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B66D4FAE-7886-4C8B-8BE8-38D5C31397A1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מניות'!$A$6:$L$195</definedName>
    <definedName name="_xlnm._FilterDatabase" localSheetId="16" hidden="1">'לא סחיר - קרנות השקעה'!$A$11:$J$610</definedName>
    <definedName name="_xlnm._FilterDatabase" localSheetId="1" hidden="1">מזומנים!$A$5:$K$187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השקעה'!$A$5:$J$35</definedName>
    <definedName name="Print_Area" localSheetId="13">'לא סחיר - תעודות חוב מסחריות'!$A$5:$R$28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הלוואות!$A$1:$AZ$387</definedName>
    <definedName name="_xlnm.Print_Area" localSheetId="24">'השקעה בחברות מוחזקות'!$A$1:$AZ$8</definedName>
    <definedName name="_xlnm.Print_Area" localSheetId="25">'השקעות אחרות '!$A$1:$AZ$23</definedName>
    <definedName name="_xlnm.Print_Area" localSheetId="23">'זכויות מקרקעין'!$A$1:$AZ$26</definedName>
    <definedName name="_xlnm.Print_Area" localSheetId="10">'חוזים עתידיים'!$A$1:$AZ$24</definedName>
    <definedName name="_xlnm.Print_Area" localSheetId="26">'יתרת התחייבות להשקעה'!$A$1:$AZ$217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קונצרני'!$A$1:$AZ$46</definedName>
    <definedName name="_xlnm.Print_Area" localSheetId="18">'לא סחיר - אופציות'!$A$1:$AZ$20</definedName>
    <definedName name="_xlnm.Print_Area" localSheetId="19">'לא סחיר - חוזים עתידיים'!$A$1:$AZ$372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מניות'!$A$1:$AZ$74</definedName>
    <definedName name="_xlnm.Print_Area" localSheetId="16">'לא סחיר - קרנות השקעה'!$A$1:$AZ$294</definedName>
    <definedName name="_xlnm.Print_Area" localSheetId="13">'לא סחיר - תעודות חוב מסחריות'!$A$1:$AZ$24</definedName>
    <definedName name="_xlnm.Print_Area" localSheetId="11">'מוצרים מובנים'!$A$1:$AZ$13</definedName>
    <definedName name="_xlnm.Print_Area" localSheetId="1">מזומנים!$A$1:$AZ$64</definedName>
    <definedName name="_xlnm.Print_Area" localSheetId="5">מניות!$A$1:$AZ$266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סל'!$A$1:$AZ$81</definedName>
    <definedName name="_xlnm.Print_Area" localSheetId="2">'תעודות התחייבות ממשלתיות'!$A$1:$AZ$65</definedName>
    <definedName name="_xlnm.Print_Area" localSheetId="3">'תעודות חוב מסחריות '!$A$1:$AZ$18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1" l="1"/>
  <c r="H17" i="81" l="1"/>
  <c r="H9" i="81"/>
  <c r="H8" i="81" s="1"/>
  <c r="I16" i="81" l="1"/>
  <c r="I23" i="81"/>
  <c r="I21" i="81"/>
  <c r="I19" i="81"/>
  <c r="I15" i="81"/>
  <c r="I22" i="81"/>
  <c r="I18" i="81"/>
  <c r="I14" i="81"/>
  <c r="I20" i="81"/>
  <c r="I13" i="81"/>
  <c r="I17" i="81"/>
  <c r="I10" i="72"/>
  <c r="I9" i="72" s="1"/>
  <c r="C26" i="88" s="1"/>
  <c r="I12" i="81" l="1"/>
  <c r="C36" i="88"/>
  <c r="P154" i="61"/>
  <c r="P10" i="61" s="1"/>
  <c r="P9" i="61" s="1"/>
  <c r="C42" i="88" l="1"/>
  <c r="O47" i="78" l="1"/>
  <c r="O10" i="78"/>
  <c r="H10" i="74" l="1"/>
  <c r="J10" i="74" l="1"/>
  <c r="K19" i="69" l="1"/>
  <c r="K18" i="69"/>
  <c r="K17" i="69"/>
  <c r="K16" i="69"/>
  <c r="K15" i="69"/>
  <c r="K14" i="69"/>
  <c r="K13" i="69"/>
  <c r="K12" i="69"/>
  <c r="L21" i="69"/>
  <c r="L11" i="69"/>
  <c r="K216" i="62"/>
  <c r="K186" i="62"/>
  <c r="L10" i="69" l="1"/>
  <c r="N11" i="69"/>
  <c r="K185" i="62"/>
  <c r="I57" i="58"/>
  <c r="I19" i="58"/>
  <c r="I10" i="58"/>
  <c r="I9" i="58" l="1"/>
  <c r="I56" i="58"/>
  <c r="I8" i="58"/>
  <c r="J57" i="58" s="1"/>
  <c r="C37" i="88"/>
  <c r="C22" i="88"/>
  <c r="C11" i="88"/>
  <c r="C10" i="88" l="1"/>
  <c r="C9" i="88"/>
  <c r="I11" i="81"/>
  <c r="I10" i="81"/>
  <c r="I9" i="81"/>
  <c r="I8" i="81"/>
  <c r="G26" i="80"/>
  <c r="G25" i="80"/>
  <c r="G24" i="80"/>
  <c r="G23" i="80"/>
  <c r="G22" i="80"/>
  <c r="G21" i="80"/>
  <c r="G20" i="80"/>
  <c r="G19" i="80"/>
  <c r="G17" i="80"/>
  <c r="G16" i="80"/>
  <c r="G15" i="80"/>
  <c r="G14" i="80"/>
  <c r="G13" i="80"/>
  <c r="G12" i="80"/>
  <c r="G11" i="80"/>
  <c r="G10" i="80"/>
  <c r="G9" i="80"/>
  <c r="G8" i="80"/>
  <c r="P380" i="78"/>
  <c r="P379" i="78"/>
  <c r="P378" i="78"/>
  <c r="P377" i="78"/>
  <c r="P376" i="78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4" i="78"/>
  <c r="P283" i="78"/>
  <c r="P281" i="78"/>
  <c r="P280" i="78"/>
  <c r="P278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I365" i="76"/>
  <c r="I364" i="76"/>
  <c r="I363" i="76"/>
  <c r="I361" i="76"/>
  <c r="I360" i="76"/>
  <c r="I359" i="76"/>
  <c r="I358" i="76"/>
  <c r="I357" i="76"/>
  <c r="I356" i="76"/>
  <c r="I355" i="76"/>
  <c r="I354" i="76"/>
  <c r="I353" i="76"/>
  <c r="I351" i="76"/>
  <c r="I350" i="76"/>
  <c r="I349" i="76"/>
  <c r="I348" i="76"/>
  <c r="I346" i="76"/>
  <c r="I345" i="76"/>
  <c r="I344" i="76"/>
  <c r="I343" i="76"/>
  <c r="I342" i="76"/>
  <c r="I341" i="76"/>
  <c r="I340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15" i="74"/>
  <c r="J13" i="74"/>
  <c r="J9" i="74"/>
  <c r="I288" i="73"/>
  <c r="I287" i="73"/>
  <c r="I286" i="73"/>
  <c r="I285" i="73"/>
  <c r="I284" i="73"/>
  <c r="I283" i="73"/>
  <c r="I282" i="73"/>
  <c r="I281" i="73"/>
  <c r="I280" i="73"/>
  <c r="I279" i="73"/>
  <c r="I278" i="73"/>
  <c r="I277" i="73"/>
  <c r="I276" i="73"/>
  <c r="I275" i="73"/>
  <c r="I274" i="73"/>
  <c r="I273" i="73"/>
  <c r="I272" i="73"/>
  <c r="I271" i="73"/>
  <c r="I270" i="73"/>
  <c r="I269" i="73"/>
  <c r="I268" i="73"/>
  <c r="I267" i="73"/>
  <c r="I266" i="73"/>
  <c r="I265" i="73"/>
  <c r="I263" i="73"/>
  <c r="I262" i="73"/>
  <c r="I261" i="73"/>
  <c r="I260" i="73"/>
  <c r="I259" i="73"/>
  <c r="I258" i="73"/>
  <c r="I257" i="73"/>
  <c r="I256" i="73"/>
  <c r="I255" i="73"/>
  <c r="I254" i="73"/>
  <c r="I253" i="73"/>
  <c r="I252" i="73"/>
  <c r="I251" i="73"/>
  <c r="I250" i="73"/>
  <c r="I249" i="73"/>
  <c r="I248" i="73"/>
  <c r="I247" i="73"/>
  <c r="I246" i="73"/>
  <c r="I245" i="73"/>
  <c r="I244" i="73"/>
  <c r="I243" i="73"/>
  <c r="I242" i="73"/>
  <c r="I241" i="73"/>
  <c r="I240" i="73"/>
  <c r="I239" i="73"/>
  <c r="I238" i="73"/>
  <c r="I237" i="73"/>
  <c r="I236" i="73"/>
  <c r="I235" i="73"/>
  <c r="I234" i="73"/>
  <c r="I233" i="73"/>
  <c r="I232" i="73"/>
  <c r="I231" i="73"/>
  <c r="I230" i="73"/>
  <c r="I229" i="73"/>
  <c r="I228" i="73"/>
  <c r="I227" i="73"/>
  <c r="I226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59" i="73"/>
  <c r="I158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4" i="73"/>
  <c r="I73" i="73"/>
  <c r="I72" i="73"/>
  <c r="I71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7" i="73"/>
  <c r="I26" i="73"/>
  <c r="I25" i="73"/>
  <c r="I23" i="73"/>
  <c r="I22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67" i="72"/>
  <c r="K66" i="72"/>
  <c r="K65" i="72"/>
  <c r="K64" i="72"/>
  <c r="K63" i="72"/>
  <c r="K62" i="72"/>
  <c r="K61" i="72"/>
  <c r="K60" i="72"/>
  <c r="K59" i="72"/>
  <c r="K58" i="72"/>
  <c r="K57" i="72"/>
  <c r="K56" i="72"/>
  <c r="K55" i="72"/>
  <c r="K54" i="72"/>
  <c r="K53" i="72"/>
  <c r="K52" i="72"/>
  <c r="K51" i="72"/>
  <c r="K50" i="72"/>
  <c r="K49" i="72"/>
  <c r="K48" i="72"/>
  <c r="K47" i="72"/>
  <c r="K46" i="72"/>
  <c r="K45" i="72"/>
  <c r="K44" i="72"/>
  <c r="K43" i="72"/>
  <c r="K42" i="72"/>
  <c r="K41" i="72"/>
  <c r="K40" i="72"/>
  <c r="K38" i="72"/>
  <c r="K37" i="72"/>
  <c r="K36" i="72"/>
  <c r="K34" i="72"/>
  <c r="K33" i="72"/>
  <c r="K32" i="72"/>
  <c r="K31" i="72"/>
  <c r="K30" i="72"/>
  <c r="K29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19" i="69"/>
  <c r="N18" i="69"/>
  <c r="N17" i="69"/>
  <c r="N16" i="69"/>
  <c r="N15" i="69"/>
  <c r="N14" i="69"/>
  <c r="N13" i="69"/>
  <c r="N12" i="69"/>
  <c r="N21" i="69"/>
  <c r="N10" i="69"/>
  <c r="N9" i="69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8" i="62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59" i="59"/>
  <c r="P58" i="59"/>
  <c r="P57" i="59"/>
  <c r="P56" i="59"/>
  <c r="P54" i="59"/>
  <c r="P53" i="59"/>
  <c r="P52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7" i="59"/>
  <c r="P36" i="59"/>
  <c r="P35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J56" i="58"/>
  <c r="J60" i="58"/>
  <c r="J59" i="58"/>
  <c r="J58" i="58"/>
  <c r="J54" i="58"/>
  <c r="J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7" i="58"/>
  <c r="J16" i="58"/>
  <c r="J15" i="58"/>
  <c r="J14" i="58"/>
  <c r="J13" i="58"/>
  <c r="J12" i="58"/>
  <c r="J11" i="58"/>
  <c r="J10" i="58"/>
  <c r="J9" i="58"/>
  <c r="J8" i="58"/>
  <c r="C41" i="88" l="1"/>
  <c r="J23" i="81" l="1"/>
  <c r="J21" i="81"/>
  <c r="J19" i="81"/>
  <c r="J22" i="81"/>
  <c r="J20" i="81"/>
  <c r="J18" i="81"/>
  <c r="J17" i="81"/>
  <c r="J12" i="81"/>
  <c r="J14" i="81"/>
  <c r="J13" i="81"/>
  <c r="J15" i="81"/>
  <c r="J16" i="81"/>
  <c r="O11" i="69"/>
  <c r="K57" i="58"/>
  <c r="D12" i="88"/>
  <c r="D18" i="88"/>
  <c r="D24" i="88"/>
  <c r="D30" i="88"/>
  <c r="D36" i="88"/>
  <c r="D13" i="88"/>
  <c r="D19" i="88"/>
  <c r="D25" i="88"/>
  <c r="D31" i="88"/>
  <c r="D37" i="88"/>
  <c r="D14" i="88"/>
  <c r="D20" i="88"/>
  <c r="D26" i="88"/>
  <c r="D32" i="88"/>
  <c r="D38" i="88"/>
  <c r="D15" i="88"/>
  <c r="D21" i="88"/>
  <c r="D33" i="88"/>
  <c r="D39" i="88"/>
  <c r="D16" i="88"/>
  <c r="D22" i="88"/>
  <c r="D28" i="88"/>
  <c r="D34" i="88"/>
  <c r="D40" i="88"/>
  <c r="D11" i="88"/>
  <c r="D17" i="88"/>
  <c r="D23" i="88"/>
  <c r="D29" i="88"/>
  <c r="D35" i="88"/>
  <c r="D41" i="88"/>
  <c r="D27" i="88"/>
  <c r="J10" i="81"/>
  <c r="H26" i="80"/>
  <c r="H23" i="80"/>
  <c r="H20" i="80"/>
  <c r="H16" i="80"/>
  <c r="H13" i="80"/>
  <c r="H10" i="80"/>
  <c r="Q380" i="78"/>
  <c r="Q377" i="78"/>
  <c r="Q374" i="78"/>
  <c r="Q371" i="78"/>
  <c r="Q368" i="78"/>
  <c r="Q365" i="78"/>
  <c r="Q362" i="78"/>
  <c r="Q359" i="78"/>
  <c r="Q356" i="78"/>
  <c r="Q353" i="78"/>
  <c r="Q350" i="78"/>
  <c r="Q347" i="78"/>
  <c r="Q344" i="78"/>
  <c r="Q341" i="78"/>
  <c r="Q338" i="78"/>
  <c r="Q335" i="78"/>
  <c r="Q332" i="78"/>
  <c r="Q329" i="78"/>
  <c r="Q326" i="78"/>
  <c r="Q323" i="78"/>
  <c r="Q320" i="78"/>
  <c r="Q317" i="78"/>
  <c r="Q314" i="78"/>
  <c r="Q311" i="78"/>
  <c r="Q308" i="78"/>
  <c r="Q305" i="78"/>
  <c r="Q302" i="78"/>
  <c r="Q299" i="78"/>
  <c r="Q296" i="78"/>
  <c r="Q293" i="78"/>
  <c r="Q290" i="78"/>
  <c r="Q287" i="78"/>
  <c r="Q284" i="78"/>
  <c r="Q280" i="78"/>
  <c r="Q276" i="78"/>
  <c r="Q273" i="78"/>
  <c r="Q270" i="78"/>
  <c r="Q267" i="78"/>
  <c r="Q264" i="78"/>
  <c r="Q261" i="78"/>
  <c r="Q258" i="78"/>
  <c r="Q253" i="78"/>
  <c r="Q250" i="78"/>
  <c r="Q247" i="78"/>
  <c r="Q244" i="78"/>
  <c r="Q241" i="78"/>
  <c r="Q238" i="78"/>
  <c r="Q235" i="78"/>
  <c r="Q232" i="78"/>
  <c r="Q229" i="78"/>
  <c r="Q226" i="78"/>
  <c r="Q223" i="78"/>
  <c r="Q220" i="78"/>
  <c r="Q217" i="78"/>
  <c r="Q214" i="78"/>
  <c r="Q211" i="78"/>
  <c r="Q208" i="78"/>
  <c r="Q205" i="78"/>
  <c r="Q202" i="78"/>
  <c r="Q199" i="78"/>
  <c r="Q196" i="78"/>
  <c r="Q193" i="78"/>
  <c r="Q190" i="78"/>
  <c r="Q187" i="78"/>
  <c r="Q184" i="78"/>
  <c r="Q181" i="78"/>
  <c r="Q178" i="78"/>
  <c r="Q175" i="78"/>
  <c r="Q172" i="78"/>
  <c r="Q169" i="78"/>
  <c r="Q166" i="78"/>
  <c r="Q163" i="78"/>
  <c r="Q160" i="78"/>
  <c r="Q157" i="78"/>
  <c r="Q154" i="78"/>
  <c r="Q151" i="78"/>
  <c r="Q148" i="78"/>
  <c r="D10" i="88"/>
  <c r="H24" i="80"/>
  <c r="H12" i="80"/>
  <c r="Q378" i="78"/>
  <c r="Q367" i="78"/>
  <c r="Q360" i="78"/>
  <c r="Q349" i="78"/>
  <c r="Q342" i="78"/>
  <c r="Q331" i="78"/>
  <c r="Q324" i="78"/>
  <c r="Q313" i="78"/>
  <c r="Q306" i="78"/>
  <c r="Q295" i="78"/>
  <c r="Q288" i="78"/>
  <c r="Q275" i="78"/>
  <c r="Q268" i="78"/>
  <c r="Q257" i="78"/>
  <c r="Q251" i="78"/>
  <c r="Q240" i="78"/>
  <c r="Q233" i="78"/>
  <c r="Q222" i="78"/>
  <c r="Q215" i="78"/>
  <c r="Q204" i="78"/>
  <c r="Q197" i="78"/>
  <c r="Q186" i="78"/>
  <c r="Q179" i="78"/>
  <c r="Q168" i="78"/>
  <c r="Q161" i="78"/>
  <c r="Q150" i="78"/>
  <c r="J11" i="81"/>
  <c r="H19" i="80"/>
  <c r="H11" i="80"/>
  <c r="Q373" i="78"/>
  <c r="Q366" i="78"/>
  <c r="Q355" i="78"/>
  <c r="Q348" i="78"/>
  <c r="Q337" i="78"/>
  <c r="Q330" i="78"/>
  <c r="Q319" i="78"/>
  <c r="Q312" i="78"/>
  <c r="Q301" i="78"/>
  <c r="Q294" i="78"/>
  <c r="Q283" i="78"/>
  <c r="Q274" i="78"/>
  <c r="Q263" i="78"/>
  <c r="Q256" i="78"/>
  <c r="Q246" i="78"/>
  <c r="Q239" i="78"/>
  <c r="Q228" i="78"/>
  <c r="Q221" i="78"/>
  <c r="Q210" i="78"/>
  <c r="Q203" i="78"/>
  <c r="Q192" i="78"/>
  <c r="Q185" i="78"/>
  <c r="Q174" i="78"/>
  <c r="Q167" i="78"/>
  <c r="Q156" i="78"/>
  <c r="Q149" i="78"/>
  <c r="H22" i="80"/>
  <c r="H14" i="80"/>
  <c r="Q376" i="78"/>
  <c r="Q369" i="78"/>
  <c r="Q358" i="78"/>
  <c r="Q351" i="78"/>
  <c r="Q340" i="78"/>
  <c r="Q333" i="78"/>
  <c r="Q322" i="78"/>
  <c r="Q315" i="78"/>
  <c r="Q304" i="78"/>
  <c r="Q297" i="78"/>
  <c r="Q286" i="78"/>
  <c r="Q277" i="78"/>
  <c r="Q266" i="78"/>
  <c r="Q259" i="78"/>
  <c r="Q249" i="78"/>
  <c r="Q242" i="78"/>
  <c r="Q231" i="78"/>
  <c r="Q224" i="78"/>
  <c r="Q213" i="78"/>
  <c r="Q206" i="78"/>
  <c r="Q195" i="78"/>
  <c r="Q188" i="78"/>
  <c r="Q177" i="78"/>
  <c r="Q170" i="78"/>
  <c r="Q159" i="78"/>
  <c r="Q152" i="78"/>
  <c r="Q145" i="78"/>
  <c r="Q142" i="78"/>
  <c r="Q139" i="78"/>
  <c r="Q136" i="78"/>
  <c r="Q133" i="78"/>
  <c r="Q130" i="78"/>
  <c r="Q127" i="78"/>
  <c r="Q124" i="78"/>
  <c r="Q121" i="78"/>
  <c r="Q118" i="78"/>
  <c r="Q115" i="78"/>
  <c r="Q112" i="78"/>
  <c r="Q109" i="78"/>
  <c r="Q106" i="78"/>
  <c r="Q103" i="78"/>
  <c r="Q100" i="78"/>
  <c r="Q97" i="78"/>
  <c r="Q94" i="78"/>
  <c r="Q91" i="78"/>
  <c r="Q88" i="78"/>
  <c r="Q85" i="78"/>
  <c r="Q82" i="78"/>
  <c r="Q79" i="78"/>
  <c r="Q76" i="78"/>
  <c r="Q73" i="78"/>
  <c r="Q70" i="78"/>
  <c r="Q67" i="78"/>
  <c r="Q64" i="78"/>
  <c r="Q61" i="78"/>
  <c r="Q58" i="78"/>
  <c r="Q55" i="78"/>
  <c r="Q52" i="78"/>
  <c r="Q49" i="78"/>
  <c r="Q45" i="78"/>
  <c r="Q42" i="78"/>
  <c r="Q39" i="78"/>
  <c r="Q36" i="78"/>
  <c r="Q33" i="78"/>
  <c r="Q30" i="78"/>
  <c r="Q27" i="78"/>
  <c r="Q24" i="78"/>
  <c r="Q21" i="78"/>
  <c r="Q18" i="78"/>
  <c r="Q15" i="78"/>
  <c r="Q12" i="78"/>
  <c r="Q9" i="78"/>
  <c r="J364" i="76"/>
  <c r="J360" i="76"/>
  <c r="J357" i="76"/>
  <c r="J354" i="76"/>
  <c r="J350" i="76"/>
  <c r="J346" i="76"/>
  <c r="J343" i="76"/>
  <c r="J340" i="76"/>
  <c r="J337" i="76"/>
  <c r="J334" i="76"/>
  <c r="J331" i="76"/>
  <c r="H25" i="80"/>
  <c r="H17" i="80"/>
  <c r="Q379" i="78"/>
  <c r="Q372" i="78"/>
  <c r="Q361" i="78"/>
  <c r="Q354" i="78"/>
  <c r="Q343" i="78"/>
  <c r="Q336" i="78"/>
  <c r="Q325" i="78"/>
  <c r="Q318" i="78"/>
  <c r="Q307" i="78"/>
  <c r="Q300" i="78"/>
  <c r="Q289" i="78"/>
  <c r="Q281" i="78"/>
  <c r="Q269" i="78"/>
  <c r="Q262" i="78"/>
  <c r="Q252" i="78"/>
  <c r="Q245" i="78"/>
  <c r="Q234" i="78"/>
  <c r="Q227" i="78"/>
  <c r="Q216" i="78"/>
  <c r="Q209" i="78"/>
  <c r="Q198" i="78"/>
  <c r="Q191" i="78"/>
  <c r="Q180" i="78"/>
  <c r="Q173" i="78"/>
  <c r="Q162" i="78"/>
  <c r="Q155" i="78"/>
  <c r="H21" i="80"/>
  <c r="H15" i="80"/>
  <c r="Q339" i="78"/>
  <c r="Q334" i="78"/>
  <c r="Q285" i="78"/>
  <c r="Q278" i="78"/>
  <c r="Q230" i="78"/>
  <c r="Q225" i="78"/>
  <c r="Q176" i="78"/>
  <c r="Q171" i="78"/>
  <c r="Q143" i="78"/>
  <c r="Q132" i="78"/>
  <c r="Q125" i="78"/>
  <c r="Q114" i="78"/>
  <c r="Q107" i="78"/>
  <c r="Q96" i="78"/>
  <c r="Q89" i="78"/>
  <c r="Q78" i="78"/>
  <c r="Q71" i="78"/>
  <c r="Q60" i="78"/>
  <c r="Q53" i="78"/>
  <c r="Q41" i="78"/>
  <c r="Q34" i="78"/>
  <c r="Q23" i="78"/>
  <c r="Q16" i="78"/>
  <c r="J363" i="76"/>
  <c r="J355" i="76"/>
  <c r="J342" i="76"/>
  <c r="J335" i="76"/>
  <c r="J328" i="76"/>
  <c r="J325" i="76"/>
  <c r="J322" i="76"/>
  <c r="J319" i="76"/>
  <c r="J316" i="76"/>
  <c r="J313" i="76"/>
  <c r="J310" i="76"/>
  <c r="J307" i="76"/>
  <c r="J304" i="76"/>
  <c r="J301" i="76"/>
  <c r="J298" i="76"/>
  <c r="J295" i="76"/>
  <c r="J292" i="76"/>
  <c r="J289" i="76"/>
  <c r="J286" i="76"/>
  <c r="J283" i="76"/>
  <c r="J280" i="76"/>
  <c r="J277" i="76"/>
  <c r="J274" i="76"/>
  <c r="J271" i="76"/>
  <c r="J268" i="76"/>
  <c r="J265" i="76"/>
  <c r="J262" i="76"/>
  <c r="J259" i="76"/>
  <c r="J256" i="76"/>
  <c r="J253" i="76"/>
  <c r="J250" i="76"/>
  <c r="J247" i="76"/>
  <c r="J244" i="76"/>
  <c r="J241" i="76"/>
  <c r="J238" i="76"/>
  <c r="J235" i="76"/>
  <c r="J231" i="76"/>
  <c r="J228" i="76"/>
  <c r="J225" i="76"/>
  <c r="J222" i="76"/>
  <c r="J219" i="76"/>
  <c r="J216" i="76"/>
  <c r="J213" i="76"/>
  <c r="J210" i="76"/>
  <c r="J207" i="76"/>
  <c r="J204" i="76"/>
  <c r="J201" i="76"/>
  <c r="J198" i="76"/>
  <c r="J195" i="76"/>
  <c r="J192" i="76"/>
  <c r="J189" i="76"/>
  <c r="J186" i="76"/>
  <c r="J183" i="76"/>
  <c r="J180" i="76"/>
  <c r="J177" i="76"/>
  <c r="J174" i="76"/>
  <c r="J171" i="76"/>
  <c r="J168" i="76"/>
  <c r="J165" i="76"/>
  <c r="J162" i="76"/>
  <c r="H9" i="80"/>
  <c r="Q363" i="78"/>
  <c r="Q328" i="78"/>
  <c r="Q309" i="78"/>
  <c r="Q272" i="78"/>
  <c r="Q254" i="78"/>
  <c r="Q219" i="78"/>
  <c r="Q200" i="78"/>
  <c r="Q165" i="78"/>
  <c r="Q146" i="78"/>
  <c r="Q135" i="78"/>
  <c r="Q128" i="78"/>
  <c r="Q117" i="78"/>
  <c r="Q110" i="78"/>
  <c r="Q99" i="78"/>
  <c r="Q92" i="78"/>
  <c r="Q81" i="78"/>
  <c r="Q74" i="78"/>
  <c r="Q63" i="78"/>
  <c r="Q56" i="78"/>
  <c r="Q44" i="78"/>
  <c r="Q37" i="78"/>
  <c r="Q26" i="78"/>
  <c r="Q19" i="78"/>
  <c r="Q8" i="78"/>
  <c r="J358" i="76"/>
  <c r="J345" i="76"/>
  <c r="J338" i="76"/>
  <c r="Q357" i="78"/>
  <c r="Q352" i="78"/>
  <c r="Q303" i="78"/>
  <c r="Q298" i="78"/>
  <c r="Q248" i="78"/>
  <c r="Q243" i="78"/>
  <c r="Q194" i="78"/>
  <c r="Q189" i="78"/>
  <c r="Q138" i="78"/>
  <c r="Q131" i="78"/>
  <c r="Q120" i="78"/>
  <c r="Q113" i="78"/>
  <c r="Q102" i="78"/>
  <c r="Q95" i="78"/>
  <c r="Q84" i="78"/>
  <c r="Q77" i="78"/>
  <c r="Q66" i="78"/>
  <c r="Q59" i="78"/>
  <c r="Q48" i="78"/>
  <c r="Q40" i="78"/>
  <c r="Q29" i="78"/>
  <c r="Q22" i="78"/>
  <c r="Q11" i="78"/>
  <c r="J361" i="76"/>
  <c r="J349" i="76"/>
  <c r="J341" i="76"/>
  <c r="J330" i="76"/>
  <c r="J327" i="76"/>
  <c r="J324" i="76"/>
  <c r="J321" i="76"/>
  <c r="J318" i="76"/>
  <c r="J315" i="76"/>
  <c r="J312" i="76"/>
  <c r="J309" i="76"/>
  <c r="J306" i="76"/>
  <c r="J303" i="76"/>
  <c r="J300" i="76"/>
  <c r="J297" i="76"/>
  <c r="J294" i="76"/>
  <c r="J291" i="76"/>
  <c r="J288" i="76"/>
  <c r="J285" i="76"/>
  <c r="J282" i="76"/>
  <c r="J279" i="76"/>
  <c r="J276" i="76"/>
  <c r="J273" i="76"/>
  <c r="J270" i="76"/>
  <c r="J267" i="76"/>
  <c r="J264" i="76"/>
  <c r="J261" i="76"/>
  <c r="J258" i="76"/>
  <c r="J255" i="76"/>
  <c r="J252" i="76"/>
  <c r="J249" i="76"/>
  <c r="J246" i="76"/>
  <c r="J243" i="76"/>
  <c r="J240" i="76"/>
  <c r="J237" i="76"/>
  <c r="J233" i="76"/>
  <c r="J230" i="76"/>
  <c r="J227" i="76"/>
  <c r="J224" i="76"/>
  <c r="J221" i="76"/>
  <c r="J218" i="76"/>
  <c r="J215" i="76"/>
  <c r="J212" i="76"/>
  <c r="J209" i="76"/>
  <c r="J206" i="76"/>
  <c r="J203" i="76"/>
  <c r="J200" i="76"/>
  <c r="J197" i="76"/>
  <c r="J194" i="76"/>
  <c r="J191" i="76"/>
  <c r="J188" i="76"/>
  <c r="J185" i="76"/>
  <c r="J182" i="76"/>
  <c r="J179" i="76"/>
  <c r="J176" i="76"/>
  <c r="J173" i="76"/>
  <c r="J170" i="76"/>
  <c r="J167" i="76"/>
  <c r="J164" i="76"/>
  <c r="J161" i="76"/>
  <c r="J158" i="76"/>
  <c r="Q375" i="78"/>
  <c r="Q370" i="78"/>
  <c r="Q321" i="78"/>
  <c r="Q316" i="78"/>
  <c r="Q265" i="78"/>
  <c r="Q260" i="78"/>
  <c r="Q212" i="78"/>
  <c r="Q207" i="78"/>
  <c r="Q158" i="78"/>
  <c r="Q153" i="78"/>
  <c r="Q144" i="78"/>
  <c r="Q137" i="78"/>
  <c r="Q126" i="78"/>
  <c r="Q119" i="78"/>
  <c r="Q108" i="78"/>
  <c r="Q101" i="78"/>
  <c r="Q90" i="78"/>
  <c r="Q83" i="78"/>
  <c r="Q72" i="78"/>
  <c r="Q65" i="78"/>
  <c r="Q54" i="78"/>
  <c r="Q47" i="78"/>
  <c r="Q35" i="78"/>
  <c r="Q28" i="78"/>
  <c r="Q17" i="78"/>
  <c r="Q10" i="78"/>
  <c r="J356" i="76"/>
  <c r="J348" i="76"/>
  <c r="J336" i="76"/>
  <c r="J329" i="76"/>
  <c r="J326" i="76"/>
  <c r="J323" i="76"/>
  <c r="J320" i="76"/>
  <c r="J317" i="76"/>
  <c r="J314" i="76"/>
  <c r="J311" i="76"/>
  <c r="J308" i="76"/>
  <c r="J305" i="76"/>
  <c r="J302" i="76"/>
  <c r="J299" i="76"/>
  <c r="J296" i="76"/>
  <c r="J293" i="76"/>
  <c r="J290" i="76"/>
  <c r="J287" i="76"/>
  <c r="J284" i="76"/>
  <c r="J281" i="76"/>
  <c r="J278" i="76"/>
  <c r="J275" i="76"/>
  <c r="J272" i="76"/>
  <c r="J269" i="76"/>
  <c r="J266" i="76"/>
  <c r="J263" i="76"/>
  <c r="J260" i="76"/>
  <c r="J257" i="76"/>
  <c r="J254" i="76"/>
  <c r="J251" i="76"/>
  <c r="J248" i="76"/>
  <c r="J245" i="76"/>
  <c r="J242" i="76"/>
  <c r="J239" i="76"/>
  <c r="J236" i="76"/>
  <c r="J232" i="76"/>
  <c r="J229" i="76"/>
  <c r="J226" i="76"/>
  <c r="J223" i="76"/>
  <c r="J220" i="76"/>
  <c r="J217" i="76"/>
  <c r="J214" i="76"/>
  <c r="J211" i="76"/>
  <c r="J208" i="76"/>
  <c r="J205" i="76"/>
  <c r="J202" i="76"/>
  <c r="J199" i="76"/>
  <c r="J196" i="76"/>
  <c r="J193" i="76"/>
  <c r="J190" i="76"/>
  <c r="J187" i="76"/>
  <c r="J184" i="76"/>
  <c r="J181" i="76"/>
  <c r="J178" i="76"/>
  <c r="J175" i="76"/>
  <c r="J172" i="76"/>
  <c r="H8" i="80"/>
  <c r="Q364" i="78"/>
  <c r="Q218" i="78"/>
  <c r="Q201" i="78"/>
  <c r="Q116" i="78"/>
  <c r="Q111" i="78"/>
  <c r="Q62" i="78"/>
  <c r="Q57" i="78"/>
  <c r="J365" i="76"/>
  <c r="J359" i="76"/>
  <c r="J166" i="76"/>
  <c r="Q271" i="78"/>
  <c r="Q255" i="78"/>
  <c r="Q134" i="78"/>
  <c r="Q129" i="78"/>
  <c r="Q80" i="78"/>
  <c r="Q75" i="78"/>
  <c r="Q25" i="78"/>
  <c r="Q20" i="78"/>
  <c r="J169" i="76"/>
  <c r="J160" i="76"/>
  <c r="Q327" i="78"/>
  <c r="Q310" i="78"/>
  <c r="Q164" i="78"/>
  <c r="Q147" i="78"/>
  <c r="Q98" i="78"/>
  <c r="Q93" i="78"/>
  <c r="Q43" i="78"/>
  <c r="Q38" i="78"/>
  <c r="J344" i="76"/>
  <c r="J339" i="76"/>
  <c r="J163" i="76"/>
  <c r="J159" i="76"/>
  <c r="J8" i="81"/>
  <c r="Q292" i="78"/>
  <c r="Q236" i="78"/>
  <c r="Q141" i="78"/>
  <c r="Q122" i="78"/>
  <c r="Q87" i="78"/>
  <c r="Q68" i="78"/>
  <c r="Q32" i="78"/>
  <c r="Q13" i="78"/>
  <c r="J333" i="76"/>
  <c r="J155" i="76"/>
  <c r="J152" i="76"/>
  <c r="J149" i="76"/>
  <c r="J146" i="76"/>
  <c r="J143" i="76"/>
  <c r="J140" i="76"/>
  <c r="J137" i="76"/>
  <c r="J134" i="76"/>
  <c r="J131" i="76"/>
  <c r="J128" i="76"/>
  <c r="J125" i="76"/>
  <c r="J122" i="76"/>
  <c r="J119" i="76"/>
  <c r="J116" i="76"/>
  <c r="J113" i="76"/>
  <c r="J110" i="76"/>
  <c r="J107" i="76"/>
  <c r="J104" i="76"/>
  <c r="J101" i="76"/>
  <c r="J98" i="76"/>
  <c r="J95" i="76"/>
  <c r="J92" i="76"/>
  <c r="J89" i="76"/>
  <c r="J86" i="76"/>
  <c r="J83" i="76"/>
  <c r="J80" i="76"/>
  <c r="J77" i="76"/>
  <c r="J74" i="76"/>
  <c r="J71" i="76"/>
  <c r="J68" i="76"/>
  <c r="J65" i="76"/>
  <c r="J62" i="76"/>
  <c r="J59" i="76"/>
  <c r="J56" i="76"/>
  <c r="J53" i="76"/>
  <c r="J50" i="76"/>
  <c r="J47" i="76"/>
  <c r="J44" i="76"/>
  <c r="J41" i="76"/>
  <c r="J38" i="76"/>
  <c r="J35" i="76"/>
  <c r="J32" i="76"/>
  <c r="J29" i="76"/>
  <c r="J26" i="76"/>
  <c r="J23" i="76"/>
  <c r="J19" i="76"/>
  <c r="J16" i="76"/>
  <c r="J13" i="76"/>
  <c r="J10" i="76"/>
  <c r="K12" i="75"/>
  <c r="K9" i="75"/>
  <c r="K9" i="74"/>
  <c r="J286" i="73"/>
  <c r="J283" i="73"/>
  <c r="J280" i="73"/>
  <c r="J277" i="73"/>
  <c r="J274" i="73"/>
  <c r="J271" i="73"/>
  <c r="J268" i="73"/>
  <c r="J265" i="73"/>
  <c r="J261" i="73"/>
  <c r="J258" i="73"/>
  <c r="J253" i="73"/>
  <c r="J250" i="73"/>
  <c r="J247" i="73"/>
  <c r="J244" i="73"/>
  <c r="J241" i="73"/>
  <c r="J238" i="73"/>
  <c r="J235" i="73"/>
  <c r="J232" i="73"/>
  <c r="J229" i="73"/>
  <c r="J226" i="73"/>
  <c r="J223" i="73"/>
  <c r="Q345" i="78"/>
  <c r="Q105" i="78"/>
  <c r="Q50" i="78"/>
  <c r="J157" i="76"/>
  <c r="J150" i="76"/>
  <c r="J139" i="76"/>
  <c r="J132" i="76"/>
  <c r="J121" i="76"/>
  <c r="J114" i="76"/>
  <c r="J103" i="76"/>
  <c r="J96" i="76"/>
  <c r="J85" i="76"/>
  <c r="J78" i="76"/>
  <c r="J67" i="76"/>
  <c r="J60" i="76"/>
  <c r="J49" i="76"/>
  <c r="J42" i="76"/>
  <c r="J31" i="76"/>
  <c r="J24" i="76"/>
  <c r="J12" i="76"/>
  <c r="K10" i="75"/>
  <c r="J282" i="73"/>
  <c r="J267" i="73"/>
  <c r="J259" i="73"/>
  <c r="J249" i="73"/>
  <c r="J242" i="73"/>
  <c r="J231" i="73"/>
  <c r="J224" i="73"/>
  <c r="Q291" i="78"/>
  <c r="Q237" i="78"/>
  <c r="Q31" i="78"/>
  <c r="Q14" i="78"/>
  <c r="J153" i="76"/>
  <c r="J142" i="76"/>
  <c r="J135" i="76"/>
  <c r="J124" i="76"/>
  <c r="J117" i="76"/>
  <c r="J106" i="76"/>
  <c r="J99" i="76"/>
  <c r="J88" i="76"/>
  <c r="J81" i="76"/>
  <c r="J70" i="76"/>
  <c r="J63" i="76"/>
  <c r="J52" i="76"/>
  <c r="J45" i="76"/>
  <c r="J34" i="76"/>
  <c r="J27" i="76"/>
  <c r="J15" i="76"/>
  <c r="K13" i="75"/>
  <c r="J285" i="73"/>
  <c r="J278" i="73"/>
  <c r="J270" i="73"/>
  <c r="J262" i="73"/>
  <c r="J252" i="73"/>
  <c r="J245" i="73"/>
  <c r="J234" i="73"/>
  <c r="J227" i="73"/>
  <c r="J221" i="73"/>
  <c r="J219" i="73"/>
  <c r="J216" i="73"/>
  <c r="J213" i="73"/>
  <c r="J210" i="73"/>
  <c r="J207" i="73"/>
  <c r="J204" i="73"/>
  <c r="J201" i="73"/>
  <c r="J198" i="73"/>
  <c r="J195" i="73"/>
  <c r="J192" i="73"/>
  <c r="J189" i="73"/>
  <c r="J186" i="73"/>
  <c r="J183" i="73"/>
  <c r="J181" i="73"/>
  <c r="J178" i="73"/>
  <c r="J175" i="73"/>
  <c r="J172" i="73"/>
  <c r="J169" i="73"/>
  <c r="J166" i="73"/>
  <c r="J163" i="73"/>
  <c r="J159" i="73"/>
  <c r="J155" i="73"/>
  <c r="J152" i="73"/>
  <c r="J149" i="73"/>
  <c r="J146" i="73"/>
  <c r="J143" i="73"/>
  <c r="J140" i="73"/>
  <c r="J137" i="73"/>
  <c r="J134" i="73"/>
  <c r="J131" i="73"/>
  <c r="J128" i="73"/>
  <c r="J125" i="73"/>
  <c r="J122" i="73"/>
  <c r="J119" i="73"/>
  <c r="J116" i="73"/>
  <c r="J113" i="73"/>
  <c r="J111" i="73"/>
  <c r="J108" i="73"/>
  <c r="J105" i="73"/>
  <c r="J102" i="73"/>
  <c r="J99" i="73"/>
  <c r="J96" i="73"/>
  <c r="J94" i="73"/>
  <c r="J91" i="73"/>
  <c r="J87" i="73"/>
  <c r="J84" i="73"/>
  <c r="J81" i="73"/>
  <c r="J78" i="73"/>
  <c r="J74" i="73"/>
  <c r="J71" i="73"/>
  <c r="J65" i="73"/>
  <c r="J62" i="73"/>
  <c r="J59" i="73"/>
  <c r="J58" i="73"/>
  <c r="Q183" i="78"/>
  <c r="Q104" i="78"/>
  <c r="J353" i="76"/>
  <c r="J156" i="76"/>
  <c r="J145" i="76"/>
  <c r="J138" i="76"/>
  <c r="J127" i="76"/>
  <c r="J120" i="76"/>
  <c r="J109" i="76"/>
  <c r="J102" i="76"/>
  <c r="J91" i="76"/>
  <c r="J84" i="76"/>
  <c r="J73" i="76"/>
  <c r="J66" i="76"/>
  <c r="J55" i="76"/>
  <c r="J48" i="76"/>
  <c r="J37" i="76"/>
  <c r="J30" i="76"/>
  <c r="J18" i="76"/>
  <c r="J11" i="76"/>
  <c r="J288" i="73"/>
  <c r="J281" i="73"/>
  <c r="J273" i="73"/>
  <c r="J266" i="73"/>
  <c r="J255" i="73"/>
  <c r="J248" i="73"/>
  <c r="J237" i="73"/>
  <c r="J230" i="73"/>
  <c r="J9" i="81"/>
  <c r="Q86" i="78"/>
  <c r="Q69" i="78"/>
  <c r="J148" i="76"/>
  <c r="J141" i="76"/>
  <c r="J130" i="76"/>
  <c r="J123" i="76"/>
  <c r="J112" i="76"/>
  <c r="J105" i="76"/>
  <c r="J94" i="76"/>
  <c r="J87" i="76"/>
  <c r="J76" i="76"/>
  <c r="J69" i="76"/>
  <c r="J58" i="76"/>
  <c r="J51" i="76"/>
  <c r="J40" i="76"/>
  <c r="J33" i="76"/>
  <c r="J22" i="76"/>
  <c r="J14" i="76"/>
  <c r="K15" i="74"/>
  <c r="J284" i="73"/>
  <c r="J276" i="73"/>
  <c r="J269" i="73"/>
  <c r="J257" i="73"/>
  <c r="J251" i="73"/>
  <c r="J240" i="73"/>
  <c r="J233" i="73"/>
  <c r="J222" i="73"/>
  <c r="J218" i="73"/>
  <c r="J215" i="73"/>
  <c r="J212" i="73"/>
  <c r="J209" i="73"/>
  <c r="J206" i="73"/>
  <c r="J203" i="73"/>
  <c r="J200" i="73"/>
  <c r="J197" i="73"/>
  <c r="J194" i="73"/>
  <c r="J191" i="73"/>
  <c r="J188" i="73"/>
  <c r="J185" i="73"/>
  <c r="J180" i="73"/>
  <c r="J177" i="73"/>
  <c r="J174" i="73"/>
  <c r="J171" i="73"/>
  <c r="J168" i="73"/>
  <c r="J165" i="73"/>
  <c r="J162" i="73"/>
  <c r="J158" i="73"/>
  <c r="J154" i="73"/>
  <c r="J151" i="73"/>
  <c r="J148" i="73"/>
  <c r="J145" i="73"/>
  <c r="J142" i="73"/>
  <c r="J139" i="73"/>
  <c r="J136" i="73"/>
  <c r="J133" i="73"/>
  <c r="J130" i="73"/>
  <c r="J127" i="73"/>
  <c r="J124" i="73"/>
  <c r="J121" i="73"/>
  <c r="J118" i="73"/>
  <c r="J115" i="73"/>
  <c r="J110" i="73"/>
  <c r="J107" i="73"/>
  <c r="J104" i="73"/>
  <c r="J101" i="73"/>
  <c r="J98" i="73"/>
  <c r="J93" i="73"/>
  <c r="Q346" i="78"/>
  <c r="Q182" i="78"/>
  <c r="Q51" i="78"/>
  <c r="J351" i="76"/>
  <c r="J151" i="76"/>
  <c r="J144" i="76"/>
  <c r="J133" i="76"/>
  <c r="J126" i="76"/>
  <c r="J115" i="76"/>
  <c r="J108" i="76"/>
  <c r="J97" i="76"/>
  <c r="J90" i="76"/>
  <c r="J79" i="76"/>
  <c r="J72" i="76"/>
  <c r="J61" i="76"/>
  <c r="J54" i="76"/>
  <c r="J43" i="76"/>
  <c r="J36" i="76"/>
  <c r="J25" i="76"/>
  <c r="J17" i="76"/>
  <c r="K11" i="75"/>
  <c r="J287" i="73"/>
  <c r="J272" i="73"/>
  <c r="J260" i="73"/>
  <c r="J254" i="73"/>
  <c r="J243" i="73"/>
  <c r="J236" i="73"/>
  <c r="J225" i="73"/>
  <c r="J332" i="76"/>
  <c r="J147" i="76"/>
  <c r="J136" i="76"/>
  <c r="J93" i="76"/>
  <c r="J82" i="76"/>
  <c r="J39" i="76"/>
  <c r="J28" i="76"/>
  <c r="J275" i="73"/>
  <c r="J263" i="73"/>
  <c r="J214" i="73"/>
  <c r="J205" i="73"/>
  <c r="J196" i="73"/>
  <c r="J187" i="73"/>
  <c r="J179" i="73"/>
  <c r="J170" i="73"/>
  <c r="J161" i="73"/>
  <c r="J150" i="73"/>
  <c r="J141" i="73"/>
  <c r="J132" i="73"/>
  <c r="J123" i="73"/>
  <c r="J114" i="73"/>
  <c r="J106" i="73"/>
  <c r="J97" i="73"/>
  <c r="J85" i="73"/>
  <c r="J73" i="73"/>
  <c r="J66" i="73"/>
  <c r="J57" i="73"/>
  <c r="J54" i="73"/>
  <c r="J50" i="73"/>
  <c r="J45" i="73"/>
  <c r="J42" i="73"/>
  <c r="J39" i="73"/>
  <c r="J37" i="73"/>
  <c r="J34" i="73"/>
  <c r="J31" i="73"/>
  <c r="J27" i="73"/>
  <c r="J23" i="73"/>
  <c r="J19" i="73"/>
  <c r="J14" i="73"/>
  <c r="J11" i="73"/>
  <c r="L67" i="72"/>
  <c r="L64" i="72"/>
  <c r="L61" i="72"/>
  <c r="L58" i="72"/>
  <c r="L55" i="72"/>
  <c r="L52" i="72"/>
  <c r="L49" i="72"/>
  <c r="L46" i="72"/>
  <c r="L43" i="72"/>
  <c r="L40" i="72"/>
  <c r="L36" i="72"/>
  <c r="L33" i="72"/>
  <c r="L30" i="72"/>
  <c r="L26" i="72"/>
  <c r="L23" i="72"/>
  <c r="L20" i="72"/>
  <c r="L17" i="72"/>
  <c r="L14" i="72"/>
  <c r="L10" i="72"/>
  <c r="R38" i="71"/>
  <c r="R36" i="71"/>
  <c r="R30" i="71"/>
  <c r="R27" i="71"/>
  <c r="R24" i="71"/>
  <c r="R22" i="71"/>
  <c r="R18" i="71"/>
  <c r="R15" i="71"/>
  <c r="R12" i="71"/>
  <c r="R9" i="71"/>
  <c r="O155" i="69"/>
  <c r="O152" i="69"/>
  <c r="O149" i="69"/>
  <c r="O146" i="69"/>
  <c r="O143" i="69"/>
  <c r="O140" i="69"/>
  <c r="O137" i="69"/>
  <c r="O134" i="69"/>
  <c r="O131" i="69"/>
  <c r="O128" i="69"/>
  <c r="O125" i="69"/>
  <c r="O122" i="69"/>
  <c r="O119" i="69"/>
  <c r="O116" i="69"/>
  <c r="O113" i="69"/>
  <c r="O110" i="69"/>
  <c r="O107" i="69"/>
  <c r="O104" i="69"/>
  <c r="O101" i="69"/>
  <c r="O98" i="69"/>
  <c r="O95" i="69"/>
  <c r="O92" i="69"/>
  <c r="O89" i="69"/>
  <c r="O86" i="69"/>
  <c r="O83" i="69"/>
  <c r="O80" i="69"/>
  <c r="O77" i="69"/>
  <c r="O74" i="69"/>
  <c r="O71" i="69"/>
  <c r="O68" i="69"/>
  <c r="O65" i="69"/>
  <c r="O62" i="69"/>
  <c r="J89" i="73"/>
  <c r="J77" i="73"/>
  <c r="J68" i="73"/>
  <c r="L38" i="72"/>
  <c r="L22" i="72"/>
  <c r="L16" i="72"/>
  <c r="R34" i="71"/>
  <c r="R26" i="71"/>
  <c r="R20" i="71"/>
  <c r="R14" i="71"/>
  <c r="O157" i="69"/>
  <c r="O151" i="69"/>
  <c r="O148" i="69"/>
  <c r="O142" i="69"/>
  <c r="O133" i="69"/>
  <c r="O130" i="69"/>
  <c r="O127" i="69"/>
  <c r="O121" i="69"/>
  <c r="O112" i="69"/>
  <c r="O106" i="69"/>
  <c r="O100" i="69"/>
  <c r="O94" i="69"/>
  <c r="O88" i="69"/>
  <c r="O79" i="69"/>
  <c r="O73" i="69"/>
  <c r="O67" i="69"/>
  <c r="O61" i="69"/>
  <c r="O52" i="69"/>
  <c r="O46" i="69"/>
  <c r="O40" i="69"/>
  <c r="O31" i="69"/>
  <c r="O25" i="69"/>
  <c r="O22" i="69"/>
  <c r="O14" i="69"/>
  <c r="J129" i="76"/>
  <c r="J118" i="76"/>
  <c r="J75" i="76"/>
  <c r="J64" i="76"/>
  <c r="J21" i="76"/>
  <c r="J9" i="76"/>
  <c r="J256" i="73"/>
  <c r="J246" i="73"/>
  <c r="J217" i="73"/>
  <c r="J208" i="73"/>
  <c r="J199" i="73"/>
  <c r="J190" i="73"/>
  <c r="J182" i="73"/>
  <c r="J173" i="73"/>
  <c r="J164" i="73"/>
  <c r="J153" i="73"/>
  <c r="J144" i="73"/>
  <c r="J135" i="73"/>
  <c r="J126" i="73"/>
  <c r="J117" i="73"/>
  <c r="J109" i="73"/>
  <c r="J100" i="73"/>
  <c r="J92" i="73"/>
  <c r="J80" i="73"/>
  <c r="J72" i="73"/>
  <c r="J61" i="73"/>
  <c r="J56" i="73"/>
  <c r="J53" i="73"/>
  <c r="J49" i="73"/>
  <c r="J47" i="73"/>
  <c r="J44" i="73"/>
  <c r="J41" i="73"/>
  <c r="J36" i="73"/>
  <c r="J33" i="73"/>
  <c r="J30" i="73"/>
  <c r="J26" i="73"/>
  <c r="J22" i="73"/>
  <c r="J18" i="73"/>
  <c r="J16" i="73"/>
  <c r="J13" i="73"/>
  <c r="J10" i="73"/>
  <c r="L66" i="72"/>
  <c r="L63" i="72"/>
  <c r="L60" i="72"/>
  <c r="L57" i="72"/>
  <c r="L54" i="72"/>
  <c r="L51" i="72"/>
  <c r="L48" i="72"/>
  <c r="L45" i="72"/>
  <c r="L42" i="72"/>
  <c r="L32" i="72"/>
  <c r="L29" i="72"/>
  <c r="L25" i="72"/>
  <c r="L19" i="72"/>
  <c r="L13" i="72"/>
  <c r="R39" i="71"/>
  <c r="R29" i="71"/>
  <c r="R23" i="71"/>
  <c r="R17" i="71"/>
  <c r="R11" i="71"/>
  <c r="O154" i="69"/>
  <c r="O145" i="69"/>
  <c r="O139" i="69"/>
  <c r="O136" i="69"/>
  <c r="O124" i="69"/>
  <c r="O118" i="69"/>
  <c r="O115" i="69"/>
  <c r="O109" i="69"/>
  <c r="O103" i="69"/>
  <c r="O97" i="69"/>
  <c r="O91" i="69"/>
  <c r="O85" i="69"/>
  <c r="O82" i="69"/>
  <c r="O76" i="69"/>
  <c r="O70" i="69"/>
  <c r="O64" i="69"/>
  <c r="O58" i="69"/>
  <c r="O55" i="69"/>
  <c r="O49" i="69"/>
  <c r="O43" i="69"/>
  <c r="O37" i="69"/>
  <c r="O34" i="69"/>
  <c r="O28" i="69"/>
  <c r="O17" i="69"/>
  <c r="J83" i="73"/>
  <c r="J76" i="73"/>
  <c r="J64" i="73"/>
  <c r="R33" i="71"/>
  <c r="O111" i="69"/>
  <c r="O99" i="69"/>
  <c r="O93" i="69"/>
  <c r="O87" i="69"/>
  <c r="O81" i="69"/>
  <c r="O78" i="69"/>
  <c r="O69" i="69"/>
  <c r="O63" i="69"/>
  <c r="O60" i="69"/>
  <c r="O54" i="69"/>
  <c r="O45" i="69"/>
  <c r="O39" i="69"/>
  <c r="O33" i="69"/>
  <c r="O30" i="69"/>
  <c r="Q140" i="78"/>
  <c r="Q123" i="78"/>
  <c r="J154" i="76"/>
  <c r="J111" i="76"/>
  <c r="J100" i="76"/>
  <c r="J57" i="76"/>
  <c r="J46" i="76"/>
  <c r="K13" i="74"/>
  <c r="J279" i="73"/>
  <c r="J239" i="73"/>
  <c r="J228" i="73"/>
  <c r="J220" i="73"/>
  <c r="J211" i="73"/>
  <c r="J202" i="73"/>
  <c r="J193" i="73"/>
  <c r="J184" i="73"/>
  <c r="J176" i="73"/>
  <c r="J167" i="73"/>
  <c r="J156" i="73"/>
  <c r="J147" i="73"/>
  <c r="J138" i="73"/>
  <c r="J129" i="73"/>
  <c r="J120" i="73"/>
  <c r="J112" i="73"/>
  <c r="J103" i="73"/>
  <c r="J95" i="73"/>
  <c r="J86" i="73"/>
  <c r="J79" i="73"/>
  <c r="J67" i="73"/>
  <c r="J60" i="73"/>
  <c r="J55" i="73"/>
  <c r="J52" i="73"/>
  <c r="J48" i="73"/>
  <c r="J46" i="73"/>
  <c r="J43" i="73"/>
  <c r="J40" i="73"/>
  <c r="J38" i="73"/>
  <c r="J35" i="73"/>
  <c r="J32" i="73"/>
  <c r="J29" i="73"/>
  <c r="J25" i="73"/>
  <c r="J20" i="73"/>
  <c r="J17" i="73"/>
  <c r="J15" i="73"/>
  <c r="J12" i="73"/>
  <c r="J9" i="73"/>
  <c r="L65" i="72"/>
  <c r="L62" i="72"/>
  <c r="L59" i="72"/>
  <c r="L56" i="72"/>
  <c r="L53" i="72"/>
  <c r="L50" i="72"/>
  <c r="L47" i="72"/>
  <c r="L44" i="72"/>
  <c r="L41" i="72"/>
  <c r="L37" i="72"/>
  <c r="L34" i="72"/>
  <c r="L31" i="72"/>
  <c r="L27" i="72"/>
  <c r="L24" i="72"/>
  <c r="L21" i="72"/>
  <c r="L18" i="72"/>
  <c r="L15" i="72"/>
  <c r="L11" i="72"/>
  <c r="L9" i="72"/>
  <c r="R37" i="71"/>
  <c r="R28" i="71"/>
  <c r="R25" i="71"/>
  <c r="R31" i="71"/>
  <c r="R19" i="71"/>
  <c r="R16" i="71"/>
  <c r="R13" i="71"/>
  <c r="R10" i="71"/>
  <c r="O156" i="69"/>
  <c r="O153" i="69"/>
  <c r="O150" i="69"/>
  <c r="O147" i="69"/>
  <c r="O144" i="69"/>
  <c r="O141" i="69"/>
  <c r="O138" i="69"/>
  <c r="O135" i="69"/>
  <c r="O132" i="69"/>
  <c r="O129" i="69"/>
  <c r="O126" i="69"/>
  <c r="O123" i="69"/>
  <c r="O120" i="69"/>
  <c r="O117" i="69"/>
  <c r="O114" i="69"/>
  <c r="O108" i="69"/>
  <c r="O105" i="69"/>
  <c r="O102" i="69"/>
  <c r="O96" i="69"/>
  <c r="O90" i="69"/>
  <c r="O84" i="69"/>
  <c r="O75" i="69"/>
  <c r="O72" i="69"/>
  <c r="O66" i="69"/>
  <c r="O57" i="69"/>
  <c r="O51" i="69"/>
  <c r="O48" i="69"/>
  <c r="O42" i="69"/>
  <c r="O36" i="69"/>
  <c r="J82" i="73"/>
  <c r="J69" i="73"/>
  <c r="O56" i="69"/>
  <c r="O47" i="69"/>
  <c r="O38" i="69"/>
  <c r="O29" i="69"/>
  <c r="O16" i="69"/>
  <c r="K18" i="66"/>
  <c r="N19" i="64"/>
  <c r="N12" i="64"/>
  <c r="M71" i="63"/>
  <c r="M65" i="63"/>
  <c r="M59" i="63"/>
  <c r="M56" i="63"/>
  <c r="M50" i="63"/>
  <c r="M44" i="63"/>
  <c r="M38" i="63"/>
  <c r="M31" i="63"/>
  <c r="M24" i="63"/>
  <c r="M18" i="63"/>
  <c r="M12" i="63"/>
  <c r="N256" i="62"/>
  <c r="N250" i="62"/>
  <c r="N240" i="62"/>
  <c r="N233" i="62"/>
  <c r="N230" i="62"/>
  <c r="N224" i="62"/>
  <c r="N214" i="62"/>
  <c r="N211" i="62"/>
  <c r="N205" i="62"/>
  <c r="N200" i="62"/>
  <c r="N194" i="62"/>
  <c r="N189" i="62"/>
  <c r="N182" i="62"/>
  <c r="N176" i="62"/>
  <c r="N170" i="62"/>
  <c r="N164" i="62"/>
  <c r="N158" i="62"/>
  <c r="N152" i="62"/>
  <c r="N146" i="62"/>
  <c r="N140" i="62"/>
  <c r="N134" i="62"/>
  <c r="N128" i="62"/>
  <c r="N125" i="62"/>
  <c r="N119" i="62"/>
  <c r="N112" i="62"/>
  <c r="N109" i="62"/>
  <c r="N103" i="62"/>
  <c r="N94" i="62"/>
  <c r="N88" i="62"/>
  <c r="N85" i="62"/>
  <c r="N79" i="62"/>
  <c r="N73" i="62"/>
  <c r="N67" i="62"/>
  <c r="N64" i="62"/>
  <c r="N58" i="62"/>
  <c r="N52" i="62"/>
  <c r="N49" i="62"/>
  <c r="N42" i="62"/>
  <c r="N36" i="62"/>
  <c r="N30" i="62"/>
  <c r="N24" i="62"/>
  <c r="N18" i="62"/>
  <c r="N12" i="62"/>
  <c r="T310" i="61"/>
  <c r="T301" i="61"/>
  <c r="T295" i="61"/>
  <c r="T292" i="61"/>
  <c r="T286" i="61"/>
  <c r="T280" i="61"/>
  <c r="T274" i="61"/>
  <c r="T268" i="61"/>
  <c r="T262" i="61"/>
  <c r="T259" i="61"/>
  <c r="T253" i="61"/>
  <c r="T247" i="61"/>
  <c r="T241" i="61"/>
  <c r="T235" i="61"/>
  <c r="T228" i="61"/>
  <c r="T222" i="61"/>
  <c r="T215" i="61"/>
  <c r="T208" i="61"/>
  <c r="T202" i="61"/>
  <c r="T196" i="61"/>
  <c r="T193" i="61"/>
  <c r="T187" i="61"/>
  <c r="T181" i="61"/>
  <c r="T175" i="61"/>
  <c r="T172" i="61"/>
  <c r="T166" i="61"/>
  <c r="T163" i="61"/>
  <c r="T157" i="61"/>
  <c r="T150" i="61"/>
  <c r="T144" i="61"/>
  <c r="T138" i="61"/>
  <c r="T132" i="61"/>
  <c r="T126" i="61"/>
  <c r="T120" i="61"/>
  <c r="T114" i="61"/>
  <c r="T108" i="61"/>
  <c r="T102" i="61"/>
  <c r="T96" i="61"/>
  <c r="T90" i="61"/>
  <c r="T87" i="61"/>
  <c r="T81" i="61"/>
  <c r="T78" i="61"/>
  <c r="T72" i="61"/>
  <c r="T66" i="61"/>
  <c r="T60" i="61"/>
  <c r="T54" i="61"/>
  <c r="T48" i="61"/>
  <c r="T42" i="61"/>
  <c r="T36" i="61"/>
  <c r="T33" i="61"/>
  <c r="T27" i="61"/>
  <c r="T21" i="61"/>
  <c r="T18" i="61"/>
  <c r="T12" i="61"/>
  <c r="Q57" i="59"/>
  <c r="Q50" i="59"/>
  <c r="Q44" i="59"/>
  <c r="Q38" i="59"/>
  <c r="Q31" i="59"/>
  <c r="Q25" i="59"/>
  <c r="Q21" i="59"/>
  <c r="Q15" i="59"/>
  <c r="Q9" i="59"/>
  <c r="K59" i="58"/>
  <c r="K50" i="58"/>
  <c r="K44" i="58"/>
  <c r="K38" i="58"/>
  <c r="K35" i="58"/>
  <c r="K32" i="58"/>
  <c r="K26" i="58"/>
  <c r="K20" i="58"/>
  <c r="K16" i="58"/>
  <c r="K10" i="58"/>
  <c r="N65" i="62"/>
  <c r="N13" i="62"/>
  <c r="T302" i="61"/>
  <c r="T293" i="61"/>
  <c r="T278" i="61"/>
  <c r="T257" i="61"/>
  <c r="T236" i="61"/>
  <c r="T220" i="61"/>
  <c r="T206" i="61"/>
  <c r="T191" i="61"/>
  <c r="T179" i="61"/>
  <c r="T164" i="61"/>
  <c r="T142" i="61"/>
  <c r="T133" i="61"/>
  <c r="T118" i="61"/>
  <c r="T109" i="61"/>
  <c r="T91" i="61"/>
  <c r="T76" i="61"/>
  <c r="T61" i="61"/>
  <c r="T49" i="61"/>
  <c r="O19" i="69"/>
  <c r="O12" i="69"/>
  <c r="O9" i="69"/>
  <c r="J14" i="67"/>
  <c r="J11" i="67"/>
  <c r="K15" i="66"/>
  <c r="K11" i="66"/>
  <c r="K20" i="65"/>
  <c r="K17" i="65"/>
  <c r="K13" i="65"/>
  <c r="K10" i="65"/>
  <c r="N22" i="64"/>
  <c r="N15" i="64"/>
  <c r="N9" i="64"/>
  <c r="M68" i="63"/>
  <c r="M62" i="63"/>
  <c r="M53" i="63"/>
  <c r="M47" i="63"/>
  <c r="M41" i="63"/>
  <c r="M35" i="63"/>
  <c r="M28" i="63"/>
  <c r="M21" i="63"/>
  <c r="M15" i="63"/>
  <c r="M9" i="63"/>
  <c r="N253" i="62"/>
  <c r="N247" i="62"/>
  <c r="N243" i="62"/>
  <c r="N237" i="62"/>
  <c r="N227" i="62"/>
  <c r="N221" i="62"/>
  <c r="N218" i="62"/>
  <c r="N208" i="62"/>
  <c r="N203" i="62"/>
  <c r="N197" i="62"/>
  <c r="N192" i="62"/>
  <c r="N186" i="62"/>
  <c r="N179" i="62"/>
  <c r="N173" i="62"/>
  <c r="N167" i="62"/>
  <c r="N161" i="62"/>
  <c r="N155" i="62"/>
  <c r="N149" i="62"/>
  <c r="N143" i="62"/>
  <c r="N137" i="62"/>
  <c r="N131" i="62"/>
  <c r="N122" i="62"/>
  <c r="N116" i="62"/>
  <c r="N106" i="62"/>
  <c r="N100" i="62"/>
  <c r="N97" i="62"/>
  <c r="N91" i="62"/>
  <c r="N82" i="62"/>
  <c r="N76" i="62"/>
  <c r="N70" i="62"/>
  <c r="N61" i="62"/>
  <c r="N55" i="62"/>
  <c r="N45" i="62"/>
  <c r="N39" i="62"/>
  <c r="N33" i="62"/>
  <c r="N27" i="62"/>
  <c r="N21" i="62"/>
  <c r="N15" i="62"/>
  <c r="N9" i="62"/>
  <c r="T307" i="61"/>
  <c r="T304" i="61"/>
  <c r="T298" i="61"/>
  <c r="T289" i="61"/>
  <c r="T283" i="61"/>
  <c r="T277" i="61"/>
  <c r="T271" i="61"/>
  <c r="T265" i="61"/>
  <c r="T256" i="61"/>
  <c r="T250" i="61"/>
  <c r="T244" i="61"/>
  <c r="T238" i="61"/>
  <c r="T232" i="61"/>
  <c r="T225" i="61"/>
  <c r="T219" i="61"/>
  <c r="T211" i="61"/>
  <c r="T205" i="61"/>
  <c r="T199" i="61"/>
  <c r="T190" i="61"/>
  <c r="T184" i="61"/>
  <c r="T178" i="61"/>
  <c r="T169" i="61"/>
  <c r="T160" i="61"/>
  <c r="T154" i="61"/>
  <c r="T147" i="61"/>
  <c r="T141" i="61"/>
  <c r="T135" i="61"/>
  <c r="T129" i="61"/>
  <c r="T123" i="61"/>
  <c r="T117" i="61"/>
  <c r="T111" i="61"/>
  <c r="T105" i="61"/>
  <c r="T99" i="61"/>
  <c r="T93" i="61"/>
  <c r="T84" i="61"/>
  <c r="T75" i="61"/>
  <c r="T69" i="61"/>
  <c r="T63" i="61"/>
  <c r="T57" i="61"/>
  <c r="T51" i="61"/>
  <c r="T45" i="61"/>
  <c r="T39" i="61"/>
  <c r="T30" i="61"/>
  <c r="T24" i="61"/>
  <c r="T15" i="61"/>
  <c r="T9" i="61"/>
  <c r="Q54" i="59"/>
  <c r="Q47" i="59"/>
  <c r="Q41" i="59"/>
  <c r="Q35" i="59"/>
  <c r="Q28" i="59"/>
  <c r="Q18" i="59"/>
  <c r="Q12" i="59"/>
  <c r="K53" i="58"/>
  <c r="K47" i="58"/>
  <c r="K41" i="58"/>
  <c r="K29" i="58"/>
  <c r="K23" i="58"/>
  <c r="K13" i="58"/>
  <c r="N74" i="62"/>
  <c r="N19" i="62"/>
  <c r="T305" i="61"/>
  <c r="T284" i="61"/>
  <c r="T281" i="61"/>
  <c r="T260" i="61"/>
  <c r="T245" i="61"/>
  <c r="T233" i="61"/>
  <c r="T216" i="61"/>
  <c r="T200" i="61"/>
  <c r="T185" i="61"/>
  <c r="T170" i="61"/>
  <c r="T158" i="61"/>
  <c r="T145" i="61"/>
  <c r="T124" i="61"/>
  <c r="T112" i="61"/>
  <c r="T97" i="61"/>
  <c r="T85" i="61"/>
  <c r="T67" i="61"/>
  <c r="T52" i="61"/>
  <c r="J63" i="73"/>
  <c r="O59" i="69"/>
  <c r="O50" i="69"/>
  <c r="O41" i="69"/>
  <c r="O32" i="69"/>
  <c r="O24" i="69"/>
  <c r="O15" i="69"/>
  <c r="M43" i="63"/>
  <c r="N249" i="62"/>
  <c r="N239" i="62"/>
  <c r="N232" i="62"/>
  <c r="N226" i="62"/>
  <c r="N220" i="62"/>
  <c r="N213" i="62"/>
  <c r="N207" i="62"/>
  <c r="N204" i="62"/>
  <c r="N199" i="62"/>
  <c r="N193" i="62"/>
  <c r="N188" i="62"/>
  <c r="N181" i="62"/>
  <c r="N175" i="62"/>
  <c r="N166" i="62"/>
  <c r="N160" i="62"/>
  <c r="N154" i="62"/>
  <c r="N145" i="62"/>
  <c r="N142" i="62"/>
  <c r="N136" i="62"/>
  <c r="N133" i="62"/>
  <c r="N127" i="62"/>
  <c r="N121" i="62"/>
  <c r="N115" i="62"/>
  <c r="N108" i="62"/>
  <c r="N102" i="62"/>
  <c r="N96" i="62"/>
  <c r="N90" i="62"/>
  <c r="N84" i="62"/>
  <c r="N78" i="62"/>
  <c r="N69" i="62"/>
  <c r="N66" i="62"/>
  <c r="N57" i="62"/>
  <c r="N51" i="62"/>
  <c r="N44" i="62"/>
  <c r="N38" i="62"/>
  <c r="N32" i="62"/>
  <c r="N26" i="62"/>
  <c r="N20" i="62"/>
  <c r="N14" i="62"/>
  <c r="T312" i="61"/>
  <c r="T306" i="61"/>
  <c r="T297" i="61"/>
  <c r="T288" i="61"/>
  <c r="T282" i="61"/>
  <c r="T279" i="61"/>
  <c r="T273" i="61"/>
  <c r="T267" i="61"/>
  <c r="T258" i="61"/>
  <c r="T252" i="61"/>
  <c r="T246" i="61"/>
  <c r="T240" i="61"/>
  <c r="T234" i="61"/>
  <c r="T227" i="61"/>
  <c r="T221" i="61"/>
  <c r="T213" i="61"/>
  <c r="T207" i="61"/>
  <c r="T201" i="61"/>
  <c r="T192" i="61"/>
  <c r="T186" i="61"/>
  <c r="T180" i="61"/>
  <c r="T174" i="61"/>
  <c r="T171" i="61"/>
  <c r="T165" i="61"/>
  <c r="T159" i="61"/>
  <c r="T152" i="61"/>
  <c r="T146" i="61"/>
  <c r="T140" i="61"/>
  <c r="T131" i="61"/>
  <c r="T125" i="61"/>
  <c r="T119" i="61"/>
  <c r="T116" i="61"/>
  <c r="T110" i="61"/>
  <c r="T101" i="61"/>
  <c r="T98" i="61"/>
  <c r="T89" i="61"/>
  <c r="T83" i="61"/>
  <c r="T77" i="61"/>
  <c r="T71" i="61"/>
  <c r="T62" i="61"/>
  <c r="T56" i="61"/>
  <c r="T50" i="61"/>
  <c r="T44" i="61"/>
  <c r="T38" i="61"/>
  <c r="T29" i="61"/>
  <c r="T23" i="61"/>
  <c r="T17" i="61"/>
  <c r="T14" i="61"/>
  <c r="Q59" i="59"/>
  <c r="Q53" i="59"/>
  <c r="Q43" i="59"/>
  <c r="Q40" i="59"/>
  <c r="Q30" i="59"/>
  <c r="Q23" i="59"/>
  <c r="Q17" i="59"/>
  <c r="Q11" i="59"/>
  <c r="K56" i="58"/>
  <c r="K52" i="58"/>
  <c r="K46" i="58"/>
  <c r="K40" i="58"/>
  <c r="K34" i="58"/>
  <c r="K28" i="58"/>
  <c r="K22" i="58"/>
  <c r="K15" i="58"/>
  <c r="K9" i="58"/>
  <c r="N62" i="62"/>
  <c r="T308" i="61"/>
  <c r="T296" i="61"/>
  <c r="T275" i="61"/>
  <c r="T254" i="61"/>
  <c r="T242" i="61"/>
  <c r="T223" i="61"/>
  <c r="T209" i="61"/>
  <c r="T194" i="61"/>
  <c r="T176" i="61"/>
  <c r="T155" i="61"/>
  <c r="T139" i="61"/>
  <c r="T130" i="61"/>
  <c r="T115" i="61"/>
  <c r="T103" i="61"/>
  <c r="T88" i="61"/>
  <c r="T73" i="61"/>
  <c r="T55" i="61"/>
  <c r="O27" i="69"/>
  <c r="O18" i="69"/>
  <c r="O21" i="69"/>
  <c r="J16" i="67"/>
  <c r="J13" i="67"/>
  <c r="J10" i="67"/>
  <c r="K17" i="66"/>
  <c r="K13" i="66"/>
  <c r="K10" i="66"/>
  <c r="K19" i="65"/>
  <c r="K15" i="65"/>
  <c r="K12" i="65"/>
  <c r="K9" i="65"/>
  <c r="N21" i="64"/>
  <c r="N17" i="64"/>
  <c r="N14" i="64"/>
  <c r="N11" i="64"/>
  <c r="M73" i="63"/>
  <c r="M70" i="63"/>
  <c r="M67" i="63"/>
  <c r="M64" i="63"/>
  <c r="M61" i="63"/>
  <c r="M58" i="63"/>
  <c r="M55" i="63"/>
  <c r="M52" i="63"/>
  <c r="M49" i="63"/>
  <c r="M46" i="63"/>
  <c r="M40" i="63"/>
  <c r="M37" i="63"/>
  <c r="M34" i="63"/>
  <c r="M30" i="63"/>
  <c r="M27" i="63"/>
  <c r="M23" i="63"/>
  <c r="M20" i="63"/>
  <c r="M17" i="63"/>
  <c r="M14" i="63"/>
  <c r="M11" i="63"/>
  <c r="N258" i="62"/>
  <c r="N255" i="62"/>
  <c r="N252" i="62"/>
  <c r="N245" i="62"/>
  <c r="N242" i="62"/>
  <c r="N236" i="62"/>
  <c r="N229" i="62"/>
  <c r="N223" i="62"/>
  <c r="N217" i="62"/>
  <c r="N210" i="62"/>
  <c r="N202" i="62"/>
  <c r="N196" i="62"/>
  <c r="N191" i="62"/>
  <c r="N185" i="62"/>
  <c r="N178" i="62"/>
  <c r="N172" i="62"/>
  <c r="N169" i="62"/>
  <c r="N163" i="62"/>
  <c r="N157" i="62"/>
  <c r="N151" i="62"/>
  <c r="N148" i="62"/>
  <c r="N139" i="62"/>
  <c r="N130" i="62"/>
  <c r="N124" i="62"/>
  <c r="N118" i="62"/>
  <c r="N111" i="62"/>
  <c r="N105" i="62"/>
  <c r="N99" i="62"/>
  <c r="N93" i="62"/>
  <c r="N87" i="62"/>
  <c r="N81" i="62"/>
  <c r="N75" i="62"/>
  <c r="N72" i="62"/>
  <c r="N63" i="62"/>
  <c r="N60" i="62"/>
  <c r="N54" i="62"/>
  <c r="N48" i="62"/>
  <c r="N41" i="62"/>
  <c r="N35" i="62"/>
  <c r="N29" i="62"/>
  <c r="N23" i="62"/>
  <c r="N17" i="62"/>
  <c r="N11" i="62"/>
  <c r="T309" i="61"/>
  <c r="T303" i="61"/>
  <c r="T300" i="61"/>
  <c r="T294" i="61"/>
  <c r="T291" i="61"/>
  <c r="T285" i="61"/>
  <c r="T276" i="61"/>
  <c r="T270" i="61"/>
  <c r="T264" i="61"/>
  <c r="T261" i="61"/>
  <c r="T255" i="61"/>
  <c r="T249" i="61"/>
  <c r="T243" i="61"/>
  <c r="T237" i="61"/>
  <c r="T231" i="61"/>
  <c r="T224" i="61"/>
  <c r="T218" i="61"/>
  <c r="T210" i="61"/>
  <c r="T204" i="61"/>
  <c r="T198" i="61"/>
  <c r="T195" i="61"/>
  <c r="T189" i="61"/>
  <c r="T183" i="61"/>
  <c r="T177" i="61"/>
  <c r="T168" i="61"/>
  <c r="T162" i="61"/>
  <c r="T156" i="61"/>
  <c r="T149" i="61"/>
  <c r="T143" i="61"/>
  <c r="T137" i="61"/>
  <c r="T134" i="61"/>
  <c r="T128" i="61"/>
  <c r="T122" i="61"/>
  <c r="T113" i="61"/>
  <c r="T107" i="61"/>
  <c r="T104" i="61"/>
  <c r="T95" i="61"/>
  <c r="T92" i="61"/>
  <c r="T86" i="61"/>
  <c r="T80" i="61"/>
  <c r="T74" i="61"/>
  <c r="T68" i="61"/>
  <c r="T65" i="61"/>
  <c r="T59" i="61"/>
  <c r="T53" i="61"/>
  <c r="T47" i="61"/>
  <c r="T41" i="61"/>
  <c r="T35" i="61"/>
  <c r="T32" i="61"/>
  <c r="T26" i="61"/>
  <c r="T20" i="61"/>
  <c r="T11" i="61"/>
  <c r="Q49" i="59"/>
  <c r="Q46" i="59"/>
  <c r="Q37" i="59"/>
  <c r="Q33" i="59"/>
  <c r="Q27" i="59"/>
  <c r="Q20" i="59"/>
  <c r="Q14" i="59"/>
  <c r="K58" i="58"/>
  <c r="K49" i="58"/>
  <c r="K43" i="58"/>
  <c r="K37" i="58"/>
  <c r="K31" i="58"/>
  <c r="K25" i="58"/>
  <c r="K19" i="58"/>
  <c r="K12" i="58"/>
  <c r="N71" i="62"/>
  <c r="N10" i="62"/>
  <c r="T299" i="61"/>
  <c r="T290" i="61"/>
  <c r="T272" i="61"/>
  <c r="T266" i="61"/>
  <c r="T251" i="61"/>
  <c r="T239" i="61"/>
  <c r="T226" i="61"/>
  <c r="T212" i="61"/>
  <c r="T197" i="61"/>
  <c r="T188" i="61"/>
  <c r="T173" i="61"/>
  <c r="T161" i="61"/>
  <c r="T148" i="61"/>
  <c r="T127" i="61"/>
  <c r="T100" i="61"/>
  <c r="T82" i="61"/>
  <c r="T70" i="61"/>
  <c r="T58" i="61"/>
  <c r="J90" i="73"/>
  <c r="O53" i="69"/>
  <c r="O44" i="69"/>
  <c r="O35" i="69"/>
  <c r="O23" i="69"/>
  <c r="O26" i="69"/>
  <c r="O13" i="69"/>
  <c r="O10" i="69"/>
  <c r="J15" i="67"/>
  <c r="J12" i="67"/>
  <c r="J9" i="67"/>
  <c r="K16" i="66"/>
  <c r="K12" i="66"/>
  <c r="K9" i="66"/>
  <c r="K18" i="65"/>
  <c r="K14" i="65"/>
  <c r="K11" i="65"/>
  <c r="N23" i="64"/>
  <c r="N20" i="64"/>
  <c r="N16" i="64"/>
  <c r="N13" i="64"/>
  <c r="N10" i="64"/>
  <c r="M72" i="63"/>
  <c r="M69" i="63"/>
  <c r="M66" i="63"/>
  <c r="M63" i="63"/>
  <c r="M60" i="63"/>
  <c r="M57" i="63"/>
  <c r="M54" i="63"/>
  <c r="M51" i="63"/>
  <c r="M48" i="63"/>
  <c r="M45" i="63"/>
  <c r="M42" i="63"/>
  <c r="M39" i="63"/>
  <c r="M36" i="63"/>
  <c r="M33" i="63"/>
  <c r="M29" i="63"/>
  <c r="M25" i="63"/>
  <c r="M22" i="63"/>
  <c r="M19" i="63"/>
  <c r="M16" i="63"/>
  <c r="M13" i="63"/>
  <c r="M10" i="63"/>
  <c r="N257" i="62"/>
  <c r="N254" i="62"/>
  <c r="N251" i="62"/>
  <c r="N248" i="62"/>
  <c r="N244" i="62"/>
  <c r="N241" i="62"/>
  <c r="N238" i="62"/>
  <c r="N235" i="62"/>
  <c r="N231" i="62"/>
  <c r="N228" i="62"/>
  <c r="N225" i="62"/>
  <c r="N222" i="62"/>
  <c r="N219" i="62"/>
  <c r="N216" i="62"/>
  <c r="N212" i="62"/>
  <c r="N209" i="62"/>
  <c r="N206" i="62"/>
  <c r="N246" i="62"/>
  <c r="N201" i="62"/>
  <c r="N198" i="62"/>
  <c r="N195" i="62"/>
  <c r="N234" i="62"/>
  <c r="N190" i="62"/>
  <c r="N187" i="62"/>
  <c r="N183" i="62"/>
  <c r="N180" i="62"/>
  <c r="N177" i="62"/>
  <c r="N174" i="62"/>
  <c r="N171" i="62"/>
  <c r="N168" i="62"/>
  <c r="N165" i="62"/>
  <c r="N162" i="62"/>
  <c r="N159" i="62"/>
  <c r="N156" i="62"/>
  <c r="N153" i="62"/>
  <c r="N150" i="62"/>
  <c r="N147" i="62"/>
  <c r="N144" i="62"/>
  <c r="N141" i="62"/>
  <c r="N138" i="62"/>
  <c r="N135" i="62"/>
  <c r="N132" i="62"/>
  <c r="N129" i="62"/>
  <c r="N126" i="62"/>
  <c r="N123" i="62"/>
  <c r="N120" i="62"/>
  <c r="N117" i="62"/>
  <c r="N113" i="62"/>
  <c r="N110" i="62"/>
  <c r="N107" i="62"/>
  <c r="N104" i="62"/>
  <c r="N101" i="62"/>
  <c r="N98" i="62"/>
  <c r="N95" i="62"/>
  <c r="N92" i="62"/>
  <c r="N89" i="62"/>
  <c r="N86" i="62"/>
  <c r="N83" i="62"/>
  <c r="N80" i="62"/>
  <c r="N77" i="62"/>
  <c r="N68" i="62"/>
  <c r="N59" i="62"/>
  <c r="N56" i="62"/>
  <c r="N53" i="62"/>
  <c r="N50" i="62"/>
  <c r="N47" i="62"/>
  <c r="N43" i="62"/>
  <c r="N40" i="62"/>
  <c r="N37" i="62"/>
  <c r="N34" i="62"/>
  <c r="N31" i="62"/>
  <c r="N28" i="62"/>
  <c r="N25" i="62"/>
  <c r="N22" i="62"/>
  <c r="N16" i="62"/>
  <c r="T311" i="61"/>
  <c r="T287" i="61"/>
  <c r="T269" i="61"/>
  <c r="T263" i="61"/>
  <c r="T248" i="61"/>
  <c r="T230" i="61"/>
  <c r="T203" i="61"/>
  <c r="T182" i="61"/>
  <c r="T167" i="61"/>
  <c r="T151" i="61"/>
  <c r="T136" i="61"/>
  <c r="T121" i="61"/>
  <c r="T106" i="61"/>
  <c r="T94" i="61"/>
  <c r="T79" i="61"/>
  <c r="T64" i="61"/>
  <c r="T46" i="61"/>
  <c r="T31" i="61"/>
  <c r="T22" i="61"/>
  <c r="T13" i="61"/>
  <c r="Q56" i="59"/>
  <c r="Q36" i="59"/>
  <c r="Q26" i="59"/>
  <c r="K51" i="58"/>
  <c r="K42" i="58"/>
  <c r="K14" i="58"/>
  <c r="T43" i="61"/>
  <c r="T16" i="61"/>
  <c r="Q48" i="59"/>
  <c r="Q29" i="59"/>
  <c r="K45" i="58"/>
  <c r="K17" i="58"/>
  <c r="T19" i="61"/>
  <c r="Q42" i="59"/>
  <c r="K30" i="58"/>
  <c r="K11" i="58"/>
  <c r="T40" i="61"/>
  <c r="Q45" i="59"/>
  <c r="Q16" i="59"/>
  <c r="K33" i="58"/>
  <c r="K24" i="58"/>
  <c r="T34" i="61"/>
  <c r="Q58" i="59"/>
  <c r="Q19" i="59"/>
  <c r="Q10" i="59"/>
  <c r="K54" i="58"/>
  <c r="K36" i="58"/>
  <c r="K8" i="58"/>
  <c r="T28" i="61"/>
  <c r="Q13" i="59"/>
  <c r="T25" i="61"/>
  <c r="K27" i="58"/>
  <c r="Q22" i="59"/>
  <c r="K39" i="58"/>
  <c r="Q39" i="59"/>
  <c r="K60" i="58"/>
  <c r="K21" i="58"/>
  <c r="T37" i="61"/>
  <c r="T10" i="61"/>
  <c r="Q52" i="59"/>
  <c r="Q32" i="59"/>
  <c r="K48" i="5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7">
    <s v="Migdal Hashkaot Neches Boded"/>
    <s v="{[Time].[Hie Time].[Yom].&amp;[20231231]}"/>
    <s v="{[Medida].[Medida].&amp;[2]}"/>
    <s v="{[Keren].[Keren].[All]}"/>
    <s v="{[Cheshbon KM].[Hie Peilut].[Chevra].&amp;[398]&amp;[Kod_Peilut_L7_398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8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3" si="27">
        <n x="1" s="1"/>
        <n x="25"/>
        <n x="26"/>
      </t>
    </mdx>
    <mdx n="0" f="v">
      <t c="3" si="27">
        <n x="1" s="1"/>
        <n x="28"/>
        <n x="26"/>
      </t>
    </mdx>
    <mdx n="0" f="v">
      <t c="3" si="27">
        <n x="1" s="1"/>
        <n x="29"/>
        <n x="26"/>
      </t>
    </mdx>
    <mdx n="0" f="v">
      <t c="3" si="27">
        <n x="1" s="1"/>
        <n x="30"/>
        <n x="26"/>
      </t>
    </mdx>
    <mdx n="0" f="v">
      <t c="3" si="27">
        <n x="1" s="1"/>
        <n x="31"/>
        <n x="26"/>
      </t>
    </mdx>
    <mdx n="0" f="v">
      <t c="3" si="27">
        <n x="1" s="1"/>
        <n x="32"/>
        <n x="26"/>
      </t>
    </mdx>
    <mdx n="0" f="v">
      <t c="3" si="27">
        <n x="1" s="1"/>
        <n x="33"/>
        <n x="26"/>
      </t>
    </mdx>
    <mdx n="0" f="v">
      <t c="3" si="27">
        <n x="1" s="1"/>
        <n x="34"/>
        <n x="26"/>
      </t>
    </mdx>
    <mdx n="0" f="v">
      <t c="3" si="27">
        <n x="1" s="1"/>
        <n x="35"/>
        <n x="26"/>
      </t>
    </mdx>
    <mdx n="0" f="v">
      <t c="3" si="27">
        <n x="1" s="1"/>
        <n x="36"/>
        <n x="26"/>
      </t>
    </mdx>
  </mdxMetadata>
  <valueMetadata count="2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</valueMetadata>
</metadata>
</file>

<file path=xl/sharedStrings.xml><?xml version="1.0" encoding="utf-8"?>
<sst xmlns="http://schemas.openxmlformats.org/spreadsheetml/2006/main" count="17950" uniqueCount="3655">
  <si>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</si>
  <si>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</si>
  <si>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</si>
  <si>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</si>
  <si>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</si>
  <si>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</si>
  <si>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</si>
  <si>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</si>
  <si>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</si>
  <si>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</si>
  <si>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</si>
  <si>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</si>
  <si>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</si>
  <si>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</si>
  <si>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</si>
  <si>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</si>
  <si>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</si>
  <si>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</si>
  <si>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</si>
  <si>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</si>
  <si>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</si>
  <si>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</si>
  <si>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</si>
  <si>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</si>
  <si>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</si>
  <si>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</si>
  <si>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</si>
  <si>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</si>
  <si>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</si>
  <si>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</si>
  <si>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</si>
  <si>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</si>
  <si>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</si>
  <si>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</si>
  <si>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</si>
  <si>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</si>
  <si>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</si>
  <si>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</si>
  <si>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</si>
  <si>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</si>
  <si>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</si>
  <si>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</si>
  <si>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</si>
  <si>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</si>
  <si>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</si>
  <si>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</si>
  <si>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</si>
  <si>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</si>
  <si>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</si>
  <si>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</si>
  <si>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</si>
  <si>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</si>
  <si>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</si>
  <si>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</si>
  <si>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</si>
  <si>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</si>
  <si>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</si>
  <si>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</si>
  <si>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</si>
  <si>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</si>
  <si>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</si>
  <si>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</si>
  <si>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</si>
  <si>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</si>
  <si>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</si>
  <si>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</si>
  <si>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</si>
  <si>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</si>
  <si>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</si>
  <si>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</si>
  <si>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</si>
  <si>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</si>
  <si>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</si>
  <si>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</si>
  <si>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</si>
  <si>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</si>
  <si>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</si>
  <si>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</si>
  <si>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</si>
  <si>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</si>
  <si>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</si>
  <si>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</si>
  <si>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</si>
  <si>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</si>
  <si>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</si>
  <si>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</si>
  <si>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</si>
  <si>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</si>
  <si>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</si>
  <si>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</si>
  <si>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</si>
  <si>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</si>
  <si>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</si>
  <si>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</si>
  <si>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</si>
  <si>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</si>
  <si>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</si>
  <si>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</si>
  <si>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</si>
  <si>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</si>
  <si>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</si>
  <si>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</si>
  <si>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</si>
  <si>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</si>
  <si>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</si>
  <si>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</si>
  <si>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</si>
  <si>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</si>
  <si>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</si>
  <si>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</si>
  <si>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</si>
  <si>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</si>
  <si>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</si>
  <si>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</si>
  <si>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</si>
  <si>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</si>
  <si>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</si>
  <si>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</si>
  <si>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</si>
  <si>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</si>
  <si>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</si>
  <si>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</si>
  <si>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</si>
  <si>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</si>
  <si>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</si>
  <si>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</si>
  <si>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</si>
  <si>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</si>
  <si>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</si>
  <si>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</si>
  <si>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</si>
  <si>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</si>
  <si>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</si>
  <si>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</si>
  <si>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</si>
  <si>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</si>
  <si>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</si>
  <si>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</si>
  <si>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</si>
  <si>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</si>
  <si>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</si>
  <si>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</si>
  <si>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</si>
  <si>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</si>
  <si>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</si>
  <si>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</si>
  <si>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</si>
  <si>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</si>
  <si>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</si>
  <si>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</si>
  <si>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</si>
  <si>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</si>
  <si>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</si>
  <si>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</si>
  <si>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</si>
  <si>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</si>
  <si>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</si>
  <si>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</si>
  <si>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</si>
  <si>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</si>
  <si>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</si>
  <si>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</si>
  <si>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</si>
  <si>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</si>
  <si>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</si>
  <si>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</si>
  <si>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</si>
  <si>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</si>
  <si>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</si>
  <si>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</si>
  <si>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</si>
  <si>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</si>
  <si>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</si>
  <si>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</si>
  <si>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</si>
  <si>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</si>
  <si>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</si>
  <si>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</si>
  <si>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</si>
  <si>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</si>
  <si>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</si>
  <si>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</si>
  <si>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</si>
  <si>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</si>
  <si>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</si>
  <si>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</si>
  <si>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</si>
  <si>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</si>
  <si>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</si>
  <si>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</si>
  <si>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</si>
  <si>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</si>
  <si>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</si>
  <si>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</si>
  <si>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</si>
  <si>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</si>
  <si>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</si>
  <si>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</si>
  <si>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</si>
  <si>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</si>
  <si>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</si>
  <si>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</si>
  <si>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</si>
  <si>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</si>
  <si>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</si>
  <si>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</si>
  <si>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</si>
  <si>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</si>
  <si>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</si>
  <si>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</si>
  <si>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</si>
  <si>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</si>
  <si>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</si>
  <si>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</si>
  <si>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</si>
  <si>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</si>
  <si>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</si>
  <si>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</si>
  <si>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</si>
  <si>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</si>
  <si>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</si>
  <si>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</si>
  <si>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</si>
  <si>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</si>
  <si>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</si>
  <si>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</si>
  <si>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</si>
  <si>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</si>
  <si>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</si>
  <si>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</si>
  <si>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</si>
  <si>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</si>
  <si>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</si>
  <si>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</si>
  <si>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</si>
  <si>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</si>
  <si>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</si>
  <si>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</si>
  <si>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</si>
  <si>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</si>
  <si>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</si>
  <si>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</si>
  <si>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</si>
  <si>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</si>
  <si>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</si>
  <si>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</si>
  <si>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</si>
  <si>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</si>
  <si>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</si>
  <si>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</si>
  <si>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</si>
  <si>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</si>
  <si>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</si>
  <si>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</si>
  <si>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</si>
  <si>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</si>
  <si>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</si>
  <si>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</si>
  <si>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</si>
  <si>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</si>
  <si>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</si>
  <si>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</si>
  <si>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</si>
  <si>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</si>
  <si>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</si>
  <si>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</si>
  <si>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</si>
  <si>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</si>
  <si>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</si>
  <si>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</si>
  <si>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</si>
  <si>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</si>
  <si>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</si>
  <si>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</si>
  <si>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</si>
  <si>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</si>
  <si>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</si>
  <si>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</si>
  <si>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</si>
  <si>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</si>
  <si>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</si>
  <si>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</si>
  <si>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</si>
  <si>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</si>
  <si>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</si>
  <si>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</si>
  <si>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</si>
  <si>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</si>
  <si>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</si>
  <si>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</si>
  <si>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</si>
  <si>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</si>
  <si>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</si>
  <si>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</si>
  <si>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</si>
  <si>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</si>
  <si>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</si>
  <si>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</si>
  <si>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</si>
  <si>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</si>
  <si>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</si>
  <si>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</si>
  <si>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</si>
  <si>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</si>
  <si>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</si>
  <si>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</si>
  <si>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</si>
  <si>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</si>
  <si>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</si>
  <si>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</si>
  <si>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</si>
  <si>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</si>
  <si>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</si>
  <si>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</si>
  <si>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</si>
  <si>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</si>
  <si>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</si>
  <si>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</si>
  <si>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</si>
  <si>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</si>
  <si>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</si>
  <si>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</si>
  <si>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</si>
  <si>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</si>
  <si>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</si>
  <si>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</si>
  <si>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</si>
  <si>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</si>
  <si>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</si>
  <si>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</si>
  <si>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</si>
  <si>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</si>
  <si>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</si>
  <si>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</si>
  <si>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</si>
  <si>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</si>
  <si>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</si>
  <si>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</si>
  <si>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</si>
  <si>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</si>
  <si>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</si>
  <si>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</si>
  <si>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</si>
  <si>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</si>
  <si>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</si>
  <si>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</si>
  <si>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</si>
  <si>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</si>
  <si>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</si>
  <si>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</si>
  <si>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</si>
  <si>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</si>
  <si>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</si>
  <si>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</si>
  <si>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</si>
  <si>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</si>
  <si>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</si>
  <si>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</si>
  <si>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</si>
  <si>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</si>
  <si>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</si>
  <si>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</si>
  <si>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</si>
  <si>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</si>
  <si>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</si>
  <si>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</si>
  <si>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</si>
  <si>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</si>
  <si>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</si>
  <si>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</si>
  <si>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</si>
  <si>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</si>
  <si>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</si>
  <si>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</si>
  <si>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</si>
  <si>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</si>
  <si>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</si>
  <si>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</si>
  <si>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</si>
  <si>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</si>
  <si>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</si>
  <si>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</si>
  <si>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</si>
  <si>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</si>
  <si>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</si>
  <si>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</si>
  <si>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</si>
  <si>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</si>
  <si>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</si>
  <si>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</si>
  <si>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</si>
  <si>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</si>
  <si>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</si>
  <si>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</si>
  <si>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</si>
  <si>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</si>
  <si>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</si>
  <si>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</si>
  <si>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</si>
  <si>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</si>
  <si>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</si>
  <si>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</si>
  <si>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</si>
  <si>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</si>
  <si>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</si>
  <si>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</si>
  <si>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</si>
  <si>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</si>
  <si>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</si>
  <si>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</si>
  <si>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</si>
  <si>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</si>
  <si>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</si>
  <si>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</si>
  <si>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</si>
  <si>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</si>
  <si>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</si>
  <si>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</si>
  <si>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</si>
  <si>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</si>
  <si>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</si>
  <si>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</si>
  <si>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</si>
  <si>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</si>
  <si>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</si>
  <si>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</si>
  <si>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</si>
  <si>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</si>
  <si>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</si>
  <si>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</si>
  <si>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</si>
  <si>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</si>
  <si>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</si>
  <si>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</si>
  <si>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</si>
  <si>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</si>
  <si>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</si>
  <si>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</si>
  <si>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</si>
  <si>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</si>
  <si>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</si>
  <si>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</si>
  <si>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</si>
  <si>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</si>
  <si>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</si>
  <si>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</si>
  <si>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</si>
  <si>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</si>
  <si>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</si>
  <si>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</si>
  <si>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</si>
  <si>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</si>
  <si>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</si>
  <si>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</si>
  <si>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</si>
  <si>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</si>
  <si>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</si>
  <si>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</si>
  <si>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</si>
  <si>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</si>
  <si>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</si>
  <si>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</si>
  <si>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</si>
  <si>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</si>
  <si>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</si>
  <si>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</si>
  <si>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</si>
  <si>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</si>
  <si>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</si>
  <si>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</si>
  <si>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</si>
  <si>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</si>
  <si>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</si>
  <si>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</si>
  <si>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</si>
  <si>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</si>
  <si>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</si>
  <si>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</si>
  <si>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</si>
  <si>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</si>
  <si>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</si>
  <si>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</si>
  <si>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</si>
  <si>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</si>
  <si>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</si>
  <si>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</si>
  <si>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</si>
  <si>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</si>
  <si>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</si>
  <si>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</si>
  <si>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</si>
  <si>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</si>
  <si>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</si>
  <si>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</si>
  <si>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</si>
  <si>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</si>
  <si>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</si>
  <si>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</si>
  <si>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</si>
  <si>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</si>
  <si>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</si>
  <si>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</si>
  <si>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</si>
  <si>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</si>
  <si>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</si>
  <si>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</si>
  <si>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</si>
  <si>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</si>
  <si>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</si>
  <si>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</si>
  <si>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</si>
  <si>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</si>
  <si>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</si>
  <si>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</si>
  <si>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</si>
  <si>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</si>
  <si>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</si>
  <si>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</si>
  <si>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</si>
  <si>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</si>
  <si>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</si>
  <si>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</si>
  <si>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</si>
  <si>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</si>
  <si>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</si>
  <si>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</si>
  <si>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</si>
  <si>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</si>
  <si>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</si>
  <si>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</si>
  <si>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</si>
  <si>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</si>
  <si>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</si>
  <si>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</si>
  <si>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</si>
  <si>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</si>
  <si>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</si>
  <si>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</si>
  <si>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</si>
  <si>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</si>
  <si>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</si>
  <si>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</si>
  <si>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</si>
  <si>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</si>
  <si>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</si>
  <si>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</si>
  <si>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</si>
  <si>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</si>
  <si>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</si>
  <si>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</si>
  <si>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</si>
  <si>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</si>
  <si>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</si>
  <si>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</si>
  <si>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</si>
  <si>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</si>
  <si>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</si>
  <si>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</si>
  <si>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</si>
  <si>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</si>
  <si>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</si>
  <si>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</si>
  <si>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</si>
  <si>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</si>
  <si>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</si>
  <si>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</si>
  <si>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</si>
  <si>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</si>
  <si>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</si>
  <si>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</si>
  <si>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</si>
  <si>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</si>
  <si>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</si>
  <si>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</si>
  <si>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</si>
  <si>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</si>
  <si>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</si>
  <si>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</si>
  <si>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</si>
  <si>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</si>
  <si>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</si>
  <si>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</si>
  <si>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</si>
  <si>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</si>
  <si>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</si>
  <si>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</si>
  <si>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</si>
  <si>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</si>
  <si>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</si>
  <si>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</si>
  <si>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</si>
  <si>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</si>
  <si>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</si>
  <si>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</si>
  <si>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</si>
  <si>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</si>
  <si>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</si>
  <si>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</si>
  <si>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</si>
  <si>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</si>
  <si>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</si>
  <si>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</si>
  <si>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</si>
  <si>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</si>
  <si>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</si>
  <si>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</si>
  <si>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</si>
  <si>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</si>
  <si>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</si>
  <si>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</si>
  <si>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</si>
  <si>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</si>
  <si>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</si>
  <si>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</si>
  <si>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</si>
  <si>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</si>
  <si>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</si>
  <si>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</si>
  <si>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</si>
  <si>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</si>
  <si>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</si>
  <si>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</si>
  <si>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</si>
  <si>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</si>
  <si>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</si>
  <si>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</si>
  <si>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</si>
  <si>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</si>
  <si>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</si>
  <si>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</si>
  <si>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</si>
  <si>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</si>
  <si>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</si>
  <si>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</si>
  <si>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</si>
  <si>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</si>
  <si>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</si>
  <si>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</si>
  <si>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</si>
  <si>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</si>
  <si>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</si>
  <si>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</si>
  <si>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</si>
  <si>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</si>
  <si>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</si>
  <si>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</si>
  <si>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</si>
  <si>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</si>
  <si>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</si>
  <si>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</si>
  <si>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</si>
  <si>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</si>
  <si>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</si>
  <si>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</si>
  <si>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</si>
  <si>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</si>
  <si>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</si>
  <si>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</si>
  <si>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</si>
  <si>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</si>
  <si>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</si>
  <si>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</si>
  <si>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</si>
  <si>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</si>
  <si>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</si>
  <si>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</si>
  <si>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</si>
  <si>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</si>
  <si>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</si>
  <si>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</si>
  <si>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</si>
  <si>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</si>
  <si>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</si>
  <si>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</si>
  <si>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</si>
  <si>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</si>
  <si>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</si>
  <si>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</si>
  <si>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</si>
  <si>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</si>
  <si>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</si>
  <si>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</si>
  <si>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</si>
  <si>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</si>
  <si>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</si>
  <si>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</si>
  <si>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</si>
  <si>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</si>
  <si>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</si>
  <si>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</si>
  <si>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</si>
  <si>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</si>
  <si>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</si>
  <si>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</si>
  <si>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</si>
  <si>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</si>
  <si>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</si>
  <si>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</si>
  <si>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</si>
  <si>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</si>
  <si>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</si>
  <si>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</si>
  <si>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</si>
  <si>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</si>
  <si>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</si>
  <si>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</si>
  <si>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</si>
  <si>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</si>
  <si>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</si>
  <si>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</si>
  <si>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</si>
  <si>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</si>
  <si>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</si>
  <si>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</si>
  <si>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</si>
  <si>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</si>
  <si>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</si>
  <si>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</si>
  <si>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</si>
  <si>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</si>
  <si>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</si>
  <si>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</si>
  <si>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</si>
  <si>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</si>
  <si>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</si>
  <si>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</si>
  <si>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</si>
  <si>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</si>
  <si>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</si>
  <si>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</si>
  <si>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</si>
  <si>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</si>
  <si>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</si>
  <si>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</si>
  <si>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</si>
  <si>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</si>
  <si>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</si>
  <si>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</si>
  <si>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</si>
  <si>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</si>
  <si>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</si>
  <si>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</si>
  <si>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</si>
  <si>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</si>
  <si>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</si>
  <si>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</si>
  <si>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</si>
  <si>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</si>
  <si>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</si>
  <si>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</si>
  <si>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</si>
  <si>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</si>
  <si>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</si>
  <si>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</si>
  <si>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</si>
  <si>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</si>
  <si>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</si>
  <si>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</si>
  <si>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</si>
  <si>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</si>
  <si>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</si>
  <si>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</si>
  <si>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</si>
  <si>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</si>
  <si>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</si>
  <si>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</si>
  <si>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</si>
  <si>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</si>
  <si>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</si>
  <si>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</si>
  <si>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</si>
  <si>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</si>
  <si>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</si>
  <si>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</si>
  <si>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</si>
  <si>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</si>
  <si>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</si>
  <si>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</si>
  <si>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</si>
  <si>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</si>
  <si>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</si>
  <si>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</si>
  <si>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</si>
  <si>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</si>
  <si>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</si>
  <si>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</si>
  <si>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</si>
  <si>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</si>
  <si>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</si>
  <si>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</si>
  <si>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</si>
  <si>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</si>
  <si>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</si>
  <si>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</si>
  <si>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</si>
  <si>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</si>
  <si>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</si>
  <si>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</si>
  <si>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</si>
  <si>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</si>
  <si>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</si>
  <si>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</si>
  <si>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</si>
  <si>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</si>
  <si>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</si>
  <si>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</si>
  <si>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</si>
  <si>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</si>
  <si>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</si>
  <si>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</si>
  <si>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</si>
  <si>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</si>
  <si>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</si>
  <si>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</si>
  <si>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</si>
  <si>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</si>
  <si>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</si>
  <si>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</si>
  <si>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</si>
  <si>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</si>
  <si>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</si>
  <si>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</si>
  <si>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</si>
  <si>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</si>
  <si>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</si>
  <si>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</si>
  <si>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</si>
  <si>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</si>
  <si>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</si>
  <si>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</si>
  <si>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</si>
  <si>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</si>
  <si>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</si>
  <si>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</si>
  <si>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</si>
  <si>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</si>
  <si>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</si>
  <si>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</si>
  <si>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</si>
  <si>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</si>
  <si>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</si>
  <si>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</si>
  <si>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</si>
  <si>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</si>
  <si>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</si>
  <si>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</si>
  <si>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</si>
  <si>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</si>
  <si>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</si>
  <si>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</si>
  <si>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</si>
  <si>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</si>
  <si>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</si>
  <si>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</si>
  <si>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</si>
  <si>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</si>
  <si>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</si>
  <si>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</si>
  <si>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</si>
  <si>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</si>
  <si>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</si>
  <si>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</si>
  <si>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</si>
  <si>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</si>
  <si>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</si>
  <si>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</si>
  <si>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</si>
  <si>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</si>
  <si>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</si>
  <si>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</si>
  <si>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</si>
  <si>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</si>
  <si>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</si>
  <si>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</si>
  <si>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</si>
  <si>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</si>
  <si>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</si>
  <si>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</si>
  <si>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</si>
  <si>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</si>
  <si>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</si>
  <si>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</si>
  <si>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</si>
  <si>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</si>
  <si>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</si>
  <si>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</si>
  <si>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</si>
  <si>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</si>
  <si>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</si>
  <si>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</si>
  <si>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</si>
  <si>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</si>
  <si>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</si>
  <si>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</si>
  <si>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</si>
  <si>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</si>
  <si>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</si>
  <si>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</si>
  <si>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</si>
  <si>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</si>
  <si>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</si>
  <si>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</si>
  <si>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</si>
  <si>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</si>
  <si>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</si>
  <si>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</si>
  <si>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</si>
  <si>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</si>
  <si>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</si>
  <si>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</si>
  <si>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</si>
  <si>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</si>
  <si>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</si>
  <si>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</si>
  <si>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</si>
  <si>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</si>
  <si>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</si>
  <si>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</si>
  <si>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</si>
  <si>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</si>
  <si>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</si>
  <si>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</si>
  <si>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</si>
  <si>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</si>
  <si>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</si>
  <si>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</si>
  <si>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</si>
  <si>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</si>
  <si>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</si>
  <si>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</si>
  <si>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</si>
  <si>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</si>
  <si>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</si>
  <si>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</si>
  <si>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</si>
  <si>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</si>
  <si>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</si>
  <si>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</si>
  <si>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</si>
  <si>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</si>
  <si>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</si>
  <si>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</si>
  <si>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</si>
  <si>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</si>
  <si>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</si>
  <si>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</si>
  <si>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</si>
  <si>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</si>
  <si>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</si>
  <si>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</si>
  <si>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</si>
  <si>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</si>
  <si>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</si>
  <si>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</si>
  <si>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</si>
  <si>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</si>
  <si>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</si>
  <si>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</si>
  <si>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</si>
  <si>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</si>
  <si>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</si>
  <si>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</si>
  <si>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</si>
  <si>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</si>
  <si>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</si>
  <si>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</si>
  <si>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</si>
  <si>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</si>
  <si>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</si>
  <si>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</si>
  <si>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</si>
  <si>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</si>
  <si>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</si>
  <si>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</si>
  <si>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</si>
  <si>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</si>
  <si>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</si>
  <si>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</si>
  <si>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</si>
  <si>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</si>
  <si>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</si>
  <si>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</si>
  <si>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</si>
  <si>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</si>
  <si>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</si>
  <si>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</si>
  <si>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</si>
  <si>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</si>
  <si>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</si>
  <si>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</si>
  <si>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</si>
  <si>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</si>
  <si>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</si>
  <si>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</si>
  <si>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</si>
  <si>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</si>
  <si>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</si>
  <si>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</si>
  <si>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</si>
  <si>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</si>
  <si>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</si>
  <si>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</si>
  <si>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</si>
  <si>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</si>
  <si>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</si>
  <si>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</si>
  <si>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</si>
  <si>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</si>
  <si>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</si>
  <si>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</si>
  <si>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</si>
  <si>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</si>
  <si>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</si>
  <si>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</si>
  <si>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</si>
  <si>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</si>
  <si>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</si>
  <si>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</si>
  <si>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</si>
  <si>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</si>
  <si>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</si>
  <si>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</si>
  <si>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</si>
  <si>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</si>
  <si>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</si>
  <si>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</si>
  <si>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</si>
  <si>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</si>
  <si>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</si>
  <si>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</si>
  <si>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</si>
  <si>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</si>
  <si>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</si>
  <si>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</si>
  <si>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</si>
  <si>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</si>
  <si>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</si>
  <si>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</si>
  <si>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</si>
  <si>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</si>
  <si>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</si>
  <si>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</si>
  <si>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</si>
  <si>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</si>
  <si>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</si>
  <si>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</si>
  <si>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</si>
  <si>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</si>
  <si>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</si>
  <si>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</si>
  <si>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</si>
  <si>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</si>
  <si>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</si>
  <si>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</si>
  <si>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</si>
  <si>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</si>
  <si>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</si>
  <si>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</si>
  <si>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</si>
  <si>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</si>
  <si>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</si>
  <si>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</si>
  <si>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</si>
  <si>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</si>
  <si>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</si>
  <si>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</si>
  <si>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</si>
  <si>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</si>
  <si>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</si>
  <si>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</si>
  <si>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</si>
  <si>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</si>
  <si>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</si>
  <si>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</si>
  <si>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</si>
  <si>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</si>
  <si>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</si>
  <si>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</si>
  <si>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</si>
  <si>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</si>
  <si>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</si>
  <si>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</si>
  <si>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</si>
  <si>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</si>
  <si>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</si>
  <si>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</si>
  <si>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</si>
  <si>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</si>
  <si>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</si>
  <si>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</si>
  <si>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</si>
  <si>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</si>
  <si>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</si>
  <si>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</si>
  <si>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</si>
  <si>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</si>
  <si>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</si>
  <si>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</si>
  <si>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</si>
  <si>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</si>
  <si>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</si>
  <si>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</si>
  <si>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</si>
  <si>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</si>
  <si>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</si>
  <si>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</si>
  <si>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</si>
  <si>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</si>
  <si>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</si>
  <si>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</si>
  <si>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</si>
  <si>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</si>
  <si>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</si>
  <si>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</si>
  <si>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</si>
  <si>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</si>
  <si>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</si>
  <si>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</si>
  <si>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</si>
  <si>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</si>
  <si>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</si>
  <si>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</si>
  <si>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</si>
  <si>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</si>
  <si>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</si>
  <si>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</si>
  <si>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</si>
  <si>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</si>
  <si>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</si>
  <si>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</si>
  <si>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</si>
  <si>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</si>
  <si>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</si>
  <si>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</si>
  <si>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</si>
  <si>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</si>
  <si>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</si>
  <si>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</si>
  <si>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</si>
  <si>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</si>
  <si>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</si>
  <si>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</si>
  <si>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</si>
  <si>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</si>
  <si>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</si>
  <si>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</si>
  <si>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</si>
  <si>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</si>
  <si>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</si>
  <si>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</si>
  <si>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</si>
  <si>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</si>
  <si>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</si>
  <si>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</si>
  <si>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</si>
  <si>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</si>
  <si>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</si>
  <si>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</si>
  <si>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</si>
  <si>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</si>
  <si>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</si>
  <si>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</si>
  <si>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</si>
  <si>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</si>
  <si>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</si>
  <si>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</si>
  <si>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</si>
  <si>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</si>
  <si>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</si>
  <si>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</si>
  <si>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</si>
  <si>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</si>
  <si>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</si>
  <si>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</si>
  <si>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</si>
  <si>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</si>
  <si>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</si>
  <si>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</si>
  <si>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</si>
  <si>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</si>
  <si>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</si>
  <si>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</si>
  <si>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</si>
  <si>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</si>
  <si>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</si>
  <si>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</si>
  <si>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</si>
  <si>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</si>
  <si>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</si>
  <si>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</si>
  <si>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</si>
  <si>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</si>
  <si>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</si>
  <si>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</si>
  <si>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</si>
  <si>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</si>
  <si>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</si>
  <si>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</si>
  <si>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</si>
  <si>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</si>
  <si>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</si>
  <si>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</si>
  <si>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</si>
  <si>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</si>
  <si>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</si>
  <si>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</si>
  <si>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</si>
  <si>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</si>
  <si>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</si>
  <si>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</si>
  <si>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</si>
  <si>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</si>
  <si>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</si>
  <si>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</si>
  <si>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</si>
  <si>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</si>
  <si>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</si>
  <si>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</si>
  <si>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</si>
  <si>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</si>
  <si>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</si>
  <si>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</si>
  <si>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</si>
  <si>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</si>
  <si>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</si>
  <si>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</si>
  <si>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</si>
  <si>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</si>
  <si>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</si>
  <si>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</si>
  <si>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</si>
  <si>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</si>
  <si>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</si>
  <si>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</si>
  <si>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</si>
  <si>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</si>
  <si>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</si>
  <si>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</si>
  <si>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</si>
  <si>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</si>
  <si>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</si>
  <si>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</si>
  <si>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</si>
  <si>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</si>
  <si>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</si>
  <si>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</si>
  <si>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</si>
  <si>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</si>
  <si>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</si>
  <si>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</si>
  <si>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</si>
  <si>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</si>
  <si>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</si>
  <si>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</si>
  <si>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</si>
  <si>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</si>
  <si>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</si>
  <si>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</si>
  <si>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</si>
  <si>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</si>
  <si>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</si>
  <si>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</si>
  <si>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</si>
  <si>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</si>
  <si>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</si>
  <si>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</si>
  <si>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</si>
  <si>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</si>
  <si>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</si>
  <si>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</si>
  <si>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</si>
  <si>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</si>
  <si>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</si>
  <si>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</si>
  <si>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</si>
  <si>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</si>
  <si>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</si>
  <si>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</si>
  <si>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</si>
  <si>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</si>
  <si>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</si>
  <si>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</si>
  <si>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</si>
  <si>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</si>
  <si>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</si>
  <si>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</si>
  <si>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</si>
  <si>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</si>
  <si>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</si>
  <si>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</si>
  <si>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</si>
  <si>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</si>
  <si>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</si>
  <si>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</si>
  <si>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</si>
  <si>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</si>
  <si>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</si>
  <si>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</si>
  <si>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</si>
  <si>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</si>
  <si>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</si>
  <si>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</si>
  <si>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</si>
  <si>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</si>
  <si>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</si>
  <si>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</si>
  <si>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</si>
  <si>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</si>
  <si>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</si>
  <si>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</si>
  <si>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</si>
  <si>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</si>
  <si>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</si>
  <si>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</si>
  <si>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</si>
  <si>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</si>
  <si>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</si>
  <si>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</si>
  <si>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</si>
  <si>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</si>
  <si>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</si>
  <si>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</si>
  <si>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</si>
  <si>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</si>
  <si>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</si>
  <si>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</si>
  <si>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</si>
  <si>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</si>
  <si>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</si>
  <si>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</si>
  <si>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</si>
  <si>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</si>
  <si>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</si>
  <si>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</si>
  <si>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</si>
  <si>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</si>
  <si>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</si>
  <si>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</si>
  <si>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</si>
  <si>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</si>
  <si>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</si>
  <si>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</si>
  <si>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</si>
  <si>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</si>
  <si>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</si>
  <si>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</si>
  <si>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</si>
  <si>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</si>
  <si>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</si>
  <si>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</si>
  <si>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</si>
  <si>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</si>
  <si>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</si>
  <si>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</si>
  <si>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</si>
  <si>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</si>
  <si>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</si>
  <si>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</si>
  <si>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</si>
  <si>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</si>
  <si>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</si>
  <si>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</si>
  <si>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</si>
  <si>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</si>
  <si>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</si>
  <si>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</si>
  <si>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</si>
  <si>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</si>
  <si>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</si>
  <si>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</si>
  <si>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</si>
  <si>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</si>
  <si>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</si>
  <si>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</si>
  <si>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</si>
  <si>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</si>
  <si>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</si>
  <si>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</si>
  <si>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</si>
  <si>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</si>
  <si>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</si>
  <si>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</si>
  <si>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</si>
  <si>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</si>
  <si>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</si>
  <si>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</si>
  <si>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</si>
  <si>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</si>
  <si>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</si>
  <si>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</si>
  <si>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</si>
  <si>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</si>
  <si>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</si>
  <si>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</si>
  <si>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</si>
  <si>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</si>
  <si>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</si>
  <si>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</si>
  <si>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</si>
  <si>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</si>
  <si>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</si>
  <si>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</si>
  <si>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</si>
  <si>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</si>
  <si>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</si>
  <si>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</si>
  <si>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</si>
  <si>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</si>
  <si>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</si>
  <si>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</si>
  <si>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</si>
  <si>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</si>
  <si>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</si>
  <si>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</si>
  <si>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</si>
  <si>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</si>
  <si>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</si>
  <si>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</si>
  <si>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</si>
  <si>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</si>
  <si>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</si>
  <si>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</si>
  <si>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</si>
  <si>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</si>
  <si>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</si>
  <si>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</si>
  <si>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</si>
  <si>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</si>
  <si>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</si>
  <si>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</si>
  <si>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</si>
  <si>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</si>
  <si>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</si>
  <si>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</si>
  <si>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</si>
  <si>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</si>
  <si>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</si>
  <si>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</si>
  <si>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</si>
  <si>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</si>
  <si>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</si>
  <si>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</si>
  <si>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</si>
  <si>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</si>
  <si>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</si>
  <si>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</si>
  <si>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</si>
  <si>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</si>
  <si>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</si>
  <si>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</si>
  <si>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</si>
  <si>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</si>
  <si>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</si>
  <si>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</si>
  <si>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</si>
  <si>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</si>
  <si>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</si>
  <si>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</si>
  <si>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</si>
  <si>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</si>
  <si>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</si>
  <si>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</si>
  <si>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</si>
  <si>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</si>
  <si>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</si>
  <si>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</si>
  <si>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</si>
  <si>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</si>
  <si>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</si>
  <si>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</si>
  <si>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</si>
  <si>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</si>
  <si>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</si>
  <si>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</si>
  <si>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</si>
  <si>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</si>
  <si>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</si>
  <si>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</si>
  <si>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</si>
  <si>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</si>
  <si>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</si>
  <si>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</si>
  <si>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</si>
  <si>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</si>
  <si>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</si>
  <si>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</si>
  <si>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</si>
  <si>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</si>
  <si>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</si>
  <si>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</si>
  <si>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</si>
  <si>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</si>
  <si>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</si>
  <si>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</si>
  <si>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</si>
  <si>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</si>
  <si>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</si>
  <si>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</si>
  <si>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</si>
  <si>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</si>
  <si>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</si>
  <si>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</si>
  <si>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</si>
  <si>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</si>
  <si>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</si>
  <si>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</si>
  <si>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</si>
  <si>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</si>
  <si>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</si>
  <si>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</si>
  <si>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</si>
  <si>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</si>
  <si>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</si>
  <si>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</si>
  <si>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</si>
  <si>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</si>
  <si>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</si>
  <si>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</si>
  <si>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</si>
  <si>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</si>
  <si>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</si>
  <si>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</si>
  <si>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</si>
  <si>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</si>
  <si>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</si>
  <si>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</si>
  <si>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</si>
  <si>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</si>
  <si>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</si>
  <si>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</si>
  <si>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</si>
  <si>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</si>
  <si>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</si>
  <si>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</si>
  <si>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</si>
  <si>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</si>
  <si>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</si>
  <si>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</si>
  <si>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</si>
  <si>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</si>
  <si>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</si>
  <si>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</si>
  <si>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</si>
  <si>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</si>
  <si>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</si>
  <si>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</si>
  <si>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</si>
  <si>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</si>
  <si>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</si>
  <si>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</si>
  <si>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</si>
  <si>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</si>
  <si>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</si>
  <si>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</si>
  <si>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</si>
  <si>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</si>
  <si>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</si>
  <si>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</si>
  <si>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</si>
  <si>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</si>
  <si>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</si>
  <si>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</si>
  <si>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</si>
  <si>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</si>
  <si>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</si>
  <si>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</si>
  <si>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</si>
  <si>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</si>
  <si>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</si>
  <si>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</si>
  <si>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</si>
  <si>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</si>
  <si>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</si>
  <si>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</si>
  <si>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</si>
  <si>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</si>
  <si>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</si>
  <si>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</si>
  <si>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</si>
  <si>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</si>
  <si>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</si>
  <si>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</si>
  <si>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</si>
  <si>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</si>
  <si>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</si>
  <si>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</si>
  <si>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</si>
  <si>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</si>
  <si>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</si>
  <si>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</si>
  <si>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</si>
  <si>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</si>
  <si>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</si>
  <si>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</si>
  <si>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</si>
  <si>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</si>
  <si>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</si>
  <si>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</si>
  <si>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</si>
  <si>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</si>
  <si>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</si>
  <si>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</si>
  <si>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</si>
  <si>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</si>
  <si>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</si>
  <si>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</si>
  <si>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</si>
  <si>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</si>
  <si>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</si>
  <si>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</si>
  <si>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</si>
  <si>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</si>
  <si>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</si>
  <si>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</si>
  <si>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</si>
  <si>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</si>
  <si>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</si>
  <si>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</si>
  <si>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</si>
  <si>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</si>
  <si>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</si>
  <si>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</si>
  <si>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</si>
  <si>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</si>
  <si>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</si>
  <si>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</si>
  <si>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</si>
  <si>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</si>
  <si>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</si>
  <si>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</si>
  <si>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</si>
  <si>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</si>
  <si>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</si>
  <si>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</si>
  <si>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</si>
  <si>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</si>
  <si>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</si>
  <si>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</si>
  <si>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</si>
  <si>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</si>
  <si>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</si>
  <si>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</si>
  <si>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</si>
  <si>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</si>
  <si>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</si>
  <si>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</si>
  <si>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</si>
  <si>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</si>
  <si>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</si>
  <si>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</si>
  <si>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</si>
  <si>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</si>
  <si>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</si>
  <si>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</si>
  <si>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</si>
  <si>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</si>
  <si>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</si>
  <si>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</si>
  <si>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</si>
  <si>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</si>
  <si>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</si>
  <si>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</si>
  <si>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</si>
  <si>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</si>
  <si>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</si>
  <si>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</si>
  <si>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</si>
  <si>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</si>
  <si>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</si>
  <si>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</si>
  <si>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</si>
  <si>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</si>
  <si>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</si>
  <si>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</si>
  <si>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</si>
  <si>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</si>
  <si>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</si>
  <si>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</si>
  <si>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</si>
  <si>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</si>
  <si>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</si>
  <si>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</si>
  <si>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</si>
  <si>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</si>
  <si>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</si>
  <si>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</si>
  <si>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</si>
  <si>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</si>
  <si>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</si>
  <si>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</si>
  <si>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</si>
  <si>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</si>
  <si>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</si>
  <si>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</si>
  <si>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</si>
  <si>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</si>
  <si>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</si>
  <si>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</si>
  <si>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</si>
  <si>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</si>
  <si>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</si>
  <si>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</si>
  <si>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</si>
  <si>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</si>
  <si>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</si>
  <si>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</si>
  <si>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</si>
  <si>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</si>
  <si>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</si>
  <si>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</si>
  <si>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</si>
  <si>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</si>
  <si>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</si>
  <si>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</si>
  <si>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</si>
  <si>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</si>
  <si>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</si>
  <si>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</si>
  <si>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</si>
  <si>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</si>
  <si>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</si>
  <si>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</si>
  <si>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</si>
  <si>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</si>
  <si>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</si>
  <si>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</si>
  <si>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</si>
  <si>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</si>
  <si>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</si>
  <si>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</si>
  <si>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</si>
  <si>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</si>
  <si>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</si>
  <si>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</si>
  <si>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</si>
  <si>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</si>
  <si>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</si>
  <si>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</si>
  <si>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</si>
  <si>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</si>
  <si>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</si>
  <si>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</si>
  <si>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</si>
  <si>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</si>
  <si>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</si>
  <si>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</si>
  <si>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</si>
  <si>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</si>
  <si>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</si>
  <si>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</si>
  <si>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</si>
  <si>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</si>
  <si>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</si>
  <si>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</si>
  <si>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</si>
  <si>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</si>
  <si>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</si>
  <si>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</si>
  <si>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</si>
  <si>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</si>
  <si>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</si>
  <si>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</si>
  <si>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</si>
  <si>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</si>
  <si>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</si>
  <si>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</si>
  <si>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</si>
  <si>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</si>
  <si>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</si>
  <si>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</si>
  <si>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</si>
  <si>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</si>
  <si>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</si>
  <si>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</si>
  <si>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</si>
  <si>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</si>
  <si>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</si>
  <si>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</si>
  <si>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</si>
  <si>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</si>
  <si>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</si>
  <si>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</si>
  <si>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</si>
  <si>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</si>
  <si>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</si>
  <si>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</si>
  <si>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</si>
  <si>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</si>
  <si>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</si>
  <si>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</si>
  <si>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</si>
  <si>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</si>
  <si>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</si>
  <si>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</si>
  <si>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</si>
  <si>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</si>
  <si>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</si>
  <si>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</si>
  <si>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</si>
  <si>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</si>
  <si>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</si>
  <si>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</si>
  <si>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</si>
  <si>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</si>
  <si>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</si>
  <si>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</si>
  <si>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</si>
  <si>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</si>
  <si>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</si>
  <si>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</si>
  <si>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</si>
  <si>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</si>
  <si>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</si>
  <si>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</si>
  <si>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</si>
  <si>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</si>
  <si>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</si>
  <si>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</si>
  <si>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</si>
  <si>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</si>
  <si>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</si>
  <si>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</si>
  <si>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</si>
  <si>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</si>
  <si>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</si>
  <si>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</si>
  <si>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</si>
  <si>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</si>
  <si>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</si>
  <si>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</si>
  <si>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</si>
  <si>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</si>
  <si>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</si>
  <si>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</si>
  <si>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</si>
  <si>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</si>
  <si>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</si>
  <si>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</si>
  <si>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</si>
  <si>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</si>
  <si>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</si>
  <si>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</si>
  <si>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</si>
  <si>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</si>
  <si>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</si>
  <si>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</si>
  <si>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</si>
  <si>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</si>
  <si>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</si>
  <si>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</si>
  <si>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</si>
  <si>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</si>
  <si>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</si>
  <si>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</si>
  <si>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</si>
  <si>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</si>
  <si>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</si>
  <si>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</si>
  <si>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</si>
  <si>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</si>
  <si>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</si>
  <si>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</si>
  <si>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</si>
  <si>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</si>
  <si>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</si>
  <si>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</si>
  <si>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</si>
  <si>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</si>
  <si>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</si>
  <si>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</si>
  <si>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</si>
  <si>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</si>
  <si>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</si>
  <si>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</si>
  <si>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</si>
  <si>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</si>
  <si>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</si>
  <si>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</si>
  <si>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</si>
  <si>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</si>
  <si>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</si>
  <si>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</si>
  <si>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</si>
  <si>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</si>
  <si>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</si>
  <si>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</si>
  <si>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</si>
  <si>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</si>
  <si>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</si>
  <si>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</si>
  <si>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</si>
  <si>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</si>
  <si>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</si>
  <si>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</si>
  <si>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</si>
  <si>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</si>
  <si>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</si>
  <si>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</si>
  <si>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</si>
  <si>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</si>
  <si>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</si>
  <si>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</si>
  <si>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</si>
  <si>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</si>
  <si>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</si>
  <si>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</si>
  <si>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</si>
  <si>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</si>
  <si>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</si>
  <si>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</si>
  <si>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</si>
  <si>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</si>
  <si>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</si>
  <si>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</si>
  <si>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</si>
  <si>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</si>
  <si>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</si>
  <si>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</si>
  <si>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</si>
  <si>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</si>
  <si>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</si>
  <si>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</si>
  <si>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</si>
  <si>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</si>
  <si>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</si>
  <si>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</si>
  <si>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</si>
  <si>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</si>
  <si>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</si>
  <si>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</si>
  <si>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</si>
  <si>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</si>
  <si>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</si>
  <si>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</si>
  <si>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</si>
  <si>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</si>
  <si>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</si>
  <si>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</si>
  <si>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</si>
  <si>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</si>
  <si>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</si>
  <si>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</si>
  <si>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</si>
  <si>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</si>
  <si>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</si>
  <si>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</si>
  <si>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</si>
  <si>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</si>
  <si>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</si>
  <si>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</si>
  <si>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</si>
  <si>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</si>
  <si>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</si>
  <si>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</si>
  <si>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</si>
  <si>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</si>
  <si>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</si>
  <si>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</si>
  <si>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</si>
  <si>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</si>
  <si>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</si>
  <si>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</si>
  <si>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</si>
  <si>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</si>
  <si>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</si>
  <si>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</si>
  <si>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</si>
  <si>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</si>
  <si>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</si>
  <si>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</si>
  <si>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</si>
  <si>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</si>
  <si>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</si>
  <si>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</si>
  <si>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</si>
  <si>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</si>
  <si>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</si>
  <si>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</si>
  <si>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</si>
  <si>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</si>
  <si>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</si>
  <si>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</si>
  <si>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</si>
  <si>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</si>
  <si>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</si>
  <si>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</si>
  <si>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</si>
  <si>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</si>
  <si>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</si>
  <si>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</si>
  <si>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</si>
  <si>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</si>
  <si>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</si>
  <si>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</si>
  <si>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</si>
  <si>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</si>
  <si>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</si>
  <si>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</si>
  <si>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</si>
  <si>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</si>
  <si>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</si>
  <si>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</si>
  <si>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</si>
  <si>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</si>
  <si>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</si>
  <si>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</si>
  <si>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</si>
  <si>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</si>
  <si>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</si>
  <si>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</si>
  <si>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</si>
  <si>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</si>
  <si>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</si>
  <si>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</si>
  <si>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</si>
  <si>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</si>
  <si>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</si>
  <si>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</si>
  <si>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</si>
  <si>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</si>
  <si>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</si>
  <si>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</si>
  <si>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</si>
  <si>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</si>
  <si>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</si>
  <si>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</si>
  <si>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</si>
  <si>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</si>
  <si>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</si>
  <si>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</si>
  <si>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</si>
  <si>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</si>
  <si>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</si>
  <si>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</si>
  <si>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</si>
  <si>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</si>
  <si>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</si>
  <si>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</si>
  <si>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</si>
  <si>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</si>
  <si>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</si>
  <si>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</si>
  <si>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</si>
  <si>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</si>
  <si>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</si>
  <si>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</si>
  <si>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</si>
  <si>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</si>
  <si>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</si>
  <si>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</si>
  <si>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</si>
  <si>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</si>
  <si>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</si>
  <si>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</si>
  <si>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</si>
  <si>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</si>
  <si>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</si>
  <si>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</si>
  <si>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</si>
  <si>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</si>
  <si>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</si>
  <si>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</si>
  <si>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</si>
  <si>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</si>
  <si>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</si>
  <si>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</si>
  <si>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</si>
  <si>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</si>
  <si>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</si>
  <si>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</si>
  <si>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</si>
  <si>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</si>
  <si>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</si>
  <si>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</si>
  <si>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</si>
  <si>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</si>
  <si>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</si>
  <si>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</si>
  <si>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</si>
  <si>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</si>
  <si>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</si>
  <si>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</si>
  <si>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</si>
  <si>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</si>
  <si>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</si>
  <si>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</si>
  <si>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</si>
  <si>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</si>
  <si>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</si>
  <si>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</si>
  <si>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</si>
  <si>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</si>
  <si>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</si>
  <si>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</si>
  <si>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</si>
  <si>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</si>
  <si>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</si>
  <si>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</si>
  <si>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</si>
  <si>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</si>
  <si>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</si>
  <si>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</si>
  <si>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</si>
  <si>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</si>
  <si>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</si>
  <si>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</si>
  <si>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</si>
  <si>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</si>
  <si>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</si>
  <si>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</si>
  <si>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</si>
  <si>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</si>
  <si>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</si>
  <si>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</si>
  <si>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</si>
  <si>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</si>
  <si>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</si>
  <si>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</si>
  <si>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</si>
  <si>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</si>
  <si>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</si>
  <si>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</si>
  <si>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</si>
  <si>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</si>
  <si>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</si>
  <si>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</si>
  <si>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</si>
  <si>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</si>
  <si>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</si>
  <si>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</si>
  <si>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</si>
  <si>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</si>
  <si>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</si>
  <si>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</si>
  <si>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</si>
  <si>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</si>
  <si>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</si>
  <si>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</si>
  <si>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</si>
  <si>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</si>
  <si>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</si>
  <si>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</si>
  <si>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</si>
  <si>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</si>
  <si>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</si>
  <si>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</si>
  <si>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</si>
  <si>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</si>
  <si>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</si>
  <si>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</si>
  <si>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</si>
  <si>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</si>
  <si>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</si>
  <si>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</si>
  <si>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</si>
  <si>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</si>
  <si>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</si>
  <si>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</si>
  <si>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</si>
  <si>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</si>
  <si>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</si>
  <si>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</si>
  <si>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</si>
  <si>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</si>
  <si>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</si>
  <si>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</si>
  <si>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</si>
  <si>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</si>
  <si>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</si>
  <si>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</si>
  <si>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</si>
  <si>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</si>
  <si>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</si>
  <si>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</si>
  <si>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</si>
  <si>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</si>
  <si>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</si>
  <si>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</si>
  <si>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</si>
  <si>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</si>
  <si>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</si>
  <si>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</si>
  <si>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</si>
  <si>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</si>
  <si>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</si>
  <si>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</si>
  <si>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</si>
  <si>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</si>
  <si>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</si>
  <si>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</si>
  <si>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</si>
  <si>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</si>
  <si>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</si>
  <si>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</si>
  <si>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</si>
  <si>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</si>
  <si>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</si>
  <si>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</si>
  <si>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</si>
  <si>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</si>
  <si>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</si>
  <si>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תביעה יצוגית טבע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</si>
  <si>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</si>
  <si>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</si>
  <si>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</si>
  <si>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</si>
  <si>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</si>
  <si>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</si>
  <si>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</si>
  <si>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</si>
  <si>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</si>
  <si>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</si>
  <si>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</si>
  <si>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</si>
  <si>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</si>
  <si>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</si>
  <si>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</si>
  <si>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</si>
  <si>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</si>
  <si>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</si>
  <si>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</si>
  <si>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</si>
  <si>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</si>
  <si>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</si>
  <si>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</si>
  <si>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</si>
  <si>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</si>
  <si>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</si>
  <si>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</si>
  <si>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</si>
  <si>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</si>
  <si>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</si>
  <si>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</si>
  <si>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</si>
  <si>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</si>
  <si>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</si>
  <si>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</si>
  <si>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</si>
  <si>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</si>
  <si>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</si>
  <si>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</si>
  <si>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</si>
  <si>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</si>
  <si>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</si>
  <si>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</si>
  <si>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</si>
  <si>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</si>
  <si>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</si>
  <si>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</si>
  <si>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</si>
  <si>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</si>
  <si>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</si>
  <si>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</si>
  <si>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</si>
  <si>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Fortissimo Partners VI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</si>
  <si>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</si>
  <si>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</si>
  <si>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</si>
  <si>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</si>
  <si>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</si>
  <si>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</si>
  <si>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</si>
  <si>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</si>
  <si>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</si>
  <si>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</si>
  <si>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</si>
  <si>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</si>
  <si>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</si>
  <si>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</si>
  <si>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</si>
  <si>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</si>
  <si>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</si>
  <si>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</si>
  <si>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</si>
  <si>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</si>
  <si>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</si>
  <si>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</si>
  <si>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</si>
  <si>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</si>
  <si>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</si>
  <si>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</si>
  <si>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</si>
  <si>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</si>
  <si>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</si>
  <si>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</si>
  <si>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</si>
  <si>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</si>
  <si>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</si>
  <si>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</si>
  <si>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</si>
  <si>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</si>
  <si>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</si>
  <si>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</si>
  <si>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</si>
  <si>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</si>
  <si>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</si>
  <si>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</si>
  <si>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EQT Exeter Main Fund</t>
  </si>
  <si>
    <t>Faropoint III FEEDER 6</t>
  </si>
  <si>
    <t>LCN European Fund IV SLP</t>
  </si>
  <si>
    <t>Portfolio EDGE</t>
  </si>
  <si>
    <t>Waterton Residential P V XIII</t>
  </si>
  <si>
    <t>חשבון ריט WATERTON EDGE</t>
  </si>
  <si>
    <t>83North FXV III, L.P.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</si>
  <si>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</si>
  <si>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</si>
  <si>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</si>
  <si>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</si>
  <si>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</si>
  <si>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</si>
  <si>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</si>
  <si>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</si>
  <si>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</si>
  <si>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</si>
  <si>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</si>
  <si>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</si>
  <si>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</si>
  <si>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</si>
  <si>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</si>
  <si>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</si>
  <si>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</si>
  <si>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</si>
  <si>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</si>
  <si>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</si>
  <si>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</si>
  <si>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</si>
  <si>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</si>
  <si>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</si>
  <si>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</si>
  <si>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</si>
  <si>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</si>
  <si>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</si>
  <si>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</si>
  <si>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</si>
  <si>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</si>
  <si>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</si>
  <si>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</si>
  <si>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</si>
  <si>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</si>
  <si>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</si>
  <si>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</si>
  <si>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</si>
  <si>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</si>
  <si>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</si>
  <si>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</si>
  <si>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</si>
  <si>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</si>
  <si>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</si>
  <si>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</si>
  <si>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</si>
  <si>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</si>
  <si>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</si>
  <si>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</si>
  <si>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</si>
  <si>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</si>
  <si>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</si>
  <si>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</si>
  <si>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</si>
  <si>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</si>
  <si>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</si>
  <si>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</si>
  <si>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</si>
  <si>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</si>
  <si>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</si>
  <si>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</si>
  <si>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</si>
  <si>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</si>
  <si>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</si>
  <si>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</si>
  <si>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</si>
  <si>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</si>
  <si>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</si>
  <si>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</si>
  <si>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</si>
  <si>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</si>
  <si>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</si>
  <si>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</si>
  <si>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</si>
  <si>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</si>
  <si>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</si>
  <si>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</si>
  <si>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</si>
  <si>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</si>
  <si>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</si>
  <si>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</si>
  <si>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</si>
  <si>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</si>
  <si>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</si>
  <si>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</si>
  <si>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</si>
  <si>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</si>
  <si>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</si>
  <si>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</si>
  <si>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</si>
  <si>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</si>
  <si>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</si>
  <si>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</si>
  <si>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</si>
  <si>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</si>
  <si>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</si>
  <si>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</si>
  <si>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</si>
  <si>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</si>
  <si>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</si>
  <si>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</si>
  <si>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</si>
  <si>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</si>
  <si>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</si>
  <si>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</si>
  <si>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</si>
  <si>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</si>
  <si>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</si>
  <si>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</si>
  <si>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</si>
  <si>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</si>
  <si>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</si>
  <si>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</si>
  <si>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</si>
  <si>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</si>
  <si>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</si>
  <si>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</si>
  <si>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</si>
  <si>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</si>
  <si>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</si>
  <si>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</si>
  <si>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</si>
  <si>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</si>
  <si>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</si>
  <si>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</si>
  <si>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</si>
  <si>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</si>
  <si>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</si>
  <si>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</si>
  <si>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</si>
  <si>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</si>
  <si>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</si>
  <si>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</si>
  <si>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</si>
  <si>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</si>
  <si>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</si>
  <si>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</si>
  <si>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</si>
  <si>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</si>
  <si>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</si>
  <si>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</si>
  <si>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</si>
  <si>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</si>
  <si>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</si>
  <si>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Pantheon Global Secondary VII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</si>
  <si>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</si>
  <si>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</si>
  <si>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</si>
  <si>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</si>
  <si>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</si>
  <si>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</si>
  <si>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</si>
  <si>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</si>
  <si>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</si>
  <si>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</si>
  <si>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</si>
  <si>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</si>
  <si>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</si>
  <si>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</si>
  <si>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</si>
  <si>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</si>
  <si>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</si>
  <si>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</si>
  <si>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</si>
  <si>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</si>
  <si>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</si>
  <si>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</si>
  <si>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</si>
  <si>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</si>
  <si>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</si>
  <si>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</si>
  <si>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</si>
  <si>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</si>
  <si>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IX L.P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</si>
  <si>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</si>
  <si>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</si>
  <si>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</si>
  <si>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</si>
  <si>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</si>
  <si>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</si>
  <si>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</si>
  <si>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</si>
  <si>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</si>
  <si>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</si>
  <si>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</si>
  <si>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 ACCESS</t>
  </si>
  <si>
    <t>Vintage Fund of Funds VI Access</t>
  </si>
  <si>
    <t>Vintage Fund of Funds VII (Access) LP</t>
  </si>
  <si>
    <t>Warburg Pincus China II L.P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</si>
  <si>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</si>
  <si>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</si>
  <si>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</si>
  <si>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</si>
  <si>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</si>
  <si>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</si>
  <si>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</si>
  <si>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</si>
  <si>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</si>
  <si>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</si>
  <si>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</si>
  <si>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</si>
  <si>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</si>
  <si>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</si>
  <si>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</si>
  <si>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</si>
  <si>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</si>
  <si>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</si>
  <si>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</si>
  <si>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</si>
  <si>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</si>
  <si>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</si>
  <si>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</si>
  <si>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</si>
  <si>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</si>
  <si>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</si>
  <si>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</si>
  <si>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</si>
  <si>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</si>
  <si>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</si>
  <si>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</si>
  <si>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</si>
  <si>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</si>
  <si>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</si>
  <si>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</si>
  <si>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</si>
  <si>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</si>
  <si>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</si>
  <si>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</si>
  <si>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</si>
  <si>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</si>
  <si>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</si>
  <si>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</si>
  <si>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</si>
  <si>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</si>
  <si>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</si>
  <si>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</si>
  <si>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</si>
  <si>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</si>
  <si>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</si>
  <si>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</si>
  <si>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</si>
  <si>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</si>
  <si>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</si>
  <si>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</si>
  <si>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</si>
  <si>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</si>
  <si>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</si>
  <si>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</si>
  <si>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</si>
  <si>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</si>
  <si>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</si>
  <si>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</si>
  <si>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</si>
  <si>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</si>
  <si>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</si>
  <si>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</si>
  <si>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</si>
  <si>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</si>
  <si>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</si>
  <si>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</si>
  <si>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</si>
  <si>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</si>
  <si>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</si>
  <si>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</si>
  <si>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</si>
  <si>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</si>
  <si>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</si>
  <si>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</si>
  <si>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</si>
  <si>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</si>
  <si>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</si>
  <si>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</si>
  <si>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</si>
  <si>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</si>
  <si>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</si>
  <si>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</si>
  <si>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</si>
  <si>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</si>
  <si>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</si>
  <si>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</si>
  <si>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</si>
  <si>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</si>
  <si>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</si>
  <si>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</si>
  <si>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</si>
  <si>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</si>
  <si>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</si>
  <si>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</si>
  <si>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</si>
  <si>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</si>
  <si>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</si>
  <si>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</si>
  <si>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</si>
  <si>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</si>
  <si>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</si>
  <si>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</si>
  <si>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</si>
  <si>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</si>
  <si>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</si>
  <si>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</si>
  <si>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</si>
  <si>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</si>
  <si>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</si>
  <si>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</si>
  <si>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</si>
  <si>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</si>
  <si>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</si>
  <si>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</si>
  <si>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</si>
  <si>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</si>
  <si>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</si>
  <si>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</si>
  <si>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</si>
  <si>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</si>
  <si>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</si>
  <si>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</si>
  <si>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</si>
  <si>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</si>
  <si>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</si>
  <si>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</si>
  <si>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</si>
  <si>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</si>
  <si>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</si>
  <si>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</si>
  <si>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</si>
  <si>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</si>
  <si>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</si>
  <si>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</si>
  <si>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</si>
  <si>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</si>
  <si>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</si>
  <si>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</si>
  <si>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</si>
  <si>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</si>
  <si>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</si>
  <si>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</si>
  <si>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</si>
  <si>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</si>
  <si>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</si>
  <si>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</si>
  <si>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</si>
  <si>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</si>
  <si>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</si>
  <si>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</si>
  <si>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</si>
  <si>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</si>
  <si>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</si>
  <si>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</si>
  <si>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</si>
  <si>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</si>
  <si>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</si>
  <si>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</si>
  <si>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</si>
  <si>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</si>
  <si>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</si>
  <si>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</si>
  <si>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</si>
  <si>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</si>
  <si>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</si>
  <si>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</si>
  <si>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</si>
  <si>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</si>
  <si>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</si>
  <si>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</si>
  <si>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</si>
  <si>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</si>
  <si>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</si>
  <si>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</si>
  <si>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</si>
  <si>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</si>
  <si>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</si>
  <si>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</si>
  <si>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</si>
  <si>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</si>
  <si>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</si>
  <si>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</si>
  <si>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</si>
  <si>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</si>
  <si>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</si>
  <si>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</si>
  <si>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</si>
  <si>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</si>
  <si>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</si>
  <si>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</si>
  <si>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</si>
  <si>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</si>
  <si>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</si>
  <si>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</si>
  <si>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</si>
  <si>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</si>
  <si>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</si>
  <si>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</si>
  <si>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</si>
  <si>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</si>
  <si>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</si>
  <si>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</si>
  <si>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</si>
  <si>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</si>
  <si>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</si>
  <si>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</si>
  <si>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</si>
  <si>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</si>
  <si>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</si>
  <si>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</si>
  <si>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</si>
  <si>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</si>
  <si>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</si>
  <si>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</si>
  <si>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</si>
  <si>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</si>
  <si>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</si>
  <si>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</si>
  <si>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</si>
  <si>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</si>
  <si>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</si>
  <si>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</si>
  <si>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</si>
  <si>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</si>
  <si>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</si>
  <si>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</si>
  <si>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</si>
  <si>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</si>
  <si>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</si>
  <si>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</si>
  <si>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</si>
  <si>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</si>
  <si>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</si>
  <si>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</si>
  <si>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</si>
  <si>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</si>
  <si>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</si>
  <si>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</si>
  <si>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</si>
  <si>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</si>
  <si>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</si>
  <si>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</si>
  <si>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</si>
  <si>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</si>
  <si>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</si>
  <si>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</si>
  <si>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</si>
  <si>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</si>
  <si>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</si>
  <si>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</si>
  <si>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</si>
  <si>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</si>
  <si>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</si>
  <si>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</si>
  <si>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</si>
  <si>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</si>
  <si>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</si>
  <si>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</si>
  <si>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</si>
  <si>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</si>
  <si>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</si>
  <si>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</si>
  <si>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</si>
  <si>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</si>
  <si>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</si>
  <si>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</si>
  <si>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</si>
  <si>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</si>
  <si>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</si>
  <si>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</si>
  <si>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</si>
  <si>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</si>
  <si>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</si>
  <si>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</si>
  <si>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</si>
  <si>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</si>
  <si>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</si>
  <si>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</si>
  <si>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</si>
  <si>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</si>
  <si>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</si>
  <si>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</si>
  <si>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</si>
  <si>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</si>
  <si>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</si>
  <si>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</si>
  <si>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</si>
  <si>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</si>
  <si>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</si>
  <si>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</si>
  <si>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</si>
  <si>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</si>
  <si>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</si>
  <si>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</si>
  <si>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</si>
  <si>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</si>
  <si>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</si>
  <si>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</si>
  <si>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</si>
  <si>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</si>
  <si>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</si>
  <si>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</si>
  <si>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</si>
  <si>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</si>
  <si>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</si>
  <si>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</si>
  <si>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</si>
  <si>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</si>
  <si>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</si>
  <si>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</si>
  <si>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</si>
  <si>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</si>
  <si>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</si>
  <si>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</si>
  <si>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</si>
  <si>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</si>
  <si>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</si>
  <si>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</si>
  <si>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</si>
  <si>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</si>
  <si>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</si>
  <si>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</si>
  <si>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</si>
  <si>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</si>
  <si>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</si>
  <si>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</si>
  <si>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</si>
  <si>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</si>
  <si>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</si>
  <si>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</si>
  <si>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</si>
  <si>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</si>
  <si>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</si>
  <si>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</si>
  <si>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</si>
  <si>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</si>
  <si>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</si>
  <si>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</si>
  <si>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</si>
  <si>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</si>
  <si>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</si>
  <si>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</si>
  <si>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</si>
  <si>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</si>
  <si>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</si>
  <si>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</si>
  <si>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</si>
  <si>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</si>
  <si>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</si>
  <si>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</si>
  <si>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</si>
  <si>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</si>
  <si>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</si>
  <si>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</si>
  <si>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</si>
  <si>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</si>
  <si>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</si>
  <si>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</si>
  <si>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</si>
  <si>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</si>
  <si>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</si>
  <si>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</si>
  <si>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</si>
  <si>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</si>
  <si>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</si>
  <si>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</si>
  <si>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</si>
  <si>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</si>
  <si>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10002168</t>
  </si>
  <si>
    <t>+ILS/-USD 3.7002 05-02-24 (10) -58</t>
  </si>
  <si>
    <t>10002169</t>
  </si>
  <si>
    <t>+ILS/-USD 3.7654 05-02-24 (10) -146</t>
  </si>
  <si>
    <t>10002166</t>
  </si>
  <si>
    <t>10000274</t>
  </si>
  <si>
    <t>+ILS/-USD 3.7697 25-01-24 (10) -308</t>
  </si>
  <si>
    <t>10000265</t>
  </si>
  <si>
    <t>10000286</t>
  </si>
  <si>
    <t>+ILS/-USD 3.7943 22-02-24 (10) -337</t>
  </si>
  <si>
    <t>10000279</t>
  </si>
  <si>
    <t>+ILS/-USD 3.8135 26-02-24 (10) -330</t>
  </si>
  <si>
    <t>10000282</t>
  </si>
  <si>
    <t>10000301</t>
  </si>
  <si>
    <t>+ILS/-USD 4.03 07-02-24 (10) -310</t>
  </si>
  <si>
    <t>10000299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</si>
  <si>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</si>
  <si>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</si>
  <si>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</si>
  <si>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</si>
  <si>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</si>
  <si>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</si>
  <si>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</si>
  <si>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</si>
  <si>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</si>
  <si>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</si>
  <si>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</si>
  <si>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</si>
  <si>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</si>
  <si>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</si>
  <si>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3.8478 05-02-24 (10) -187</t>
  </si>
  <si>
    <t>10002160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</si>
  <si>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</si>
  <si>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</si>
  <si>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</si>
  <si>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</si>
  <si>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</si>
  <si>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</si>
  <si>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+USD/-ILS 4.05 05-02-24 (10) -277</t>
  </si>
  <si>
    <t>10002157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</si>
  <si>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</si>
  <si>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</si>
  <si>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</si>
  <si>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</si>
  <si>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</si>
  <si>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</si>
  <si>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</si>
  <si>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</si>
  <si>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</si>
  <si>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</si>
  <si>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</si>
  <si>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</si>
  <si>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</si>
  <si>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</si>
  <si>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</si>
  <si>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</si>
  <si>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</si>
  <si>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</si>
  <si>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</si>
  <si>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</si>
  <si>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</si>
  <si>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</si>
  <si>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</si>
  <si>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</si>
  <si>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</si>
  <si>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</si>
  <si>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</si>
  <si>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</si>
  <si>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</si>
  <si>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</si>
  <si>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</si>
  <si>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</si>
  <si>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</si>
  <si>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</si>
  <si>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</si>
  <si>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</si>
  <si>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</si>
  <si>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</si>
  <si>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</si>
  <si>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</si>
  <si>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</si>
  <si>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</si>
  <si>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</si>
  <si>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</si>
  <si>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</si>
  <si>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</si>
  <si>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</si>
  <si>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</si>
  <si>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</si>
  <si>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</si>
  <si>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</si>
  <si>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</si>
  <si>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</si>
  <si>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</si>
  <si>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</si>
  <si>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</si>
  <si>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</si>
  <si>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</si>
  <si>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</si>
  <si>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</si>
  <si>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</si>
  <si>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</si>
  <si>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</si>
  <si>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</si>
  <si>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</si>
  <si>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</si>
  <si>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</si>
  <si>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</si>
  <si>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</si>
  <si>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</si>
  <si>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</si>
  <si>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</si>
  <si>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</si>
  <si>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</si>
  <si>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</si>
  <si>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</si>
  <si>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</si>
  <si>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</si>
  <si>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</si>
  <si>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</si>
  <si>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</si>
  <si>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</si>
  <si>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</si>
  <si>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</si>
  <si>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</si>
  <si>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</si>
  <si>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</si>
  <si>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</si>
  <si>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</si>
  <si>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</si>
  <si>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</si>
  <si>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</si>
  <si>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</si>
  <si>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</si>
  <si>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</si>
  <si>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</si>
  <si>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</si>
  <si>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</si>
  <si>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</si>
  <si>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</si>
  <si>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</si>
  <si>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</si>
  <si>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</si>
  <si>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</si>
  <si>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</si>
  <si>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</si>
  <si>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</si>
  <si>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</si>
  <si>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</si>
  <si>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</si>
  <si>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</si>
  <si>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</si>
  <si>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</si>
  <si>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</si>
  <si>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</si>
  <si>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</si>
  <si>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</si>
  <si>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</si>
  <si>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</si>
  <si>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</si>
  <si>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</si>
  <si>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</si>
  <si>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</si>
  <si>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</si>
  <si>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</si>
  <si>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</si>
  <si>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</si>
  <si>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</si>
  <si>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</si>
  <si>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</si>
  <si>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</si>
  <si>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</si>
  <si>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</si>
  <si>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</si>
  <si>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</si>
  <si>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</si>
  <si>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</si>
  <si>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</si>
  <si>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</si>
  <si>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</si>
  <si>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</si>
  <si>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</si>
  <si>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</si>
  <si>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</si>
  <si>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</si>
  <si>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</si>
  <si>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</si>
  <si>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</si>
  <si>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</si>
  <si>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</si>
  <si>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</si>
  <si>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</si>
  <si>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</si>
  <si>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</si>
  <si>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</si>
  <si>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</si>
  <si>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</si>
  <si>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</si>
  <si>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</si>
  <si>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</si>
  <si>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</si>
  <si>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</si>
  <si>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</si>
  <si>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</si>
  <si>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</si>
  <si>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</si>
  <si>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</si>
  <si>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</si>
  <si>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</si>
  <si>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</si>
  <si>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</si>
  <si>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</si>
  <si>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</si>
  <si>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</si>
  <si>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</si>
  <si>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</si>
  <si>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</si>
  <si>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</si>
  <si>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+AUD/-USD 0.65415 16-01-24 (12) +33.5</t>
  </si>
  <si>
    <t>10002143</t>
  </si>
  <si>
    <t>10000320</t>
  </si>
  <si>
    <t>10000322</t>
  </si>
  <si>
    <t>+EUR/-USD 1.1063 10-01-24 (10) +107</t>
  </si>
  <si>
    <t>10000258</t>
  </si>
  <si>
    <t>+USD/-AUD 0.68645 16-01-24 (12) +34.5</t>
  </si>
  <si>
    <t>10002128</t>
  </si>
  <si>
    <t>+USD/-EUR 1.0566 18-01-24 (10) +57</t>
  </si>
  <si>
    <t>10002150</t>
  </si>
  <si>
    <t>+USD/-EUR 1.0609 10-01-24 (12) +54</t>
  </si>
  <si>
    <t>10002149</t>
  </si>
  <si>
    <t>+USD/-EUR 1.08159 18-03-24 (12) +105.9</t>
  </si>
  <si>
    <t>10002146</t>
  </si>
  <si>
    <t>10000284</t>
  </si>
  <si>
    <t>+USD/-EUR 1.09965 18-03-24 (10) +39.5</t>
  </si>
  <si>
    <t>10002172</t>
  </si>
  <si>
    <t>10000253</t>
  </si>
  <si>
    <t>+USD/-EUR 1.1108 10-01-24 (12) +113</t>
  </si>
  <si>
    <t>10002117</t>
  </si>
  <si>
    <t>+USD/-EUR 1.1158 18-01-24 (10) +98</t>
  </si>
  <si>
    <t>10002132</t>
  </si>
  <si>
    <t>+USD/-EUR 1.1167 18-01-24 (10) +100</t>
  </si>
  <si>
    <t>10002133</t>
  </si>
  <si>
    <t>10002126</t>
  </si>
  <si>
    <t>+USD/-GBP 1.21654 11-03-24 (10) +12.4</t>
  </si>
  <si>
    <t>10002151</t>
  </si>
  <si>
    <t>10002140</t>
  </si>
  <si>
    <t>10002142</t>
  </si>
  <si>
    <t>+USD/-JPY 135.582 16-01-24 (12) -391.8</t>
  </si>
  <si>
    <t>10002130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</si>
  <si>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</si>
  <si>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</si>
  <si>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</si>
  <si>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</si>
  <si>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</si>
  <si>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</si>
  <si>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</si>
  <si>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</si>
  <si>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</si>
  <si>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</si>
  <si>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</si>
  <si>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</si>
  <si>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</si>
  <si>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</si>
  <si>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</si>
  <si>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</si>
  <si>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</si>
  <si>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</si>
  <si>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</si>
  <si>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</si>
  <si>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</si>
  <si>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</si>
  <si>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</si>
  <si>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</si>
  <si>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</si>
  <si>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</si>
  <si>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</si>
  <si>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</si>
  <si>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</si>
  <si>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</si>
  <si>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</si>
  <si>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</si>
  <si>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</si>
  <si>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</si>
  <si>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</si>
  <si>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</si>
  <si>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</si>
  <si>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</si>
  <si>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</si>
  <si>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</si>
  <si>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</si>
  <si>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</si>
  <si>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</si>
  <si>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</si>
  <si>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</si>
  <si>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</si>
  <si>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</si>
  <si>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</si>
  <si>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</si>
  <si>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</si>
  <si>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</si>
  <si>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</si>
  <si>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</si>
  <si>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</si>
  <si>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</si>
  <si>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</si>
  <si>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</si>
  <si>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</si>
  <si>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</si>
  <si>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</si>
  <si>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</si>
  <si>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</si>
  <si>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</si>
  <si>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</si>
  <si>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</si>
  <si>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</si>
  <si>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</si>
  <si>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</si>
  <si>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</si>
  <si>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</si>
  <si>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</si>
  <si>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</si>
  <si>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</si>
  <si>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</si>
  <si>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</si>
  <si>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</si>
  <si>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</si>
  <si>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</si>
  <si>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</si>
  <si>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</si>
  <si>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</si>
  <si>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</si>
  <si>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</si>
  <si>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</si>
  <si>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</si>
  <si>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</si>
  <si>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</si>
  <si>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</si>
  <si>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</si>
  <si>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</si>
  <si>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</si>
  <si>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</si>
  <si>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</si>
  <si>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</si>
  <si>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</si>
  <si>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</si>
  <si>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</si>
  <si>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</si>
  <si>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</si>
  <si>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</si>
  <si>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</si>
  <si>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</si>
  <si>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</si>
  <si>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</si>
  <si>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</si>
  <si>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</si>
  <si>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</si>
  <si>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</si>
  <si>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</si>
  <si>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</si>
  <si>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</si>
  <si>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</si>
  <si>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</si>
  <si>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</si>
  <si>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</si>
  <si>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</si>
  <si>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</si>
  <si>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</si>
  <si>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</si>
  <si>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</si>
  <si>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</si>
  <si>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</si>
  <si>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</si>
  <si>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</si>
  <si>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</si>
  <si>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</si>
  <si>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</si>
  <si>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</si>
  <si>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</si>
  <si>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</si>
  <si>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</si>
  <si>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</si>
  <si>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</si>
  <si>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</si>
  <si>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</si>
  <si>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</si>
  <si>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</si>
  <si>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</si>
  <si>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</si>
  <si>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</si>
  <si>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</si>
  <si>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</si>
  <si>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</si>
  <si>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</si>
  <si>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</si>
  <si>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</si>
  <si>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</si>
  <si>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</si>
  <si>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</si>
  <si>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</si>
  <si>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</si>
  <si>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</si>
  <si>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</si>
  <si>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</si>
  <si>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</si>
  <si>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</si>
  <si>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</si>
  <si>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</si>
  <si>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</si>
  <si>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</si>
  <si>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</si>
  <si>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</si>
  <si>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</si>
  <si>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</si>
  <si>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</si>
  <si>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</si>
  <si>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</si>
  <si>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</si>
  <si>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</si>
  <si>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</si>
  <si>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</si>
  <si>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</si>
  <si>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</si>
  <si>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</si>
  <si>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</si>
  <si>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</si>
  <si>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</si>
  <si>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</si>
  <si>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</si>
  <si>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</si>
  <si>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</si>
  <si>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</si>
  <si>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</si>
  <si>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</si>
  <si>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</si>
  <si>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</si>
  <si>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</si>
  <si>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</si>
  <si>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</si>
  <si>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</si>
  <si>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</si>
  <si>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</si>
  <si>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</si>
  <si>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</si>
  <si>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</si>
  <si>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</si>
  <si>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</si>
  <si>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</si>
  <si>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</si>
  <si>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</si>
  <si>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</si>
  <si>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</si>
  <si>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</si>
  <si>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</si>
  <si>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</si>
  <si>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</si>
  <si>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</si>
  <si>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</si>
  <si>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</si>
  <si>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</si>
  <si>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</si>
  <si>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</si>
  <si>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</si>
  <si>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</si>
  <si>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</si>
  <si>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</si>
  <si>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</si>
  <si>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</si>
  <si>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</si>
  <si>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</si>
  <si>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</si>
  <si>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</si>
  <si>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</si>
  <si>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</si>
  <si>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</si>
  <si>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</si>
  <si>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</si>
  <si>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</si>
  <si>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</si>
  <si>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</si>
  <si>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</si>
  <si>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</si>
  <si>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</si>
  <si>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</si>
  <si>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</si>
  <si>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</si>
  <si>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</si>
  <si>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</si>
  <si>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</si>
  <si>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</si>
  <si>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</si>
  <si>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</si>
  <si>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</si>
  <si>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</si>
  <si>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</si>
  <si>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</si>
  <si>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</si>
  <si>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</si>
  <si>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</si>
  <si>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</si>
  <si>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</si>
  <si>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</si>
  <si>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</si>
  <si>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</si>
  <si>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</si>
  <si>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</si>
  <si>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</si>
  <si>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</si>
  <si>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</si>
  <si>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</si>
  <si>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</si>
  <si>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</si>
  <si>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</si>
  <si>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</si>
  <si>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</si>
  <si>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</si>
  <si>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</si>
  <si>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</si>
  <si>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</si>
  <si>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</si>
  <si>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</si>
  <si>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</si>
  <si>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</si>
  <si>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</si>
  <si>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</si>
  <si>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</si>
  <si>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</si>
  <si>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Transportation</t>
  </si>
  <si>
    <t>Silverfort</t>
  </si>
  <si>
    <t>Accelmed Growth Partners</t>
  </si>
  <si>
    <t>Arkin Bio Ventures II</t>
  </si>
  <si>
    <t>Fimi Israel Opportunity 6</t>
  </si>
  <si>
    <t>Fortissimo Capital Fund V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</si>
  <si>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</si>
  <si>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</si>
  <si>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</si>
  <si>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</si>
  <si>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</si>
  <si>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</si>
  <si>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</si>
  <si>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</si>
  <si>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</si>
  <si>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</si>
  <si>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</si>
  <si>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</si>
  <si>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</si>
  <si>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</si>
  <si>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</si>
  <si>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</si>
  <si>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</si>
  <si>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</si>
  <si>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</si>
  <si>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</si>
  <si>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</si>
  <si>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</si>
  <si>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</si>
  <si>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</si>
  <si>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</si>
  <si>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</si>
  <si>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</si>
  <si>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</si>
  <si>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</si>
  <si>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</si>
  <si>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</si>
  <si>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</si>
  <si>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</si>
  <si>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</si>
  <si>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</si>
  <si>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</si>
  <si>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</si>
  <si>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</si>
  <si>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</si>
  <si>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</si>
  <si>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</si>
  <si>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</si>
  <si>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</si>
  <si>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</si>
  <si>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</si>
  <si>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</si>
  <si>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</si>
  <si>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</si>
  <si>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</si>
  <si>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</si>
  <si>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</si>
  <si>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</si>
  <si>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</si>
  <si>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</si>
  <si>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</si>
  <si>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</si>
  <si>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</si>
  <si>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</si>
  <si>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</si>
  <si>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</si>
  <si>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</si>
  <si>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</si>
  <si>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</si>
  <si>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</si>
  <si>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</si>
  <si>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</si>
  <si>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</si>
  <si>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</si>
  <si>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</si>
  <si>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</si>
  <si>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</si>
  <si>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</si>
  <si>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</si>
  <si>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</si>
  <si>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</si>
  <si>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</si>
  <si>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</si>
  <si>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</si>
  <si>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</si>
  <si>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</si>
  <si>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</si>
  <si>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</si>
  <si>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</si>
  <si>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</si>
  <si>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</si>
  <si>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</si>
  <si>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</si>
  <si>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</si>
  <si>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</si>
  <si>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</si>
  <si>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</si>
  <si>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</si>
  <si>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</si>
  <si>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</si>
  <si>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</si>
  <si>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</si>
  <si>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</si>
  <si>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</si>
  <si>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</si>
  <si>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</si>
  <si>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</si>
  <si>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</si>
  <si>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</si>
  <si>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</si>
  <si>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</si>
  <si>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</si>
  <si>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</si>
  <si>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</si>
  <si>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</si>
  <si>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</si>
  <si>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</si>
  <si>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</si>
  <si>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</si>
  <si>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</si>
  <si>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</si>
  <si>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</si>
  <si>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</si>
  <si>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</si>
  <si>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</si>
  <si>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</si>
  <si>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</si>
  <si>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Growth Fund IV L.P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</si>
  <si>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</si>
  <si>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</si>
  <si>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</si>
  <si>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</si>
  <si>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</si>
  <si>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</si>
  <si>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Whitehorse Liquidity Partners VI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</si>
  <si>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</si>
  <si>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</si>
  <si>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</si>
  <si>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</si>
  <si>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</si>
  <si>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</si>
  <si>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</si>
  <si>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</si>
  <si>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</si>
  <si>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</si>
  <si>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</si>
  <si>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</si>
  <si>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</si>
  <si>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</si>
  <si>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</si>
  <si>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</si>
  <si>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</si>
  <si>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</si>
  <si>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</si>
  <si>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</si>
  <si>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</si>
  <si>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</si>
  <si>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</si>
  <si>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</si>
  <si>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</si>
  <si>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</si>
  <si>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</si>
  <si>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</si>
  <si>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</si>
  <si>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</si>
  <si>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</si>
  <si>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</si>
  <si>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</si>
  <si>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</si>
  <si>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</si>
  <si>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</si>
  <si>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</si>
  <si>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</si>
  <si>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</si>
  <si>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</si>
  <si>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</si>
  <si>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</si>
  <si>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</si>
  <si>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</si>
  <si>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</si>
  <si>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</si>
  <si>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</si>
  <si>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</si>
  <si>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</si>
  <si>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</si>
  <si>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</si>
  <si>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</si>
  <si>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</si>
  <si>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</si>
  <si>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</si>
  <si>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</si>
  <si>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</si>
  <si>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</si>
  <si>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</si>
  <si>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</si>
  <si>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</si>
  <si>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</si>
  <si>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</si>
  <si>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</si>
  <si>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</si>
  <si>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</si>
  <si>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</si>
  <si>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</si>
  <si>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</si>
  <si>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</si>
  <si>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</si>
  <si>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</si>
  <si>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</si>
  <si>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</si>
  <si>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</si>
  <si>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</si>
  <si>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</si>
  <si>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</si>
  <si>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</si>
  <si>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</si>
  <si>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</si>
  <si>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</si>
  <si>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</si>
  <si>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</si>
  <si>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</si>
  <si>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</si>
  <si>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</si>
  <si>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</si>
  <si>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</si>
  <si>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</si>
  <si>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</si>
  <si>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</si>
  <si>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חייבים REWIRE 8839</t>
  </si>
  <si>
    <t>זכאים עסקת תענך</t>
  </si>
  <si>
    <t>נדלן דאבל יו אילת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</si>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</sst>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2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5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readingOrder="2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9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0" fontId="29" fillId="0" borderId="0" xfId="15" applyFont="1" applyAlignment="1">
      <alignment horizontal="right" indent="1"/>
    </xf>
    <xf numFmtId="10" fontId="30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3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168" fontId="26" fillId="0" borderId="0" xfId="0" applyNumberFormat="1" applyFont="1" applyAlignment="1">
      <alignment horizontal="right" inden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4"/>
    </xf>
    <xf numFmtId="168" fontId="26" fillId="0" borderId="22" xfId="0" applyNumberFormat="1" applyFont="1" applyBorder="1" applyAlignment="1">
      <alignment horizontal="right" indent="2"/>
    </xf>
    <xf numFmtId="168" fontId="29" fillId="0" borderId="0" xfId="0" applyNumberFormat="1" applyFont="1" applyAlignment="1">
      <alignment horizontal="right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5CE33-EFA9-4A1A-87DA-C506240B58E2}" name="RowTitleRegion1.b1.c4.1" displayName="RowTitleRegion1.b1.c4.1" ref="B1:C4" totalsRowShown="0" headerRowDxfId="626" dataDxfId="625" tableBorderDxfId="624" headerRowCellStyle="Normal_2007-16618" dataCellStyle="Normal_2007-16618">
  <autoFilter ref="B1:C4" xr:uid="{6695CE33-EFA9-4A1A-87DA-C506240B58E2}">
    <filterColumn colId="0" hiddenButton="1"/>
    <filterColumn colId="1" hiddenButton="1"/>
  </autoFilter>
  <tableColumns count="2">
    <tableColumn id="1" xr3:uid="{B8ECC5F9-CFDC-4166-9B2A-D61CFD56533F}" name="תאריך הדיווח" dataDxfId="623" dataCellStyle="Normal_2007-16618"/>
    <tableColumn id="2" xr3:uid="{18A7A7B0-4794-4148-827E-98C56D8A4668}" name="31/12/2023" dataDxfId="622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2E10AE-7F93-4F92-A99D-BF2675AECEB3}" name="TitleRegion1.a5.d63.2" displayName="TitleRegion1.a5.d63.2" ref="A5:D63" totalsRowShown="0">
  <autoFilter ref="A5:D63" xr:uid="{CA2E10AE-7F93-4F92-A99D-BF2675AECEB3}">
    <filterColumn colId="0" hiddenButton="1"/>
    <filterColumn colId="1" hiddenButton="1"/>
    <filterColumn colId="2" hiddenButton="1"/>
    <filterColumn colId="3" hiddenButton="1"/>
  </autoFilter>
  <tableColumns count="4">
    <tableColumn id="1" xr3:uid="{58C53F23-D13A-4AC9-B667-D2E81FDD9206}" name="ריק במקור" dataDxfId="621" dataCellStyle="Normal_2007-16618"/>
    <tableColumn id="2" xr3:uid="{76CE0F51-A54A-453C-92B1-41D34F85E2D5}" name="סכום נכסי ההשקעה:" dataDxfId="620" dataCellStyle="Normal_2007-16618"/>
    <tableColumn id="3" xr3:uid="{0A5D7D41-DC84-4430-B46D-E42496D7D914}" name="ריק במקור2" dataDxfId="619" dataCellStyle="Normal_2007-16618"/>
    <tableColumn id="4" xr3:uid="{AC4C0B61-A262-46D7-8BDF-AE90E18111E8}" name="ריק במקור3" dataDxfId="618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6CED83-F426-40E7-B1F3-C0AED9183448}" name="RowTitleRegion1.a1.b4.1" displayName="RowTitleRegion1.a1.b4.1" ref="A1:B4" totalsRowShown="0" headerRowDxfId="617" dataDxfId="616" tableBorderDxfId="615" headerRowCellStyle="Normal_2007-16618" dataCellStyle="Normal_2007-16618">
  <autoFilter ref="A1:B4" xr:uid="{976CED83-F426-40E7-B1F3-C0AED9183448}">
    <filterColumn colId="0" hiddenButton="1"/>
    <filterColumn colId="1" hiddenButton="1"/>
  </autoFilter>
  <tableColumns count="2">
    <tableColumn id="1" xr3:uid="{B909D10C-4BCA-4238-8CA8-4F217826A172}" name="תאריך הדיווח" dataDxfId="614" dataCellStyle="Normal_2007-16618"/>
    <tableColumn id="2" xr3:uid="{5AB3DE48-D419-4249-A855-F97190AF59A9}" name="31/12/2023" dataDxfId="613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0F2863-2A8E-4165-AB4A-87B75F6353EE}" name="TitleRegion1.a5.k64.1" displayName="TitleRegion1.a5.k64.1" ref="A5:K64" totalsRowShown="0" headerRowDxfId="612" dataDxfId="610" headerRowBorderDxfId="611">
  <autoFilter ref="A5:K64" xr:uid="{050F2863-2A8E-4165-AB4A-87B75F6353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DA1A873-FAE7-4C22-BB52-AEE867BC567A}" name="שם המנפיק/שם נייר ערך " dataDxfId="609"/>
    <tableColumn id="2" xr3:uid="{491BCC9C-687F-47F1-A6F7-3FA145D85F65}" name="מספר ני&quot;ע" dataDxfId="608"/>
    <tableColumn id="3" xr3:uid="{F2020A72-3C30-4D3F-ABB6-CBE70331767F}" name="מספר מנפיק" dataDxfId="607"/>
    <tableColumn id="4" xr3:uid="{F4DA1B2F-BA22-412A-B37F-8B5179F20F9D}" name="דירוג" dataDxfId="606"/>
    <tableColumn id="5" xr3:uid="{CA4AFB53-3E71-4824-BC1D-4FF9785EC682}" name="שם מדרג" dataDxfId="605"/>
    <tableColumn id="6" xr3:uid="{1050238B-924B-4CB1-98BF-8F1ED720DBD6}" name="סוג מטבע" dataDxfId="604"/>
    <tableColumn id="7" xr3:uid="{309B712E-6ABE-4F06-A3DF-506379A1EBD5}" name="שיעור ריבית" dataDxfId="603"/>
    <tableColumn id="8" xr3:uid="{ACBBDC74-A702-459A-92F1-75F469FCC038}" name="תשואה לפידיון" dataDxfId="602"/>
    <tableColumn id="9" xr3:uid="{550899FD-F8B9-45C5-8200-BFA4774FBF2C}" name="שווי שוק" dataDxfId="601"/>
    <tableColumn id="10" xr3:uid="{CFA72478-7911-4270-BD15-5533DDED5354}" name="שעור מנכסי אפיק ההשקעה" dataDxfId="600"/>
    <tableColumn id="11" xr3:uid="{BFDD29C0-05A0-447A-A2BC-3799E7646F4A}" name="שעור מסך נכסי השקעה" dataDxfId="59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81DE7D-FC06-41E5-8BA3-9E2A561FF538}" name="RowTitleRegion1.a1.b4.1" displayName="RowTitleRegion1.a1.b4.1_" ref="A1:B4" totalsRowShown="0" headerRowDxfId="598" dataDxfId="597" tableBorderDxfId="596" headerRowCellStyle="Normal_2007-16618" dataCellStyle="Normal_2007-16618">
  <autoFilter ref="A1:B4" xr:uid="{9381DE7D-FC06-41E5-8BA3-9E2A561FF538}">
    <filterColumn colId="0" hiddenButton="1"/>
    <filterColumn colId="1" hiddenButton="1"/>
  </autoFilter>
  <tableColumns count="2">
    <tableColumn id="1" xr3:uid="{7BD7B84D-BE4E-4CBA-8074-5CCCA6F09F7F}" name="תאריך הדיווח" dataDxfId="595" dataCellStyle="Normal_2007-16618"/>
    <tableColumn id="2" xr3:uid="{9DD1AEA1-A017-464E-875A-C127C4D02195}" name="31/12/2023" dataDxfId="594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3E4CAF-F7AF-4088-8BBB-7E6A0912AF2D}" name="TitleRegion1.a6.q65.1" displayName="TitleRegion1.a6.q65.1" ref="A6:Q65" totalsRowShown="0" headerRowDxfId="593" dataDxfId="591" headerRowBorderDxfId="592" tableBorderDxfId="590">
  <autoFilter ref="A6:Q65" xr:uid="{A73E4CAF-F7AF-4088-8BBB-7E6A0912AF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8D24973-B25B-4B30-A05E-EAB751495F68}" name="שם המנפיק/שם נייר ערך " dataDxfId="589"/>
    <tableColumn id="2" xr3:uid="{87380B43-3608-47DE-AE7F-FE622A990EBF}" name="מספר ני&quot;ע"/>
    <tableColumn id="3" xr3:uid="{40371FD5-7EA2-44E7-A647-57A0A4D303FC}" name="זירת מסחר"/>
    <tableColumn id="4" xr3:uid="{39E966E9-BE7E-454F-8435-83B44E62495E}" name="דירוג" dataDxfId="588"/>
    <tableColumn id="5" xr3:uid="{9F106CD2-B454-48D2-9502-F836A5079944}" name="שם מדרג" dataDxfId="587"/>
    <tableColumn id="6" xr3:uid="{537EF9F7-1397-4A70-9BBE-9F0BB617EC59}" name="תאריך רכישה" dataDxfId="586"/>
    <tableColumn id="7" xr3:uid="{A31ED6EC-1D2E-4896-BBF0-9882034F61C8}" name="מח&quot;מ" dataDxfId="585"/>
    <tableColumn id="8" xr3:uid="{6B53E682-6ECA-4BA2-850B-537BCC27E6F7}" name="סוג מטבע" dataDxfId="584"/>
    <tableColumn id="9" xr3:uid="{3B36D9FD-10E8-4725-8D02-08741AA02012}" name="שיעור ריבית" dataDxfId="583"/>
    <tableColumn id="10" xr3:uid="{65B8084B-4698-4C55-88F1-A4E7FFE71A48}" name="תשואה לפידיון" dataDxfId="582"/>
    <tableColumn id="11" xr3:uid="{FBF4D8E2-B59A-475B-A6E8-82934994267E}" name="ערך נקוב****" dataDxfId="581"/>
    <tableColumn id="12" xr3:uid="{0B421748-83F2-4819-911A-7136F2CB430B}" name="שער***" dataDxfId="580"/>
    <tableColumn id="13" xr3:uid="{E776A67A-C45C-4F12-89C8-F2DA0BD14594}" name="פדיון/ ריבית/ דיבידנד לקבל*****  " dataDxfId="579"/>
    <tableColumn id="14" xr3:uid="{66F71DB8-4110-4440-970D-D35504841938}" name="שווי שוק" dataDxfId="578"/>
    <tableColumn id="15" xr3:uid="{DC5488D5-DC08-4AD3-93ED-1C57FCFDE8B3}" name="שעור מערך נקוב**** מונפק" dataDxfId="577"/>
    <tableColumn id="16" xr3:uid="{864EF35E-7BA7-4A71-B8DF-5C803A297CDD}" name="שעור מנכסי אפיק ההשקעה" dataDxfId="576"/>
    <tableColumn id="17" xr3:uid="{BD169AF6-2C3C-4803-9F98-266181E4E34C}" name="שעור מסך נכסי השקעה**" dataDxfId="575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28359A-B661-4826-BD0A-7E2224EA1C47}" name="RowTitleRegion1.a1.b4.1" displayName="_RowTitleRegion1.a1.b4.1" ref="A1:B4" totalsRowShown="0" headerRowDxfId="574" dataDxfId="573" tableBorderDxfId="572" headerRowCellStyle="Normal_2007-16618" dataCellStyle="Normal_2007-16618">
  <autoFilter ref="A1:B4" xr:uid="{7228359A-B661-4826-BD0A-7E2224EA1C47}">
    <filterColumn colId="0" hiddenButton="1"/>
    <filterColumn colId="1" hiddenButton="1"/>
  </autoFilter>
  <tableColumns count="2">
    <tableColumn id="1" xr3:uid="{B4A92CF4-97C7-4C5C-BEA4-499E570B89D6}" name="תאריך הדיווח" dataDxfId="571" dataCellStyle="Normal_2007-16618"/>
    <tableColumn id="2" xr3:uid="{2D9F6CD3-FB90-4704-8678-D1E85AF3C44E}" name="31/12/2023" dataDxfId="570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EF3D9F2-91FD-449F-BD33-6CC1E3D96858}" name="TitleRegion1.a6.s18.1" displayName="TitleRegion1.a6.s18.1" ref="A6:S18" totalsRowShown="0" headerRowDxfId="569" dataDxfId="567" headerRowBorderDxfId="568" tableBorderDxfId="566">
  <autoFilter ref="A6:S18" xr:uid="{9EF3D9F2-91FD-449F-BD33-6CC1E3D968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5C40CF69-C46A-4B57-B830-EEE55D169377}" name="שם המנפיק/שם נייר ערך " dataDxfId="565"/>
    <tableColumn id="2" xr3:uid="{AF3B408E-FA24-45FE-B345-DF52F0B71F53}" name="מספר ני&quot;ע" dataDxfId="564"/>
    <tableColumn id="3" xr3:uid="{687D6680-8516-475A-B7C2-D3F6CEC01D30}" name="זירת מסחר" dataDxfId="563"/>
    <tableColumn id="4" xr3:uid="{4176F95A-447C-4157-AADD-72C2F15DDBCF}" name="ספק מידע" dataDxfId="562"/>
    <tableColumn id="5" xr3:uid="{9CD03A16-C12F-4EFE-A616-54327B21EB71}" name="מספר מנפיק" dataDxfId="561"/>
    <tableColumn id="6" xr3:uid="{D0A6F987-682D-42C2-AF6B-943CB41B9808}" name="ענף מסחר" dataDxfId="560"/>
    <tableColumn id="7" xr3:uid="{0AE952A4-DDC4-426C-BEA0-F04CEB07D788}" name="דירוג" dataDxfId="559"/>
    <tableColumn id="8" xr3:uid="{B40EA231-D0C9-4C44-A491-441849E0FA8D}" name="שם מדרג" dataDxfId="558"/>
    <tableColumn id="9" xr3:uid="{C5A03231-15CF-49D3-A2C4-6C8C6F378CA4}" name="תאריך רכישה" dataDxfId="557"/>
    <tableColumn id="10" xr3:uid="{3D0A2592-87DC-458F-99CA-170FB59CE6BC}" name="מח&quot;מ" dataDxfId="556"/>
    <tableColumn id="11" xr3:uid="{8066B9F7-C966-4355-AFFD-CA5985E2C34E}" name="סוג מטבע" dataDxfId="555"/>
    <tableColumn id="12" xr3:uid="{FB7A27EC-E25F-4D00-AF5D-ADC03E617344}" name="שיעור ריבית" dataDxfId="554"/>
    <tableColumn id="13" xr3:uid="{B78F17E6-FEAD-4270-A604-22E66A63C057}" name="תשואה לפידיון" dataDxfId="553"/>
    <tableColumn id="14" xr3:uid="{E0AFAD30-FBBD-473B-85B9-BC111086EDC6}" name="ערך נקוב****" dataDxfId="552"/>
    <tableColumn id="15" xr3:uid="{AC3B93D5-DAAB-480B-98CC-D07B087F9A50}" name="שער***" dataDxfId="551"/>
    <tableColumn id="16" xr3:uid="{CF3DB01B-7C57-4E13-A881-29763C4E35B6}" name="שווי שוק" dataDxfId="550"/>
    <tableColumn id="17" xr3:uid="{649A0433-CA4E-46CB-B596-D54AB273B76A}" name="שעור מערך נקוב מונפק" dataDxfId="549"/>
    <tableColumn id="18" xr3:uid="{BE8D7E2E-C141-4739-8E6E-13AD9B24E707}" name="שעור מנכסי אפיק ההשקעה" dataDxfId="548"/>
    <tableColumn id="19" xr3:uid="{C9DC0A5C-7480-4E75-BB74-3876F6CF410B}" name="שעור מסך נכסי השקעה**" dataDxfId="547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7BDB6AE-DABD-4ED4-A5B0-50FBB0F401C0}" name="RowTitleRegion1.a1.b4.1" displayName="_RowTitleRegion1.a1.b4.1_1" ref="A1:B4" totalsRowShown="0" headerRowDxfId="546" dataDxfId="545" tableBorderDxfId="544" headerRowCellStyle="Normal_2007-16618" dataCellStyle="Normal_2007-16618">
  <autoFilter ref="A1:B4" xr:uid="{37BDB6AE-DABD-4ED4-A5B0-50FBB0F401C0}">
    <filterColumn colId="0" hiddenButton="1"/>
    <filterColumn colId="1" hiddenButton="1"/>
  </autoFilter>
  <tableColumns count="2">
    <tableColumn id="1" xr3:uid="{B07178A7-6476-4C26-8610-9266D2A7578B}" name="תאריך הדיווח" dataDxfId="543" dataCellStyle="Normal_2007-16618"/>
    <tableColumn id="2" xr3:uid="{F6C251D0-627F-4C3B-A9EF-A514C68D66FC}" name="31/12/2023" dataDxfId="542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4BDC7E2-90D9-47DE-9384-A2B8B9D2E589}" name="TitleRegion1.a6.t320.1" displayName="TitleRegion1.a6.t320.1" ref="A6:T320" totalsRowShown="0" headerRowDxfId="541" dataDxfId="539" headerRowBorderDxfId="540" tableBorderDxfId="538">
  <autoFilter ref="A6:T320" xr:uid="{34BDC7E2-90D9-47DE-9384-A2B8B9D2E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6A6B95D-42F0-4031-858C-320DA36DAC4A}" name="שם המנפיק/שם נייר ערך " dataDxfId="537"/>
    <tableColumn id="2" xr3:uid="{FF432F9F-9C0E-4AC4-B2A9-513D6FDB9B9B}" name="מספר ני&quot;ע" dataDxfId="536"/>
    <tableColumn id="3" xr3:uid="{9FAA69FC-CEDF-4363-99E9-DBDFD52C7A41}" name="זירת מסחר" dataDxfId="535"/>
    <tableColumn id="4" xr3:uid="{AB9E42B9-8098-457B-ACC9-DE7A30243CBF}" name="ספק מידע" dataDxfId="534"/>
    <tableColumn id="5" xr3:uid="{D74D3754-D50D-4F4B-BC5B-9B21405E4AD1}" name="מספר מנפיק" dataDxfId="533"/>
    <tableColumn id="6" xr3:uid="{8DCD8E7A-B0B9-4365-8C33-AF3C560A9696}" name="ענף מסחר" dataDxfId="532"/>
    <tableColumn id="7" xr3:uid="{6C642B6B-F1D0-4A68-93A6-EC1827FF2A43}" name="דירוג" dataDxfId="531"/>
    <tableColumn id="8" xr3:uid="{821FA59B-DD73-4CC1-97B4-14D195FF0DAC}" name="שם מדרג" dataDxfId="530"/>
    <tableColumn id="9" xr3:uid="{2DB85AFD-AB65-47A3-AE39-9B1E731B4492}" name="תאריך רכישה" dataDxfId="529"/>
    <tableColumn id="10" xr3:uid="{7CE21B39-FBA4-4BD4-BEE2-B800FFB0E53B}" name="מח&quot;מ" dataDxfId="528"/>
    <tableColumn id="11" xr3:uid="{4451313A-FC7E-469C-977B-B177E6B9DB64}" name="סוג מטבע" dataDxfId="527"/>
    <tableColumn id="12" xr3:uid="{DDC1A287-5010-4FE5-A2AB-B393A221F798}" name="שיעור ריבית" dataDxfId="526"/>
    <tableColumn id="13" xr3:uid="{9D296172-CF70-4ABA-9243-A61102364328}" name="תשואה לפידיון" dataDxfId="525"/>
    <tableColumn id="14" xr3:uid="{87C25CCF-E9A4-434A-8CB6-CE1E5E1335D6}" name="ערך נקוב****" dataDxfId="524"/>
    <tableColumn id="15" xr3:uid="{8A9FCFC4-4EA4-4ED6-9D5F-CB0401EA061B}" name="שער***" dataDxfId="523"/>
    <tableColumn id="16" xr3:uid="{1D78FF00-C1A3-41DB-8038-54F303F90EBF}" name="פדיון/ ריבית/ דיבידנד לקבל*****  " dataDxfId="522"/>
    <tableColumn id="17" xr3:uid="{0D426EE5-BFE6-4AEF-B9CB-19D6241EEB4E}" name="שווי שוק" dataDxfId="521"/>
    <tableColumn id="18" xr3:uid="{ED5FB601-2E6D-45C0-A4F8-6228037195BC}" name="שעור מערך נקוב מונפק" dataDxfId="520"/>
    <tableColumn id="19" xr3:uid="{82929328-0F7B-40ED-B75C-CBE134AFE700}" name="שעור מנכסי אפיק ההשקעה" dataDxfId="519"/>
    <tableColumn id="20" xr3:uid="{39CEF74C-1F15-4BE6-9439-072862E0AAD2}" name="שעור מסך נכסי השקעה**" dataDxfId="51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ACA4FE-E8AE-412D-BC74-8E9781CB1B29}" name="RowTitleRegion1.a1.b4.1" displayName="_RowTitleRegion1.a1.b4.1_2" ref="A1:B4" totalsRowShown="0" headerRowDxfId="517" dataDxfId="516" tableBorderDxfId="515" headerRowCellStyle="Normal_2007-16618" dataCellStyle="Normal_2007-16618">
  <autoFilter ref="A1:B4" xr:uid="{D2ACA4FE-E8AE-412D-BC74-8E9781CB1B29}">
    <filterColumn colId="0" hiddenButton="1"/>
    <filterColumn colId="1" hiddenButton="1"/>
  </autoFilter>
  <tableColumns count="2">
    <tableColumn id="1" xr3:uid="{84752B53-9A83-4AFD-8DC7-80F76A5560FA}" name="תאריך הדיווח" dataDxfId="514" dataCellStyle="Normal_2007-16618"/>
    <tableColumn id="2" xr3:uid="{1245244E-1153-42A7-B2C1-251DF2333A6B}" name="31/12/2023" dataDxfId="513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AD351D8-7052-41C6-9EBB-E498DFF38D4E}" name="TitleRegion1.a6.n266.1" displayName="TitleRegion1.a6.n266.1" ref="A6:N266" totalsRowShown="0" headerRowDxfId="512" dataDxfId="510" headerRowBorderDxfId="511" tableBorderDxfId="509">
  <autoFilter ref="A6:N266" xr:uid="{FAD351D8-7052-41C6-9EBB-E498DFF38D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358335E-8D8B-4C17-852C-89A90E93117D}" name="שם המנפיק/שם נייר ערך " dataDxfId="508"/>
    <tableColumn id="2" xr3:uid="{5CA407C6-379C-4649-86BD-44E158C2EB3E}" name="מספר ני&quot;ע" dataDxfId="507"/>
    <tableColumn id="3" xr3:uid="{74757F28-412D-435F-9D8D-89DA71D3341C}" name="זירת מסחר" dataDxfId="506"/>
    <tableColumn id="4" xr3:uid="{FC2D935A-0569-4768-BBFB-D8C1D38D3C38}" name="ספק מידע" dataDxfId="505"/>
    <tableColumn id="5" xr3:uid="{3B8AE743-84CC-4ABC-BCD1-B71563CE2B90}" name="מספר מנפיק" dataDxfId="504"/>
    <tableColumn id="6" xr3:uid="{2221D2DD-9C3D-4EA6-81ED-6A198B79FE45}" name="ענף מסחר" dataDxfId="503"/>
    <tableColumn id="7" xr3:uid="{19DF3DA8-B8B7-4CBC-B59E-6E3051C559E8}" name="סוג מטבע" dataDxfId="502"/>
    <tableColumn id="8" xr3:uid="{509ECAE6-BDDB-4D03-A615-95616349DFE7}" name="ערך נקוב****" dataDxfId="501"/>
    <tableColumn id="9" xr3:uid="{0BFEA112-028B-4356-B7BD-5B3E55C7D163}" name="שער***" dataDxfId="500"/>
    <tableColumn id="10" xr3:uid="{F3E17BAC-580E-4212-A5C3-8D6BA276023A}" name="פדיון/ ריבית/ דיבידנד לקבל*****  " dataDxfId="499"/>
    <tableColumn id="11" xr3:uid="{2AA86A5E-0B7B-4298-9424-66E404B4B9EF}" name="שווי שוק" dataDxfId="498"/>
    <tableColumn id="12" xr3:uid="{CA08C468-20D4-4112-900D-5A332CBECD1C}" name="שעור מערך נקוב מונפק" dataDxfId="497"/>
    <tableColumn id="13" xr3:uid="{ACE3BCA5-1845-402A-9BC7-2407AFEFC538}" name="שעור מנכסי אפיק ההשקעה" dataDxfId="496"/>
    <tableColumn id="14" xr3:uid="{6AF8154D-7BF1-43BF-814A-C7DF2CC3B247}" name="שעור מסך נכסי השקעה**" dataDxfId="495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1702686-1A59-4CDA-ABBE-53F4C4A1711E}" name="RowTitleRegion1.a1.b4.1" displayName="_RowTitleRegion1.a1.b4.1_3" ref="A1:B4" totalsRowShown="0" headerRowDxfId="494" dataDxfId="493" tableBorderDxfId="492" headerRowCellStyle="Normal_2007-16618" dataCellStyle="Normal_2007-16618">
  <autoFilter ref="A1:B4" xr:uid="{31702686-1A59-4CDA-ABBE-53F4C4A1711E}">
    <filterColumn colId="0" hiddenButton="1"/>
    <filterColumn colId="1" hiddenButton="1"/>
  </autoFilter>
  <tableColumns count="2">
    <tableColumn id="1" xr3:uid="{546A4969-23DA-487A-A809-9BDF0B25A9C6}" name="תאריך הדיווח" dataDxfId="491" dataCellStyle="Normal_2007-16618"/>
    <tableColumn id="2" xr3:uid="{7B95FA2B-D81C-45AB-9A9E-08736856408A}" name="31/12/2023" dataDxfId="490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EAA5930-2976-4EAE-B831-0616E63377C3}" name="TitleRegion1.a6.m81.1" displayName="TitleRegion1.a6.m81.1" ref="A6:M81" totalsRowShown="0" headerRowDxfId="489" dataDxfId="487" headerRowBorderDxfId="488" tableBorderDxfId="486">
  <autoFilter ref="A6:M81" xr:uid="{1EAA5930-2976-4EAE-B831-0616E63377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39486C1-24F0-4F93-BAAC-D47ECA7EEB14}" name="שם המנפיק/שם נייר ערך " dataDxfId="485"/>
    <tableColumn id="2" xr3:uid="{D1F559A7-54AD-4224-97F8-6C1CBEC25951}" name="מספר ני&quot;ע" dataDxfId="484"/>
    <tableColumn id="3" xr3:uid="{888E3B23-14F3-4A2F-BCB8-2645EEC9448E}" name="זירת מסחר" dataDxfId="483"/>
    <tableColumn id="4" xr3:uid="{8CBE2FD8-A71D-42CF-92A5-49A9AA4DDCFC}" name="מספר מנפיק" dataDxfId="482"/>
    <tableColumn id="5" xr3:uid="{121D51E4-2CD1-4DBE-89D8-81954B0723B4}" name="ענף מסחר" dataDxfId="481"/>
    <tableColumn id="6" xr3:uid="{D30F7B81-9A16-4D2A-9F18-FA71701E04FB}" name="סוג מטבע" dataDxfId="480"/>
    <tableColumn id="7" xr3:uid="{29929EA6-0DD8-4A39-BBA7-1F43C1810A0A}" name="ערך נקוב****" dataDxfId="479"/>
    <tableColumn id="8" xr3:uid="{1AEA52B1-0D9A-4724-83A3-5F54F6E02369}" name="שער***" dataDxfId="478"/>
    <tableColumn id="9" xr3:uid="{002A4A25-A524-4673-B7F6-BE50F3C700A7}" name="פדיון/ ריבית/ דיבידנד לקבל*****  " dataDxfId="477"/>
    <tableColumn id="10" xr3:uid="{1320DC8B-3D89-40B6-A8F2-4649114B130D}" name="שווי שוק" dataDxfId="476"/>
    <tableColumn id="11" xr3:uid="{AB54BBA9-0966-4C6D-B32B-81BF351E9D26}" name="שעור מערך נקוב מונפק" dataDxfId="475"/>
    <tableColumn id="12" xr3:uid="{7D657F7B-A26E-47C7-B81D-AE39128DD68F}" name="שעור מנכסי אפיק ההשקעה" dataDxfId="474"/>
    <tableColumn id="13" xr3:uid="{0E5213DA-0FAB-4F53-AEEC-A1909C70A98C}" name="שעור מסך נכסי השקעה**" dataDxfId="47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E20FC89-1F9F-48BB-B7FD-9613EC5D4F50}" name="RowTitleRegion1.a1.b4.1" displayName="_RowTitleRegion1.a1.b4.1_4" ref="A1:B4" totalsRowShown="0" headerRowDxfId="472" dataDxfId="471" tableBorderDxfId="470" headerRowCellStyle="Normal_2007-16618" dataCellStyle="Normal_2007-16618">
  <autoFilter ref="A1:B4" xr:uid="{7E20FC89-1F9F-48BB-B7FD-9613EC5D4F50}">
    <filterColumn colId="0" hiddenButton="1"/>
    <filterColumn colId="1" hiddenButton="1"/>
  </autoFilter>
  <tableColumns count="2">
    <tableColumn id="1" xr3:uid="{76C88B99-A724-4AB2-9935-34FC048273A2}" name="תאריך הדיווח" dataDxfId="469" dataCellStyle="Normal_2007-16618"/>
    <tableColumn id="2" xr3:uid="{6F443651-A548-445D-81BB-5C5386F43661}" name="31/12/2023" dataDxfId="468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0B798F5-90B2-419A-BBCF-31A4E356FAE0}" name="TitleRegion1.a6.n30.1" displayName="TitleRegion1.a6.n30.1" ref="A6:N30" totalsRowShown="0" headerRowDxfId="467" dataDxfId="465" headerRowBorderDxfId="466" tableBorderDxfId="464">
  <autoFilter ref="A6:N30" xr:uid="{60B798F5-90B2-419A-BBCF-31A4E356FA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384C5CD-2072-4551-A991-ED895426AB1E}" name="שם המנפיק/שם נייר ערך " dataDxfId="463"/>
    <tableColumn id="2" xr3:uid="{CA1C6EA6-5F75-468E-A07B-1C615932AF8F}" name="מספר ני&quot;ע" dataDxfId="462"/>
    <tableColumn id="3" xr3:uid="{594B92BD-1CF0-4AC0-8D27-9E4AC6B30CA8}" name="זירת מסחר" dataDxfId="461"/>
    <tableColumn id="4" xr3:uid="{7CC4EFC6-4C04-48AC-914F-98D92A679BCF}" name="מספר מנפיק" dataDxfId="460"/>
    <tableColumn id="5" xr3:uid="{42386D2C-8679-4439-99DF-9D4242DB3E51}" name="ענף מסחר" dataDxfId="459"/>
    <tableColumn id="6" xr3:uid="{4647001E-E326-44A3-8FD7-70315617F8FB}" name="דירוג" dataDxfId="458"/>
    <tableColumn id="7" xr3:uid="{6F9983F4-CD6D-40AA-912D-1FC4A1071C0D}" name="שם מדרג" dataDxfId="457"/>
    <tableColumn id="8" xr3:uid="{236C5CA1-FD2A-419D-8CFB-1290BD4EA37F}" name="סוג מטבע" dataDxfId="456"/>
    <tableColumn id="9" xr3:uid="{E7C44B50-5DD4-4801-BC51-AA33DE163D0B}" name="ערך נקוב****" dataDxfId="455"/>
    <tableColumn id="10" xr3:uid="{3C458072-4CB2-4B36-BE94-0773556E3C3F}" name="שער***" dataDxfId="454"/>
    <tableColumn id="11" xr3:uid="{6C3427C4-6F4F-45F3-B874-89A85C3BD318}" name="שווי שוק" dataDxfId="453"/>
    <tableColumn id="12" xr3:uid="{EBF74AEE-9925-48F1-838B-EAC71BF5E457}" name="שעור מערך נקוב מונפק" dataDxfId="452"/>
    <tableColumn id="13" xr3:uid="{C2E9B488-ECA4-4201-8CFC-C171F7D18624}" name="שעור מנכסי אפיק ההשקעה" dataDxfId="451"/>
    <tableColumn id="14" xr3:uid="{24A7AE37-C7A7-4287-9873-78994B1A2F78}" name="שעור מסך נכסי השקעה**" dataDxfId="45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3E48B38-145E-4C23-A38A-70004C200F41}" name="RowTitleRegion1.a1.b4.1" displayName="_RowTitleRegion1.a1.b4.1_5" ref="A1:B4" totalsRowShown="0" headerRowDxfId="449" dataDxfId="448" tableBorderDxfId="447" headerRowCellStyle="Normal_2007-16618" dataCellStyle="Normal_2007-16618">
  <autoFilter ref="A1:B4" xr:uid="{A3E48B38-145E-4C23-A38A-70004C200F41}">
    <filterColumn colId="0" hiddenButton="1"/>
    <filterColumn colId="1" hiddenButton="1"/>
  </autoFilter>
  <tableColumns count="2">
    <tableColumn id="1" xr3:uid="{5008DD6A-D995-4C7B-8F98-7C1E9055403F}" name="תאריך הדיווח" dataDxfId="446" dataCellStyle="Normal_2007-16618"/>
    <tableColumn id="2" xr3:uid="{B782E291-0E77-4009-B99B-2879326AFAE4}" name="31/12/2023" dataDxfId="445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C36BFE2-AF47-435B-B27A-490B3A753D7B}" name="TitleRegion1.a6.k27.1" displayName="TitleRegion1.a6.k27.1" ref="A6:K27" totalsRowShown="0" headerRowDxfId="444" dataDxfId="442" headerRowBorderDxfId="443" tableBorderDxfId="441">
  <autoFilter ref="A6:K27" xr:uid="{3C36BFE2-AF47-435B-B27A-490B3A753D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905D390-F0C3-4E6A-ABB5-19B5733E75D9}" name="שם המנפיק/שם נייר ערך" dataDxfId="440"/>
    <tableColumn id="2" xr3:uid="{E5E0DFD8-9993-4226-B194-61FB4F91A4DB}" name="מספר ני&quot;ע" dataDxfId="439"/>
    <tableColumn id="3" xr3:uid="{045A66E2-9C0B-497D-90E2-9C546A071017}" name="זירת מסחר" dataDxfId="438"/>
    <tableColumn id="4" xr3:uid="{DFFAF7E7-6F25-4812-8D52-E87078DF5290}" name="ענף מסחר" dataDxfId="437"/>
    <tableColumn id="5" xr3:uid="{65825575-75A3-4261-AE20-CA453FCFEDD0}" name="סוג מטבע" dataDxfId="436"/>
    <tableColumn id="6" xr3:uid="{24F40325-1D91-4A11-8586-566DE5F16FB6}" name="ערך נקוב****" dataDxfId="435"/>
    <tableColumn id="7" xr3:uid="{9B2AC15D-B60D-4C4B-99FC-5892EBB115D8}" name="שער***" dataDxfId="434"/>
    <tableColumn id="8" xr3:uid="{725FD51B-B2CC-4872-AFF6-2EA3DF01EBFB}" name="שווי שוק" dataDxfId="433"/>
    <tableColumn id="9" xr3:uid="{326C6C63-014B-473D-B615-ED08496DC5D3}" name="שעור מערך נקוב מונפק" dataDxfId="432"/>
    <tableColumn id="10" xr3:uid="{993BD051-49E6-4939-B09D-18EF9198B3AF}" name="שעור מנכסי אפיק ההשקעה" dataDxfId="431"/>
    <tableColumn id="11" xr3:uid="{CD3CA6DF-9D89-4C62-AFBA-104BD49D0C5F}" name="שעור מסך נכסי השקעה**" dataDxfId="430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A461A3E-34AA-48B2-99D5-836E453A13A9}" name="RowTitleRegion1.a1.b4.1" displayName="_RowTitleRegion1.a1.b4.1_6" ref="A1:B4" totalsRowShown="0" headerRowDxfId="429" dataDxfId="428" tableBorderDxfId="427" headerRowCellStyle="Normal_2007-16618" dataCellStyle="Normal_2007-16618">
  <autoFilter ref="A1:B4" xr:uid="{4A461A3E-34AA-48B2-99D5-836E453A13A9}">
    <filterColumn colId="0" hiddenButton="1"/>
    <filterColumn colId="1" hiddenButton="1"/>
  </autoFilter>
  <tableColumns count="2">
    <tableColumn id="1" xr3:uid="{C8BE752B-36EA-4DB0-B81F-D23A0CAC47DE}" name="תאריך הדיווח" dataDxfId="426" dataCellStyle="Normal_2007-16618"/>
    <tableColumn id="2" xr3:uid="{8D9C4232-AF8D-4AA1-92D1-8957C40C845A}" name="31/12/2023" dataDxfId="425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26E32A9-9988-4ADA-AA56-85EF41F70FB9}" name="TitleRegion1.a6.k25.1" displayName="TitleRegion1.a6.k25.1" ref="A6:K25" totalsRowShown="0" headerRowDxfId="424" dataDxfId="422" headerRowBorderDxfId="423" tableBorderDxfId="421">
  <autoFilter ref="A6:K25" xr:uid="{926E32A9-9988-4ADA-AA56-85EF41F70F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5D30717-45A5-477E-90CB-DEE1D2E6D347}" name="שם המנפיק/שם נייר ערך" dataDxfId="420"/>
    <tableColumn id="2" xr3:uid="{57A7B032-EE9F-4064-9B59-8123B056EDDC}" name="מספר ני&quot;ע" dataDxfId="419"/>
    <tableColumn id="3" xr3:uid="{6C1F0AB0-DB86-475F-9A9A-D9CCB50ECDDC}" name="זירת מסחר" dataDxfId="418"/>
    <tableColumn id="4" xr3:uid="{404DE1FF-76D6-413B-AE9D-65E27207CACD}" name="ענף מסחר" dataDxfId="417"/>
    <tableColumn id="5" xr3:uid="{6316D3B5-2C41-4B9D-B726-62B3E88B4352}" name="סוג מטבע" dataDxfId="416"/>
    <tableColumn id="6" xr3:uid="{FAD84584-B75C-439B-ABD3-7E3FDF70E4A0}" name="ערך נקוב****" dataDxfId="415"/>
    <tableColumn id="7" xr3:uid="{8D28672D-E07C-44C5-B8AC-69635260DC1F}" name="שער***" dataDxfId="414"/>
    <tableColumn id="8" xr3:uid="{FBDA99AE-2A00-4DC7-8C36-A891A6D682CE}" name="שווי שוק" dataDxfId="413"/>
    <tableColumn id="9" xr3:uid="{F3A97892-6537-4ACA-8CDB-CD0625B47D47}" name="שעור מערך נקוב מונפק" dataDxfId="412"/>
    <tableColumn id="10" xr3:uid="{CB3230DC-38B2-4D17-9874-94D146A585EE}" name="שעור מנכסי אפיק ההשקעה" dataDxfId="411"/>
    <tableColumn id="11" xr3:uid="{38571B45-EA5F-49A8-8566-F6210E971881}" name="שעור מסך נכסי השקעה**" dataDxfId="410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A0D583C-CB5F-4C21-9EF6-3C9A8C818623}" name="RowTitleRegion1.a1.b4.1" displayName="_RowTitleRegion1.a1.b4.1_7" ref="A1:B4" totalsRowShown="0" headerRowDxfId="409" dataDxfId="408" tableBorderDxfId="407" headerRowCellStyle="Normal_2007-16618" dataCellStyle="Normal_2007-16618">
  <autoFilter ref="A1:B4" xr:uid="{EA0D583C-CB5F-4C21-9EF6-3C9A8C818623}">
    <filterColumn colId="0" hiddenButton="1"/>
    <filterColumn colId="1" hiddenButton="1"/>
  </autoFilter>
  <tableColumns count="2">
    <tableColumn id="1" xr3:uid="{D256B9FD-CDA3-4322-B014-C100C7B40F6C}" name="תאריך הדיווח" dataDxfId="406" dataCellStyle="Normal_2007-16618"/>
    <tableColumn id="2" xr3:uid="{73B92F5B-00F4-45E6-8FCB-CF082E1C8831}" name="31/12/2023" dataDxfId="405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03201F6-A6FC-4335-805E-FD7E1F37D1F6}" name="TitleRegion1.a6.j24.1" displayName="TitleRegion1.a6.j24.1" ref="A6:J24" totalsRowShown="0" headerRowDxfId="404" dataDxfId="402" headerRowBorderDxfId="403" tableBorderDxfId="401">
  <autoFilter ref="A6:J24" xr:uid="{803201F6-A6FC-4335-805E-FD7E1F37D1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033F825-5DC5-4BD2-9AC8-98B5B4457FE3}" name="שם המנפיק/שם נייר ערך" dataDxfId="400"/>
    <tableColumn id="2" xr3:uid="{982BCF3D-998B-4BC3-923B-119F6B40DEF0}" name="מספר ני&quot;ע" dataDxfId="399"/>
    <tableColumn id="3" xr3:uid="{E6D6C203-78C6-4001-BE00-5BEF9D3D3A32}" name="זירת מסחר" dataDxfId="398"/>
    <tableColumn id="4" xr3:uid="{ACDD1DE4-5A54-4F74-ABD4-B43CCF7EF860}" name="ענף מסחר" dataDxfId="397"/>
    <tableColumn id="5" xr3:uid="{0FC784B1-5727-467B-BA87-76B2013FE39E}" name="סוג מטבע" dataDxfId="396"/>
    <tableColumn id="6" xr3:uid="{01B293CB-206E-42F5-9D29-481BEE55DA9A}" name="ערך נקוב****" dataDxfId="395"/>
    <tableColumn id="7" xr3:uid="{6DBCDDE1-29AA-4731-B23F-60BA4F3B06AB}" name="שער***" dataDxfId="394"/>
    <tableColumn id="8" xr3:uid="{0238156D-7CB2-4CBB-85A9-997C7FD19260}" name="שווי שוק" dataDxfId="393"/>
    <tableColumn id="9" xr3:uid="{5037847E-F3E3-4A1E-81EC-115078DA1AD5}" name="שעור מנכסי אפיק ההשקעה" dataDxfId="392"/>
    <tableColumn id="10" xr3:uid="{CA81A19F-BE76-466B-91F2-023BCC22547D}" name="שעור מסך נכסי השקעה**" dataDxfId="39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7B801CB-D21E-44CC-AF7C-D8E16C7F6B31}" name="RowTitleRegion1.a1.b4.1" displayName="_RowTitleRegion1.a1.b4.1_8" ref="A1:B4" totalsRowShown="0" headerRowDxfId="390" dataDxfId="389" tableBorderDxfId="388" headerRowCellStyle="Normal_2007-16618" dataCellStyle="Normal_2007-16618">
  <autoFilter ref="A1:B4" xr:uid="{47B801CB-D21E-44CC-AF7C-D8E16C7F6B31}">
    <filterColumn colId="0" hiddenButton="1"/>
    <filterColumn colId="1" hiddenButton="1"/>
  </autoFilter>
  <tableColumns count="2">
    <tableColumn id="1" xr3:uid="{2E95756E-7C25-4F9A-928C-CFEA3C27D728}" name="תאריך הדיווח" dataDxfId="387" dataCellStyle="Normal_2007-16618"/>
    <tableColumn id="2" xr3:uid="{E90887D5-0B40-4508-BE84-55D7F8564F4A}" name="31/12/2023" dataDxfId="386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23D16C-9638-40CB-9A84-746061CDBAA2}" name="TitleRegion1.a6.p13.1" displayName="TitleRegion1.a6.p13.1" ref="A6:P13" totalsRowShown="0" headerRowDxfId="385" dataDxfId="383" headerRowBorderDxfId="384" tableBorderDxfId="382">
  <autoFilter ref="A6:P13" xr:uid="{CE23D16C-9638-40CB-9A84-746061CDBA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BE4A22E-C322-4E43-9C7A-C113823D34BC}" name="שם המנפיק/שם נייר ערך" dataDxfId="381"/>
    <tableColumn id="2" xr3:uid="{31BC6132-0B38-47EA-A23A-C3958D5F48B1}" name="מספר ני&quot;ע" dataDxfId="380"/>
    <tableColumn id="3" xr3:uid="{0E92CDE0-2356-48EA-9020-93724DBB6289}" name="נכס הבסיס" dataDxfId="379"/>
    <tableColumn id="4" xr3:uid="{7E901855-8E7C-4DDC-80E7-BDCDFC942417}" name="דירוג" dataDxfId="378"/>
    <tableColumn id="5" xr3:uid="{A5281E5C-9413-42C1-A1CA-FACDB88A1CB6}" name="שם מדרג" dataDxfId="377"/>
    <tableColumn id="6" xr3:uid="{BD47DBBE-9E64-4599-A6D9-C46E71656FDB}" name="תאריך רכישה" dataDxfId="376"/>
    <tableColumn id="7" xr3:uid="{4FDFC657-7CCB-45C5-AC89-FFA6E797BF90}" name="מח&quot;מ" dataDxfId="375"/>
    <tableColumn id="8" xr3:uid="{B6419D1D-C4ED-4C16-94DF-68D305C90E34}" name="סוג מטבע" dataDxfId="374"/>
    <tableColumn id="9" xr3:uid="{A39D735B-F71F-41FA-AD50-19D034A176AD}" name="שיעור ריבית" dataDxfId="373"/>
    <tableColumn id="10" xr3:uid="{9E2549BE-97C0-43F1-B930-AB6C6DEBA55F}" name="תשואה לפידיון" dataDxfId="372"/>
    <tableColumn id="11" xr3:uid="{A5855088-48D1-4EA0-94A8-1AB62BC96225}" name="ערך נקוב****" dataDxfId="371"/>
    <tableColumn id="12" xr3:uid="{BD0204CF-E096-468A-973E-B71A577F0B15}" name="שער***" dataDxfId="370"/>
    <tableColumn id="13" xr3:uid="{B60F2657-52BE-4479-B9AB-8F3C6B2E9E2E}" name="שווי שוק" dataDxfId="369"/>
    <tableColumn id="14" xr3:uid="{9A66450E-A800-4DAA-ADA0-303EADD0528E}" name="שעור מערך נקוב מונפק" dataDxfId="368"/>
    <tableColumn id="15" xr3:uid="{3484D656-0EFD-488D-BD0F-881FADD05D0B}" name="שעור מנכסי אפיק ההשקעה" dataDxfId="367"/>
    <tableColumn id="16" xr3:uid="{E8AB7B9F-DFA4-4E37-93F4-67D1333EA35D}" name="שעור מסך נכסי השקעה**" dataDxfId="366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F6D24BE-3795-4972-B806-AB9DBEB1F02B}" name="RowTitleRegion1.a1.b4.1" displayName="_RowTitleRegion1.a1.b4.1_9" ref="A1:B4" totalsRowShown="0" headerRowDxfId="365" dataDxfId="364" tableBorderDxfId="363" headerRowCellStyle="Normal_2007-16618" dataCellStyle="Normal_2007-16618">
  <autoFilter ref="A1:B4" xr:uid="{4F6D24BE-3795-4972-B806-AB9DBEB1F02B}">
    <filterColumn colId="0" hiddenButton="1"/>
    <filterColumn colId="1" hiddenButton="1"/>
  </autoFilter>
  <tableColumns count="2">
    <tableColumn id="1" xr3:uid="{B74B74D9-8308-43B3-880A-D964B57F355A}" name="תאריך הדיווח" dataDxfId="362" dataCellStyle="Normal_2007-16618"/>
    <tableColumn id="2" xr3:uid="{42EAE03D-B57E-4E8E-BF6F-A724077FD556}" name="31/12/2023" dataDxfId="361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0B2C757-0608-4CC6-BD18-EBC02A70CDE7}" name="TitleRegion1.a6.o163.1" displayName="TitleRegion1.a6.o163.1" ref="A6:O163" totalsRowShown="0" headerRowDxfId="360" dataDxfId="358" headerRowBorderDxfId="359" tableBorderDxfId="357">
  <autoFilter ref="A6:O163" xr:uid="{30B2C757-0608-4CC6-BD18-EBC02A70CD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5D81F9E-A5AF-4EB2-83EC-62EAF80178F9}" name="שם המנפיק/שם נייר ערך" dataDxfId="356"/>
    <tableColumn id="2" xr3:uid="{1057E380-16DD-49AF-A3A8-32F08906AD42}" name="מספר ני&quot;ע" dataDxfId="355"/>
    <tableColumn id="3" xr3:uid="{C8030647-0D3E-486D-B1A3-B52D0D8CA13C}" name="דירוג" dataDxfId="354"/>
    <tableColumn id="4" xr3:uid="{E15D9D7D-8105-4102-B166-77959C2B216C}" name="שם מדרג" dataDxfId="353"/>
    <tableColumn id="5" xr3:uid="{D42401F1-E465-45A5-9CCE-07FF380E0A8A}" name="תאריך רכישה" dataDxfId="352"/>
    <tableColumn id="6" xr3:uid="{BBBF8037-F029-4BFE-8FCE-4FAA56ED83F7}" name="מח&quot;מ" dataDxfId="351"/>
    <tableColumn id="7" xr3:uid="{927925EC-3242-4F53-8269-EA0E684152B9}" name="סוג מטבע" dataDxfId="350"/>
    <tableColumn id="8" xr3:uid="{1FFBBFB4-828A-48CD-AFAB-B0238BE319A0}" name="שיעור ריבית" dataDxfId="349"/>
    <tableColumn id="9" xr3:uid="{6DD5E456-C0A9-4CAF-9011-C748631A29BC}" name="תשואה לפידיון" dataDxfId="348"/>
    <tableColumn id="10" xr3:uid="{4E86AD04-86A2-496E-9B0E-C52865079F08}" name="ערך נקוב****" dataDxfId="347"/>
    <tableColumn id="11" xr3:uid="{F10318D9-0C6F-4369-8008-C6467DBC30DD}" name="שער***" dataDxfId="346"/>
    <tableColumn id="12" xr3:uid="{63784F60-7FCF-4950-BD13-AAD4C22205D2}" name="שווי הוגן" dataDxfId="345"/>
    <tableColumn id="13" xr3:uid="{B2B4BE3F-3F1D-42C8-A9C7-AAB4D50383CC}" name="שעור מערך נקוב מונפק" dataDxfId="344"/>
    <tableColumn id="14" xr3:uid="{82642EE0-2434-4742-A03F-F834E6B4F850}" name="שעור מנכסי אפיק ההשקעה" dataDxfId="343"/>
    <tableColumn id="15" xr3:uid="{CD4E3523-45D4-4A82-A3EB-EC19D4A1504E}" name="שעור מסך נכסי השקעה**" dataDxfId="34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E7F76A6-B9AD-4C7B-BB47-DF6F62693488}" name="RowTitleRegion1.a1.b4.1" displayName="_RowTitleRegion1.a1.b4.1_10" ref="A1:B4" totalsRowShown="0" headerRowDxfId="341" dataDxfId="340" tableBorderDxfId="339" headerRowCellStyle="Normal_2007-16618" dataCellStyle="Normal_2007-16618">
  <autoFilter ref="A1:B4" xr:uid="{CE7F76A6-B9AD-4C7B-BB47-DF6F62693488}">
    <filterColumn colId="0" hiddenButton="1"/>
    <filterColumn colId="1" hiddenButton="1"/>
  </autoFilter>
  <tableColumns count="2">
    <tableColumn id="1" xr3:uid="{4E278BD4-3E64-4D4C-B4FD-53589C052BB9}" name="תאריך הדיווח" dataDxfId="338" dataCellStyle="Normal_2007-16618"/>
    <tableColumn id="2" xr3:uid="{8550BAFD-6F97-4DA1-BC37-CEEACD304EFD}" name="31/12/2023" dataDxfId="337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0AF2B45-7373-4541-8514-7639D07A67BE}" name="TitleRegion1.a6.r24.1" displayName="TitleRegion1.a6.r24.1" ref="A6:R24" totalsRowShown="0" headerRowDxfId="336" dataDxfId="334" headerRowBorderDxfId="335" tableBorderDxfId="333">
  <autoFilter ref="A6:R24" xr:uid="{60AF2B45-7373-4541-8514-7639D07A67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3DBF87E-AEA5-4530-9947-36DD613A9A97}" name="שם המנפיק/שם נייר ערך" dataDxfId="332"/>
    <tableColumn id="2" xr3:uid="{5E6B647A-E832-4C92-8E90-69B5436D78A5}" name="מספר ני&quot;ע" dataDxfId="331"/>
    <tableColumn id="3" xr3:uid="{D452091F-2061-4BA6-8EA7-F1AEF391AD30}" name="ספק המידע" dataDxfId="330"/>
    <tableColumn id="4" xr3:uid="{88F64568-9DD0-4D16-91BD-4CAFC0283927}" name="מספר מנפיק" dataDxfId="329"/>
    <tableColumn id="5" xr3:uid="{C7131657-9D70-4E3C-A4FF-7A2149028EE5}" name="ענף מסחר" dataDxfId="328"/>
    <tableColumn id="6" xr3:uid="{0D8001EF-0C59-46C1-A198-289080F01E18}" name="דירוג" dataDxfId="327"/>
    <tableColumn id="7" xr3:uid="{62ECE498-80F4-44C3-B7B0-8D1269064030}" name="שם מדרג" dataDxfId="326"/>
    <tableColumn id="8" xr3:uid="{98415BCC-A86C-423C-94ED-4DFA3441D37E}" name="תאריך רכישה" dataDxfId="325"/>
    <tableColumn id="9" xr3:uid="{B8A7D139-17A8-4021-B3D3-7E06E6240D12}" name="מח&quot;מ" dataDxfId="324"/>
    <tableColumn id="10" xr3:uid="{4BAF8B7D-0ED5-46E0-B95D-8E97DD78F8FB}" name="סוג מטבע" dataDxfId="323"/>
    <tableColumn id="11" xr3:uid="{E87E8542-EC9F-4AF5-863F-EDC1D781A598}" name="שיעור ריבית" dataDxfId="322"/>
    <tableColumn id="12" xr3:uid="{932DE728-1F2F-4109-AD7B-874EC74DEB94}" name="תשואה לפידיון" dataDxfId="321"/>
    <tableColumn id="13" xr3:uid="{EC655255-3700-4322-827B-359693CA1C87}" name="ערך נקוב****" dataDxfId="320"/>
    <tableColumn id="14" xr3:uid="{420F9BA3-B591-4042-ABCF-D40BEE28B2F0}" name="שער***" dataDxfId="319"/>
    <tableColumn id="15" xr3:uid="{CADFFBF8-BF22-4EFE-BA9D-994D69CB923C}" name="שווי הוגן" dataDxfId="318"/>
    <tableColumn id="16" xr3:uid="{7A1DB6A5-D9FE-4ED2-8271-8713B935DA5E}" name="שעור מערך נקוב מונפק" dataDxfId="317"/>
    <tableColumn id="17" xr3:uid="{53BFB0E2-664A-4139-9CE9-2B72323FEE71}" name="שעור מנכסי אפיק ההשקעה" dataDxfId="316"/>
    <tableColumn id="18" xr3:uid="{CAB5A77B-34C9-405F-8235-AA63F292EB61}" name="שעור מסך נכסי השקעה**" dataDxfId="315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B0791AF-F55A-4C59-8526-0A4A2C2E0F6C}" name="RowTitleRegion1.a1.b4.1" displayName="_RowTitleRegion1.a1.b4.1_11" ref="A1:B4" totalsRowShown="0" headerRowDxfId="314" dataDxfId="313" tableBorderDxfId="312" headerRowCellStyle="Normal_2007-16618" dataCellStyle="Normal_2007-16618">
  <autoFilter ref="A1:B4" xr:uid="{DB0791AF-F55A-4C59-8526-0A4A2C2E0F6C}">
    <filterColumn colId="0" hiddenButton="1"/>
    <filterColumn colId="1" hiddenButton="1"/>
  </autoFilter>
  <tableColumns count="2">
    <tableColumn id="1" xr3:uid="{075ACB0A-8700-4005-A51A-F284DC0130BE}" name="תאריך הדיווח" dataDxfId="311" dataCellStyle="Normal_2007-16618"/>
    <tableColumn id="2" xr3:uid="{FD8F4E17-CB8A-4B0A-ACB7-5E4D9EE73F67}" name="31/12/2023" dataDxfId="310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E0752E4-E936-48AE-BA55-086F08070743}" name="TitleRegion1.a6.r46.1" displayName="TitleRegion1.a6.r46.1" ref="A6:R46" totalsRowShown="0" headerRowDxfId="309" dataDxfId="307" headerRowBorderDxfId="308" tableBorderDxfId="306">
  <autoFilter ref="A6:R46" xr:uid="{BE0752E4-E936-48AE-BA55-086F080707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648D530-2C1E-43A3-9C3E-79838142F0AB}" name="שם המנפיק/שם נייר ערך" dataDxfId="305"/>
    <tableColumn id="2" xr3:uid="{BEC343A2-8816-462F-8ECF-968BE883BA64}" name="מספר ני&quot;ע" dataDxfId="304"/>
    <tableColumn id="3" xr3:uid="{0A118CA3-335D-4363-A88B-98999CEE5AAE}" name="ספק המידע" dataDxfId="303"/>
    <tableColumn id="4" xr3:uid="{6CA137EE-8ACF-4EDA-8FC2-972A4DB1B5A4}" name="מספר מנפיק" dataDxfId="302"/>
    <tableColumn id="5" xr3:uid="{9DFD6477-CC63-4F4F-9D38-3396E41B4452}" name="ענף מסחר" dataDxfId="301"/>
    <tableColumn id="6" xr3:uid="{710A73B4-CF2E-419F-8348-387FFA6B7E0F}" name="דירוג" dataDxfId="300"/>
    <tableColumn id="7" xr3:uid="{F097A4A5-5768-49F1-9DDC-000075CC1D9D}" name="שם מדרג" dataDxfId="299"/>
    <tableColumn id="8" xr3:uid="{DDA9EA54-A3E3-44A7-8156-4DA830F85432}" name="תאריך רכישה" dataDxfId="298"/>
    <tableColumn id="9" xr3:uid="{1CD2A597-A69F-43E3-B85E-9E11276C6741}" name="מח&quot;מ" dataDxfId="297"/>
    <tableColumn id="10" xr3:uid="{7135A49D-9A0B-4EB5-883F-27A880E4B2B1}" name="סוג מטבע" dataDxfId="296"/>
    <tableColumn id="11" xr3:uid="{2CA004F8-77C2-4C7E-96B9-F1A6CC5AC5CF}" name="שיעור ריבית" dataDxfId="295"/>
    <tableColumn id="12" xr3:uid="{55F8AB0E-3F39-4C93-BE2F-C1E9617CEE71}" name="תשואה לפידיון" dataDxfId="294"/>
    <tableColumn id="13" xr3:uid="{4C719F5D-C74C-464D-B54D-B62B26D996AD}" name="ערך נקוב****" dataDxfId="293"/>
    <tableColumn id="14" xr3:uid="{E582CE7E-7D8B-4771-BB44-F5491D5030D0}" name="שער***" dataDxfId="292"/>
    <tableColumn id="15" xr3:uid="{6A9448DF-D454-4FD5-B75F-F5FEDE076364}" name="שווי הוגן" dataDxfId="291"/>
    <tableColumn id="16" xr3:uid="{64EDB899-201D-4AF4-82DD-8354FB848CB2}" name="שעור מערך נקוב מונפק" dataDxfId="290"/>
    <tableColumn id="17" xr3:uid="{77481CED-E1D8-4AC2-9B83-A851455A0850}" name="שעור מנכסי אפיק ההשקעה" dataDxfId="289"/>
    <tableColumn id="18" xr3:uid="{200D1D21-20BC-43B0-BF62-184FBB3D63B4}" name="שעור מסך נכסי השקעה**" dataDxfId="288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EDB02D5-E14E-4FBB-B5C1-895B2C751318}" name="RowTitleRegion1.a1.b4.1" displayName="_RowTitleRegion1.a1.b4.1_12" ref="A1:B4" totalsRowShown="0" headerRowDxfId="287" dataDxfId="286" tableBorderDxfId="285" headerRowCellStyle="Normal_2007-16618" dataCellStyle="Normal_2007-16618">
  <autoFilter ref="A1:B4" xr:uid="{FEDB02D5-E14E-4FBB-B5C1-895B2C751318}">
    <filterColumn colId="0" hiddenButton="1"/>
    <filterColumn colId="1" hiddenButton="1"/>
  </autoFilter>
  <tableColumns count="2">
    <tableColumn id="1" xr3:uid="{F82445CC-66B9-4A5F-9510-13A8914C6F21}" name="תאריך הדיווח" dataDxfId="284" dataCellStyle="Normal_2007-16618"/>
    <tableColumn id="2" xr3:uid="{9349D94B-3B80-4776-955D-C87492B12F31}" name="31/12/2023" dataDxfId="283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4FCEEED-A994-4005-9679-8FDBB00DA9FE}" name="TitleRegion1.a6.l74.1" displayName="TitleRegion1.a6.l74.1" ref="A6:L74" totalsRowShown="0" headerRowDxfId="282" dataDxfId="280" headerRowBorderDxfId="281" tableBorderDxfId="279">
  <autoFilter ref="A6:L74" xr:uid="{54FCEEED-A994-4005-9679-8FDBB00DA9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8FC17A6-3239-4094-8D45-6C0A2CABF83F}" name="שם המנפיק/שם נייר ערך" dataDxfId="278"/>
    <tableColumn id="2" xr3:uid="{EA70CEC8-7497-4AC1-A2D3-AFB4EA19E88F}" name="מספר ני&quot;ע" dataDxfId="277"/>
    <tableColumn id="3" xr3:uid="{367A0A44-2873-4870-9617-41BD3DAFC444}" name="ספק המידע" dataDxfId="276"/>
    <tableColumn id="4" xr3:uid="{B11A362A-925C-4389-9B76-CBEE89B1E3C0}" name="מספר מנפיק" dataDxfId="275"/>
    <tableColumn id="5" xr3:uid="{13DCAAC2-8EC4-4569-8602-08D8A7C43284}" name="ענף מסחר" dataDxfId="274"/>
    <tableColumn id="6" xr3:uid="{23299AB5-5FEB-4310-9464-62B1E4C681C2}" name="סוג מטבע" dataDxfId="273"/>
    <tableColumn id="7" xr3:uid="{48BB09A9-D1C9-45B7-9E69-2255DAB2CED1}" name="ערך נקוב****" dataDxfId="272"/>
    <tableColumn id="8" xr3:uid="{ED123312-2787-4C75-B9EA-ED3F1F366748}" name="שער***" dataDxfId="271"/>
    <tableColumn id="9" xr3:uid="{2FE641AD-E492-49F6-ADDA-4DE9C39233FF}" name="שווי הוגן" dataDxfId="270"/>
    <tableColumn id="10" xr3:uid="{B6291061-5FFE-42C2-B23E-7F5104089724}" name="שעור מערך נקוב מונפק" dataDxfId="269"/>
    <tableColumn id="11" xr3:uid="{984E371A-C309-49B5-8676-25B5EA36C9D8}" name="שעור מנכסי אפיק ההשקעה" dataDxfId="268"/>
    <tableColumn id="12" xr3:uid="{F6EC3B1E-6A0C-4F4C-A0AE-F583050B0DAD}" name="שעור מסך נכסי השקעה**" dataDxfId="267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89BF5A4-9E3D-4E0C-8E52-9B6D0973749A}" name="RowTitleRegion1.a1.b4.1" displayName="_RowTitleRegion1.a1.b4.1_13" ref="A1:B4" totalsRowShown="0" headerRowDxfId="266" dataDxfId="265" tableBorderDxfId="264" headerRowCellStyle="Normal_2007-16618" dataCellStyle="Normal_2007-16618">
  <autoFilter ref="A1:B4" xr:uid="{589BF5A4-9E3D-4E0C-8E52-9B6D0973749A}">
    <filterColumn colId="0" hiddenButton="1"/>
    <filterColumn colId="1" hiddenButton="1"/>
  </autoFilter>
  <tableColumns count="2">
    <tableColumn id="1" xr3:uid="{62C581D7-D500-4E9F-89A8-B2F3202E7BCD}" name="תאריך הדיווח" dataDxfId="263" dataCellStyle="Normal_2007-16618"/>
    <tableColumn id="2" xr3:uid="{0E6E6CD5-99CE-45A5-9CFF-04805A30972B}" name="31/12/2023" dataDxfId="262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6C42BD1-4B90-4EF3-BB8B-4C045702D982}" name="RowTitleRegion1.a1.b4.1" displayName="_RowTitleRegion1.a1.b4.1_14" ref="A1:B4" totalsRowShown="0" headerRowDxfId="261" dataDxfId="260" tableBorderDxfId="259" headerRowCellStyle="Normal_2007-16618" dataCellStyle="Normal_2007-16618">
  <autoFilter ref="A1:B4" xr:uid="{E6C42BD1-4B90-4EF3-BB8B-4C045702D982}">
    <filterColumn colId="0" hiddenButton="1"/>
    <filterColumn colId="1" hiddenButton="1"/>
  </autoFilter>
  <tableColumns count="2">
    <tableColumn id="1" xr3:uid="{EC27C6A4-5873-4C03-98FC-9EDBD6D336E6}" name="תאריך הדיווח" dataDxfId="258" dataCellStyle="Normal_2007-16618"/>
    <tableColumn id="2" xr3:uid="{14453C35-1E1E-4F28-8F9B-80225AB33636}" name="31/12/2023" dataDxfId="257" dataCellStyle="Normal_2007-16618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BA56C68-0454-442F-B4AF-BE6748B5ECA3}" name="TitleRegion1.a6.k15.1" displayName="TitleRegion1.a6.k15.1" ref="A6:K15" totalsRowShown="0" headerRowDxfId="256" headerRowBorderDxfId="255" tableBorderDxfId="254">
  <autoFilter ref="A6:K15" xr:uid="{ABA56C68-0454-442F-B4AF-BE6748B5EC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50B0DFA-A0BB-4592-9733-9DB791D30166}" name="שם המנפיק/שם נייר ערך" dataDxfId="253"/>
    <tableColumn id="2" xr3:uid="{D5E04F4C-6A14-4FE6-8DEF-3634D896A767}" name="מספר ני&quot;ע" dataDxfId="252"/>
    <tableColumn id="3" xr3:uid="{F0449416-F7CA-4410-B518-A7589B78B8E9}" name="ענף מסחר" dataDxfId="251"/>
    <tableColumn id="4" xr3:uid="{7C4AB190-421C-4157-8D69-121EA668387F}" name="סוג מטבע" dataDxfId="250"/>
    <tableColumn id="5" xr3:uid="{6B2B07A0-D306-4641-9165-83EBAAA21697}" name="תאריך רכישה" dataDxfId="249"/>
    <tableColumn id="6" xr3:uid="{BAE60275-1C3A-4B22-B212-E3FC06521C4C}" name="ערך נקוב****" dataDxfId="248"/>
    <tableColumn id="7" xr3:uid="{5F8CBE5C-A076-444D-A03D-C100D6B47C2D}" name="שער***" dataDxfId="247"/>
    <tableColumn id="8" xr3:uid="{D6153C10-7459-476B-A91A-8B377FBC92FA}" name="שווי הוגן" dataDxfId="246"/>
    <tableColumn id="9" xr3:uid="{8A72E3F7-152E-4E70-BF0F-2DE1DDD881B0}" name="שעור מערך נקוב מונפק" dataDxfId="245"/>
    <tableColumn id="10" xr3:uid="{6AA97DE3-9384-4378-B624-21CED32F0C1C}" name="שעור מנכסי אפיק ההשקעה" dataDxfId="244" dataCellStyle="Percent"/>
    <tableColumn id="11" xr3:uid="{EA05467F-1725-46CD-ACD5-09B2B956C077}" name="שעור מסך נכסי השקעה**" dataDxfId="243" dataCellStyle="Percent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2B33F54-D362-44B5-9C1D-52EAEDF743C6}" name="RowTitleRegion1.a1.b4.1" displayName="_RowTitleRegion1.a1.b4.1_15" ref="A1:B4" totalsRowShown="0" headerRowDxfId="242" dataDxfId="241" tableBorderDxfId="240" headerRowCellStyle="Normal_2007-16618" dataCellStyle="Normal_2007-16618">
  <autoFilter ref="A1:B4" xr:uid="{A2B33F54-D362-44B5-9C1D-52EAEDF743C6}">
    <filterColumn colId="0" hiddenButton="1"/>
    <filterColumn colId="1" hiddenButton="1"/>
  </autoFilter>
  <tableColumns count="2">
    <tableColumn id="1" xr3:uid="{DF54B8A2-EF4A-4395-8861-E607E752DB4F}" name="תאריך הדיווח" dataDxfId="239" dataCellStyle="Normal_2007-16618"/>
    <tableColumn id="2" xr3:uid="{93FB1167-15DE-4F93-9823-AD2BD48E9265}" name="31/12/2023" dataDxfId="238" dataCellStyle="Normal_2007-1661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E73CB62-55F6-45C9-A7E6-03B5DA22D8FB}" name="TitleRegion1.a6.k20.1" displayName="TitleRegion1.a6.k20.1" ref="A6:K20" totalsRowShown="0" headerRowDxfId="237" dataDxfId="235" headerRowBorderDxfId="236" tableBorderDxfId="234">
  <autoFilter ref="A6:K20" xr:uid="{3E73CB62-55F6-45C9-A7E6-03B5DA22D8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EF29AAA-05C6-4EBA-8BF3-19EF6E6A1787}" name="שם המנפיק/שם נייר ערך" dataDxfId="233"/>
    <tableColumn id="2" xr3:uid="{4FB6E86B-3A67-427A-99B9-FAED06757E7F}" name="מספר ני&quot;ע" dataDxfId="232"/>
    <tableColumn id="3" xr3:uid="{441DB83B-53FA-48A9-AD0B-34A1E220BEFA}" name="ענף מסחר" dataDxfId="231"/>
    <tableColumn id="4" xr3:uid="{806D8737-531B-4648-8E01-1F68B146E28A}" name="סוג מטבע" dataDxfId="230"/>
    <tableColumn id="5" xr3:uid="{068F90CE-5C4E-43C6-8F31-6797AC6C8943}" name="תאריך רכישה" dataDxfId="229"/>
    <tableColumn id="6" xr3:uid="{1C452747-AD7E-4657-B304-508D923F7D03}" name="ערך נקוב****" dataDxfId="228"/>
    <tableColumn id="7" xr3:uid="{66BA2DD7-DDBD-48F0-9F6B-26E9C9B58846}" name="שער***" dataDxfId="227"/>
    <tableColumn id="8" xr3:uid="{9B49E25F-85F5-49C9-BD3D-BFAF82764313}" name="שווי הוגן" dataDxfId="226"/>
    <tableColumn id="9" xr3:uid="{448F698A-6155-478D-9FD0-D646487E8B9D}" name="שעור מערך נקוב מונפק" dataDxfId="225"/>
    <tableColumn id="10" xr3:uid="{608276D8-07D1-43F7-BF63-08934F43E2AE}" name="שעור מנכסי אפיק ההשקעה" dataDxfId="224"/>
    <tableColumn id="11" xr3:uid="{17BDC39E-6FFF-48BD-BA71-3FF0E0056917}" name="שעור מסך נכסי השקעה**" dataDxfId="2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3E21121-F209-4E42-B0CF-5BD620A59BF5}" name="RowTitleRegion1.a1.b4.1" displayName="_RowTitleRegion1.a1.b4.1_16" ref="A1:B4" totalsRowShown="0" headerRowDxfId="222" dataDxfId="221" tableBorderDxfId="220" headerRowCellStyle="Normal_2007-16618" dataCellStyle="Normal_2007-16618">
  <autoFilter ref="A1:B4" xr:uid="{D3E21121-F209-4E42-B0CF-5BD620A59BF5}">
    <filterColumn colId="0" hiddenButton="1"/>
    <filterColumn colId="1" hiddenButton="1"/>
  </autoFilter>
  <tableColumns count="2">
    <tableColumn id="1" xr3:uid="{F8460BD5-BFBF-455B-9652-EBB6147132A7}" name="תאריך הדיווח" dataDxfId="219" dataCellStyle="Normal_2007-16618"/>
    <tableColumn id="2" xr3:uid="{672262E2-5B98-4FBD-A4E0-4628F095C5DF}" name="31/12/2023" dataDxfId="218" dataCellStyle="Normal_2007-16618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C168EB7-DE67-44CD-B666-C21B071007C7}" name="TitleRegion1.a6.j372.1" displayName="TitleRegion1.a6.j372.1" ref="A6:J372" totalsRowShown="0" headerRowDxfId="217" dataDxfId="215" headerRowBorderDxfId="216" tableBorderDxfId="214">
  <autoFilter ref="A6:J372" xr:uid="{6C168EB7-DE67-44CD-B666-C21B071007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AD5F32E-B523-4CD9-9C42-DD3570F8C30A}" name="שם המנפיק/שם נייר ערך" dataDxfId="213"/>
    <tableColumn id="2" xr3:uid="{CD3533B2-BFAE-4801-8400-95AFD71CB666}" name="מספר ני&quot;ע" dataDxfId="212"/>
    <tableColumn id="3" xr3:uid="{5D9159AF-93F0-4926-91E0-910E08B7381D}" name="ענף מסחר" dataDxfId="211"/>
    <tableColumn id="4" xr3:uid="{4E2DDA16-52D6-48AC-AA44-0FA29C36D37E}" name="סוג מטבע" dataDxfId="210"/>
    <tableColumn id="5" xr3:uid="{4E47D766-B087-4553-A049-F5C4FF9AE708}" name="תאריך רכישה" dataDxfId="209"/>
    <tableColumn id="6" xr3:uid="{AEDB20DD-18F9-4647-BC68-44E9C0269941}" name="ערך נקוב****" dataDxfId="208"/>
    <tableColumn id="7" xr3:uid="{6FC8E61C-F5BF-4D69-8070-2DFAE059C7B8}" name="שער***" dataDxfId="207"/>
    <tableColumn id="8" xr3:uid="{A32C103B-8D33-4BCA-B182-61CBC70123B7}" name="שווי הוגן" dataDxfId="206"/>
    <tableColumn id="9" xr3:uid="{EF82E5B7-3F05-48F6-B473-7A4BA3E6F821}" name="שעור מנכסי אפיק ההשקעה" dataDxfId="205"/>
    <tableColumn id="10" xr3:uid="{DAA25FD9-496C-433B-99FE-7E2506762698}" name="שעור מסך נכסי השקעה**" dataDxfId="204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050F12D-0C58-4767-83D6-0E95FE28D3BF}" name="RowTitleRegion1.a1.b4.1" displayName="_RowTitleRegion1.a1.b4.1_17" ref="A1:B4" totalsRowShown="0" headerRowDxfId="203" dataDxfId="202" tableBorderDxfId="201" headerRowCellStyle="Normal_2007-16618" dataCellStyle="Normal_2007-16618">
  <autoFilter ref="A1:B4" xr:uid="{5050F12D-0C58-4767-83D6-0E95FE28D3BF}">
    <filterColumn colId="0" hiddenButton="1"/>
    <filterColumn colId="1" hiddenButton="1"/>
  </autoFilter>
  <tableColumns count="2">
    <tableColumn id="1" xr3:uid="{2FD535AB-72D6-423A-B471-C10924289A10}" name="תאריך הדיווח" dataDxfId="200" dataCellStyle="Normal_2007-16618"/>
    <tableColumn id="2" xr3:uid="{52E4EED0-DF9C-4A03-89A7-384FDDE60AA7}" name="31/12/2023" dataDxfId="199" dataCellStyle="Normal_2007-1661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FDA1F7C-3CAB-4525-AB1F-F48FBEAFE206}" name="TitleRegion1.a6.p13.1" displayName="TitleRegion1.a6.p13.1_" ref="A6:P13" totalsRowShown="0" headerRowDxfId="198" dataDxfId="196" headerRowBorderDxfId="197" tableBorderDxfId="195">
  <autoFilter ref="A6:P13" xr:uid="{BFDA1F7C-3CAB-4525-AB1F-F48FBEAFE2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18F10AB-77CC-4BF8-B061-A35116606B3C}" name="שם המנפיק/שם נייר ערך" dataDxfId="194"/>
    <tableColumn id="2" xr3:uid="{445213CE-80ED-4A3B-8184-22CAB5B34C95}" name="מספר ני&quot;ע" dataDxfId="193"/>
    <tableColumn id="3" xr3:uid="{68187A69-C83B-4A72-9B62-F6BF0BDFA4EE}" name="נכס הבסיס" dataDxfId="192"/>
    <tableColumn id="4" xr3:uid="{CE3C9C66-9226-4612-BB7B-041A62543905}" name="דירוג" dataDxfId="191"/>
    <tableColumn id="5" xr3:uid="{5DC918A4-083F-428F-A701-34497CE7BEAF}" name="שם מדרג" dataDxfId="190"/>
    <tableColumn id="6" xr3:uid="{5998A839-FD76-4306-B194-61F9495180F9}" name="תאריך רכישה" dataDxfId="189"/>
    <tableColumn id="7" xr3:uid="{28EBDD26-8E02-4C61-856F-41CE71F0D8E0}" name="מח&quot;מ" dataDxfId="188"/>
    <tableColumn id="8" xr3:uid="{6AD1777E-B289-4578-B08E-64E81E856183}" name="סוג מטבע" dataDxfId="187"/>
    <tableColumn id="9" xr3:uid="{F79FD33B-63C9-457D-B385-26BEE300B331}" name="שיעור ריבית" dataDxfId="186"/>
    <tableColumn id="10" xr3:uid="{BE5332B9-7A5C-4EEF-A832-37C745076E17}" name="תשואה לפידיון" dataDxfId="185"/>
    <tableColumn id="11" xr3:uid="{4FB54A59-4962-4EA0-AE5E-CB44FAA295F6}" name="ערך נקוב****" dataDxfId="184"/>
    <tableColumn id="12" xr3:uid="{3303BE2A-13E9-48AF-A055-672CE349AEAB}" name="שער***" dataDxfId="183"/>
    <tableColumn id="13" xr3:uid="{8FC94DAD-204F-442B-A1CA-ED8E3BD6450B}" name="שווי הוגן" dataDxfId="182"/>
    <tableColumn id="14" xr3:uid="{EC9EF7C7-9A5F-44F2-B8AD-5954063E3DB7}" name="שעור מערך נקוב מונפק" dataDxfId="181"/>
    <tableColumn id="15" xr3:uid="{6F9D0217-DFEE-4D93-B273-B8FAFECF6530}" name="שעור מנכסי אפיק ההשקעה" dataDxfId="180"/>
    <tableColumn id="16" xr3:uid="{2EC2759B-4EE6-4F48-A3F3-FB936F11F17B}" name="שעור מסך נכסי השקעה**" dataDxfId="179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589B99F-C735-47FC-8DDD-2CD4ED794D22}" name="RowTitleRegion1.a1.b4.1" displayName="_RowTitleRegion1.a1.b4.1_18" ref="A1:B4" totalsRowShown="0" headerRowDxfId="178" dataDxfId="177" tableBorderDxfId="176" headerRowCellStyle="Normal_2007-16618" dataCellStyle="Normal_2007-16618">
  <autoFilter ref="A1:B4" xr:uid="{5589B99F-C735-47FC-8DDD-2CD4ED794D22}">
    <filterColumn colId="0" hiddenButton="1"/>
    <filterColumn colId="1" hiddenButton="1"/>
  </autoFilter>
  <tableColumns count="2">
    <tableColumn id="1" xr3:uid="{2C79DF0E-0D8E-4C5E-B887-3A3E9787A1E4}" name="תאריך הדיווח" dataDxfId="175" dataCellStyle="Normal_2007-16618"/>
    <tableColumn id="2" xr3:uid="{26F0628C-6EB8-4D47-8F84-3D2CF075CD25}" name="31/12/2023" dataDxfId="174" dataCellStyle="Normal_2007-16618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414FEA4-6E41-40B3-8D8E-19AA704D62DB}" name="TitleRegion1.a5.q387.1" displayName="TitleRegion1.a5.q387.1" ref="A5:Q387" totalsRowShown="0" headerRowDxfId="173" dataDxfId="171" headerRowBorderDxfId="172">
  <autoFilter ref="A5:Q387" xr:uid="{7414FEA4-6E41-40B3-8D8E-19AA704D62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EDEED60-989A-4A3F-83F7-1972A6E4666B}" name="שם המנפיק/שם נייר ערך" dataDxfId="170"/>
    <tableColumn id="2" xr3:uid="{54071136-2AE1-45BC-A6C7-3B62CA56ADEB}" name="קונסורציום כן/לא" dataDxfId="169"/>
    <tableColumn id="3" xr3:uid="{508C60ED-A6AD-4121-81F0-2620A4502B8C}" name="מספר ני&quot;ע" dataDxfId="168"/>
    <tableColumn id="4" xr3:uid="{D6428F08-4372-4FD6-B5A8-93CCA62C8168}" name="מספר מנפיק" dataDxfId="167"/>
    <tableColumn id="5" xr3:uid="{1D42B312-6BAA-4E2F-863B-4D486050570F}" name="דירוג" dataDxfId="166"/>
    <tableColumn id="6" xr3:uid="{061D648A-7CCE-46DD-9A9C-AB7AEF68AEE6}" name="תאריך רכישה" dataDxfId="165"/>
    <tableColumn id="7" xr3:uid="{169FEBA5-9AA8-4178-AB85-304C921546A4}" name="שם מדרג" dataDxfId="164"/>
    <tableColumn id="8" xr3:uid="{FD9F4110-5884-4110-9AEA-5A0D1D95CDA0}" name="מח&quot;מ" dataDxfId="163"/>
    <tableColumn id="9" xr3:uid="{D6496CE8-797D-4D75-A8C8-C9345ED34AE4}" name="ענף משק" dataDxfId="162"/>
    <tableColumn id="10" xr3:uid="{63A34301-8374-4099-A1AE-6DBCABB49E40}" name="סוג מטבע" dataDxfId="161"/>
    <tableColumn id="11" xr3:uid="{B1649678-E8CD-4813-A9E9-EE6DBAF9B0F4}" name="שיעור ריבית ממוצע" dataDxfId="160"/>
    <tableColumn id="12" xr3:uid="{C469E37E-903D-457F-8E81-251841C66CE5}" name="תשואה לפידיון" dataDxfId="159"/>
    <tableColumn id="13" xr3:uid="{5DEF2F44-A115-4F95-A407-7353F0234FFB}" name="ערך נקוב****" dataDxfId="158"/>
    <tableColumn id="14" xr3:uid="{9D4A3E5E-B6DC-4F84-8D41-E30AA331D5F0}" name="שער***" dataDxfId="157"/>
    <tableColumn id="15" xr3:uid="{63A32F6B-52D0-438C-92CF-472133B9BED8}" name="שווי הוגן" dataDxfId="156"/>
    <tableColumn id="16" xr3:uid="{CC656A2D-2558-4436-B524-C945BED551CD}" name="שעור מנכסי אפיק ההשקעה" dataDxfId="155"/>
    <tableColumn id="17" xr3:uid="{79C5C526-2CB1-4334-9320-868908882D63}" name="שעור מסך נכסי השקעה**" dataDxfId="154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7FDDDC9-021F-4904-875F-FE0C5479BBE7}" name="RowTitleRegion1.a1.b4.1" displayName="_RowTitleRegion1.a1.b4.1_19" ref="A1:B4" totalsRowShown="0" headerRowDxfId="153" dataDxfId="152" tableBorderDxfId="151" headerRowCellStyle="Normal_2007-16618" dataCellStyle="Normal_2007-16618">
  <autoFilter ref="A1:B4" xr:uid="{57FDDDC9-021F-4904-875F-FE0C5479BBE7}">
    <filterColumn colId="0" hiddenButton="1"/>
    <filterColumn colId="1" hiddenButton="1"/>
  </autoFilter>
  <tableColumns count="2">
    <tableColumn id="1" xr3:uid="{45E57655-E5F1-43DA-8EF7-2C70088A3D2F}" name="תאריך הדיווח" dataDxfId="150" dataCellStyle="Normal_2007-16618"/>
    <tableColumn id="2" xr3:uid="{CC261BD6-A4F6-42C8-A841-01BD9E233D1D}" name="31/12/2023" dataDxfId="149" dataCellStyle="Normal_2007-16618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36359D1-E9E5-4492-A8B7-BF7E916731B1}" name="TitleRegion1.a5.n12.1" displayName="TitleRegion1.a5.n12.1" ref="A5:N12" totalsRowShown="0" headerRowDxfId="148" dataDxfId="146" headerRowBorderDxfId="147">
  <autoFilter ref="A5:N12" xr:uid="{036359D1-E9E5-4492-A8B7-BF7E916731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8CF1EA0-C394-4650-945B-C0372258887E}" name="שם המנפיק/שם נייר ערך" dataDxfId="145"/>
    <tableColumn id="2" xr3:uid="{0A00BBD5-8FF6-4B34-8A23-0C018F86D63D}" name="מספר ני&quot;ע" dataDxfId="144"/>
    <tableColumn id="3" xr3:uid="{4A4171BC-04EE-4753-A758-48C5B9E9D7D5}" name="מספר מנפיק" dataDxfId="143"/>
    <tableColumn id="4" xr3:uid="{B575A307-1808-40A0-8FC1-CC7F67A2F688}" name="דירוג" dataDxfId="142"/>
    <tableColumn id="5" xr3:uid="{77A5309B-EAFE-4F05-9948-822ADDABB9EE}" name="שם מדרג" dataDxfId="141"/>
    <tableColumn id="6" xr3:uid="{F524C8B2-53C6-4B1D-B90F-152747C7ADA0}" name="מח&quot;מ" dataDxfId="140"/>
    <tableColumn id="7" xr3:uid="{7BF599AD-67B1-4E13-AF1F-BBEAEA569312}" name="סוג מטבע" dataDxfId="139"/>
    <tableColumn id="8" xr3:uid="{DB8CCBD9-5DD1-4619-91AB-1479DE6ACBDA}" name="תנאי ושיעור ריבית" dataDxfId="138"/>
    <tableColumn id="9" xr3:uid="{B6A863C1-88B3-44B5-996A-542A23C7D239}" name="תשואה לפידיון" dataDxfId="137"/>
    <tableColumn id="10" xr3:uid="{62996C83-A67E-4151-B0B9-868BEC3F6236}" name="ערך נקוב****" dataDxfId="136"/>
    <tableColumn id="11" xr3:uid="{2CC64516-58A1-4D05-A0C0-3B9EFB83339C}" name="שער***" dataDxfId="135"/>
    <tableColumn id="12" xr3:uid="{B0347A72-032F-40A5-B460-62D99C926512}" name="שווי הוגן" dataDxfId="134"/>
    <tableColumn id="13" xr3:uid="{5B196DD5-E597-4372-AD72-6C5DF133D5F3}" name="שעור מנכסי אפיק ההשקעה" dataDxfId="133"/>
    <tableColumn id="14" xr3:uid="{81737298-95E4-400A-B6E9-E04990DC1375}" name="שעור מסך נכסי השקעה**" dataDxfId="132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DBEE667-6245-4847-B72C-CE6D8CF7B879}" name="RowTitleRegion1.a1.b4.1" displayName="_RowTitleRegion1.a1.b4.1_20" ref="A1:B4" totalsRowShown="0" headerRowDxfId="131" dataDxfId="130" tableBorderDxfId="129" headerRowCellStyle="Normal_2007-16618" dataCellStyle="Normal_2007-16618">
  <autoFilter ref="A1:B4" xr:uid="{8DBEE667-6245-4847-B72C-CE6D8CF7B879}">
    <filterColumn colId="0" hiddenButton="1"/>
    <filterColumn colId="1" hiddenButton="1"/>
  </autoFilter>
  <tableColumns count="2">
    <tableColumn id="1" xr3:uid="{EC5891D0-7A63-4406-8571-CC3104057248}" name="תאריך הדיווח" dataDxfId="128" dataCellStyle="Normal_2007-16618"/>
    <tableColumn id="2" xr3:uid="{92BEBD49-4656-4FEA-BD9B-5E62548D64C3}" name="31/12/2023" dataDxfId="127" dataCellStyle="Normal_2007-1661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B30C777-08DC-4499-8A34-D28E636E6DC2}" name="TitleRegion1.a5.i26.1" displayName="TitleRegion1.a5.i26.1" ref="A5:I26" totalsRowShown="0" headerRowDxfId="126" dataDxfId="124" headerRowBorderDxfId="125">
  <autoFilter ref="A5:I26" xr:uid="{EB30C777-08DC-4499-8A34-D28E636E6D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1014CC4-A653-4014-AF07-2E9D0CA6A511}" name="שם המנפיק/שם נייר ערך" dataDxfId="123"/>
    <tableColumn id="2" xr3:uid="{04043B82-C430-4C92-9247-9E7FC305AE1A}" name="תאריך שערוך אחרון" dataDxfId="122"/>
    <tableColumn id="3" xr3:uid="{C70B35E1-AF71-4344-9E0C-DA5904CA7366}" name="אופי הנכס" dataDxfId="121"/>
    <tableColumn id="4" xr3:uid="{F6701892-1E95-4731-8C9C-BAD7AFBFF99E}" name="שעור תשואה במהלך התקופה" dataDxfId="120" dataCellStyle="Percent"/>
    <tableColumn id="5" xr3:uid="{FBCD754C-F72E-4FBE-8702-2B94E505A298}" name="סוג מטבע" dataDxfId="119"/>
    <tableColumn id="6" xr3:uid="{3EFF045B-4260-4DEF-B04B-F0B05972427C}" name="שווי משוערך" dataDxfId="118"/>
    <tableColumn id="7" xr3:uid="{98BA8227-000D-41F3-B2B0-87CB136E014E}" name="שעור מנכסי אפיק ההשקעה" dataDxfId="117">
      <calculatedColumnFormula>IFERROR(F6/$F$8,0)</calculatedColumnFormula>
    </tableColumn>
    <tableColumn id="8" xr3:uid="{4E1B0859-5ECB-4C14-A2EB-F4E2CA1DF9AD}" name="שעור מסך נכסי השקעה" dataDxfId="116">
      <calculatedColumnFormula>F6/'סכום נכסי הקרן'!$C$41</calculatedColumnFormula>
    </tableColumn>
    <tableColumn id="9" xr3:uid="{12BFFD28-CEFE-427E-9D5E-D4B21F3664D8}" name="כתובת הנכס" dataDxfId="115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540A28B-E8A6-451D-986C-F05A13BB5155}" name="RowTitleRegion1.a1.b4.1" displayName="_RowTitleRegion1.a1.b4.1_21" ref="A1:B4" totalsRowShown="0" headerRowDxfId="114" dataDxfId="113" tableBorderDxfId="112" headerRowCellStyle="Normal_2007-16618" dataCellStyle="Normal_2007-16618">
  <autoFilter ref="A1:B4" xr:uid="{3540A28B-E8A6-451D-986C-F05A13BB5155}">
    <filterColumn colId="0" hiddenButton="1"/>
    <filterColumn colId="1" hiddenButton="1"/>
  </autoFilter>
  <tableColumns count="2">
    <tableColumn id="1" xr3:uid="{DEF40730-5807-458A-86F9-B53D6F090087}" name="תאריך הדיווח" dataDxfId="111" dataCellStyle="Normal_2007-16618"/>
    <tableColumn id="2" xr3:uid="{DBBDB42A-F8D3-4AA7-A1C3-48784954F134}" name="31/12/2023" dataDxfId="110" dataCellStyle="Normal_2007-16618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3695025-FE97-4AA6-A27B-0FDF02CDE12F}" name="TitleRegion1.a5.j8.1" displayName="TitleRegion1.a5.j8.1" ref="A5:J8" totalsRowShown="0" headerRowDxfId="109" headerRowBorderDxfId="108">
  <autoFilter ref="A5:J8" xr:uid="{03695025-FE97-4AA6-A27B-0FDF02CDE1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492EB05-7A9A-4963-AA11-DAF16A08F655}" name="שם המנפיק/שם נייר ערך"/>
    <tableColumn id="2" xr3:uid="{18F14495-90D9-4A01-AA44-D72F0485706C}" name="מספר מנפיק"/>
    <tableColumn id="3" xr3:uid="{5ABE26CE-9A07-4DA2-96C3-02C6E3B75B96}" name="דירוג"/>
    <tableColumn id="4" xr3:uid="{14C246AC-0E4E-4A00-9866-5913C02BE045}" name="שם המדרג"/>
    <tableColumn id="5" xr3:uid="{58F2B457-6C6B-41A0-86AC-339291B04AEB}" name="שעור הריבית"/>
    <tableColumn id="6" xr3:uid="{A7F41D13-1A5F-4972-886F-6882727F8628}" name="סוג מטבע"/>
    <tableColumn id="7" xr3:uid="{19AA9EFA-B583-4C6F-8ED4-B7F56585E27F}" name="תשואה לפדיון"/>
    <tableColumn id="8" xr3:uid="{C71C7E30-9FB2-47E5-8839-C72F39A5EF94}" name="שווי הוגן"/>
    <tableColumn id="9" xr3:uid="{9E927A1D-6B10-471F-BA97-DFFB550CCD44}" name="שעור מנכסי אפיק ההשקעה"/>
    <tableColumn id="10" xr3:uid="{4010886F-5CC6-4B7B-A744-0958397F19CE}" name="שעור מסך נכסי השקעה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44CB40B-AB08-465E-BA93-EDA1C1A5F1A5}" name="RowTitleRegion1.a1.b4.1" displayName="_RowTitleRegion1.a1.b4.1_22" ref="A1:B4" totalsRowShown="0" headerRowDxfId="107" dataDxfId="106" tableBorderDxfId="105" headerRowCellStyle="Normal_2007-16618" dataCellStyle="Normal_2007-16618">
  <autoFilter ref="A1:B4" xr:uid="{E44CB40B-AB08-465E-BA93-EDA1C1A5F1A5}">
    <filterColumn colId="0" hiddenButton="1"/>
    <filterColumn colId="1" hiddenButton="1"/>
  </autoFilter>
  <tableColumns count="2">
    <tableColumn id="1" xr3:uid="{5588AF76-C99D-427C-BE7B-7DB5BD56738D}" name="תאריך הדיווח" dataDxfId="104" dataCellStyle="Normal_2007-16618"/>
    <tableColumn id="2" xr3:uid="{5E032B18-D5E3-472D-9255-B96C6694C3F5}" name="31/12/2023" dataDxfId="103" dataCellStyle="Normal_2007-16618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E9028BF-2AB9-4CB1-BF1B-BD5290D08286}" name="TitleRegion1.a5.j23.1" displayName="TitleRegion1.a5.j23.1" ref="A5:J23" totalsRowShown="0" headerRowDxfId="102" dataDxfId="100" headerRowBorderDxfId="101">
  <autoFilter ref="A5:J23" xr:uid="{BE9028BF-2AB9-4CB1-BF1B-BD5290D082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5627B17-C224-4EF1-9323-169EF77E4BD7}" name="שם המנפיק/שם נייר ערך" dataDxfId="99"/>
    <tableColumn id="2" xr3:uid="{182307CB-F724-4B67-8C1C-6C5BC1C8C485}" name="מספר ני&quot;ע" dataDxfId="98"/>
    <tableColumn id="3" xr3:uid="{3B708CB0-973C-4377-A36B-4DF86C8635B7}" name="דירוג" dataDxfId="97"/>
    <tableColumn id="4" xr3:uid="{3390D4A6-922A-43E4-8931-96A09FF42E06}" name="שם המדרג" dataDxfId="96"/>
    <tableColumn id="5" xr3:uid="{30C75B48-6C29-48D6-AE8C-399EE3ED429B}" name="שעור הריבית" dataDxfId="95"/>
    <tableColumn id="6" xr3:uid="{1628D7F2-AB5E-426B-8C2D-4204F9BA6D13}" name="סוג מטבע" dataDxfId="94"/>
    <tableColumn id="7" xr3:uid="{0F0046C8-F461-4593-A817-3C99C269691B}" name="תשואה לפדיון" dataDxfId="93"/>
    <tableColumn id="8" xr3:uid="{05AB6734-743B-4CA1-A1F1-08AD0AED4C2B}" name="שווי הוגן" dataDxfId="92"/>
    <tableColumn id="9" xr3:uid="{847E2D7F-EB67-4392-9B0C-E5B6C431F5A2}" name="שעור מנכסי אפיק ההשקעה" dataDxfId="91">
      <calculatedColumnFormula>IFERROR(H6/$H$8,0)</calculatedColumnFormula>
    </tableColumn>
    <tableColumn id="10" xr3:uid="{DF2D1F27-F3F8-495A-AD0A-C8B0D7AB30DA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0B911D3-20EF-4305-8895-028767C43278}" name="RowTitleRegion1.a1.b4.1" displayName="_RowTitleRegion1.a1.b4.1_23" ref="A1:B4" totalsRowShown="0" headerRowDxfId="89" dataDxfId="88" tableBorderDxfId="87" headerRowCellStyle="Normal_2007-16618" dataCellStyle="Normal_2007-16618">
  <autoFilter ref="A1:B4" xr:uid="{90B911D3-20EF-4305-8895-028767C43278}">
    <filterColumn colId="0" hiddenButton="1"/>
    <filterColumn colId="1" hiddenButton="1"/>
  </autoFilter>
  <tableColumns count="2">
    <tableColumn id="1" xr3:uid="{857AD752-9E4C-472B-9A65-B07E10434460}" name="תאריך הדיווח" dataDxfId="86" dataCellStyle="Normal_2007-16618"/>
    <tableColumn id="2" xr3:uid="{0A740434-ED11-40F4-8A1F-F59F2EC8F638}" name="31/12/2023" dataDxfId="85" dataCellStyle="Normal_2007-16618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06BB8CC-37E5-40DD-9E63-12FE23CC396D}" name="TitleRegion1.a5.c217.1" displayName="TitleRegion1.a5.c217.1" ref="A5:C217" totalsRowShown="0" headerRowBorderDxfId="84">
  <autoFilter ref="A5:C217" xr:uid="{606BB8CC-37E5-40DD-9E63-12FE23CC396D}">
    <filterColumn colId="0" hiddenButton="1"/>
    <filterColumn colId="1" hiddenButton="1"/>
    <filterColumn colId="2" hiddenButton="1"/>
  </autoFilter>
  <tableColumns count="3">
    <tableColumn id="1" xr3:uid="{9DEA928B-4664-4ABE-B9C0-D6F51DE722DA}" name="שם המנפיק/שם נייר ערך" dataDxfId="83"/>
    <tableColumn id="2" xr3:uid="{A7DC545C-0BDE-4998-B874-1FBD85AEAEAD}" name="סכום ההתחייבות" dataDxfId="82"/>
    <tableColumn id="3" xr3:uid="{55543BCA-CC59-4414-BF99-147319A33969}" name="תאריך סיום ההתחייבות" dataDxfId="81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C92C0B7-5AD4-497D-B777-2B75BF4EC88F}" name="RowTitleRegion1.a1.b4.1" displayName="_RowTitleRegion1.a1.b4.1_24" ref="A1:B4" totalsRowShown="0" headerRowDxfId="80" dataDxfId="79" tableBorderDxfId="78" headerRowCellStyle="Normal_2007-16618" dataCellStyle="Normal_2007-16618">
  <autoFilter ref="A1:B4" xr:uid="{DC92C0B7-5AD4-497D-B777-2B75BF4EC88F}">
    <filterColumn colId="0" hiddenButton="1"/>
    <filterColumn colId="1" hiddenButton="1"/>
  </autoFilter>
  <tableColumns count="2">
    <tableColumn id="1" xr3:uid="{DCC71E94-A36B-4F34-BDB9-C575736D5F06}" name="תאריך הדיווח" dataDxfId="77" dataCellStyle="Normal_2007-16618"/>
    <tableColumn id="2" xr3:uid="{9C3F3AEA-E9E4-4A31-828A-E65B6A723B53}" name="31/12/2023" dataDxfId="76" dataCellStyle="Normal_2007-16618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DD130D6-9665-4407-A744-E40147C15803}" name="TitleRegion1.a5.o11.1" displayName="TitleRegion1.a5.o11.1" ref="A5:O11" totalsRowShown="0" headerRowDxfId="75" dataDxfId="73" headerRowBorderDxfId="74" tableBorderDxfId="72">
  <autoFilter ref="A5:O11" xr:uid="{ADD130D6-9665-4407-A744-E40147C158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85411F2-7BB8-485C-A810-845C6093D94E}" name="שם המנפיק/שם נייר ערך" dataDxfId="71"/>
    <tableColumn id="2" xr3:uid="{EA173350-F3A5-4322-AEF9-5D7BB29CE11F}" name="מספר ני&quot;ע" dataDxfId="70"/>
    <tableColumn id="3" xr3:uid="{B43308AD-7701-48D9-9061-D59DB4CDF4C0}" name="ענף מסחר" dataDxfId="69"/>
    <tableColumn id="4" xr3:uid="{B9F2C45B-9C7B-44F2-BB3B-AF2D548A80A5}" name="דירוג" dataDxfId="68"/>
    <tableColumn id="5" xr3:uid="{4B054525-ECBE-4153-8B50-A09A9D303E3A}" name="שם מדרג" dataDxfId="67"/>
    <tableColumn id="6" xr3:uid="{4D3BDBC6-79CD-4C6D-8F28-244A4F733943}" name="תאריך רכישה" dataDxfId="66"/>
    <tableColumn id="7" xr3:uid="{7385DCE8-A068-4A5F-B383-00FFF87D024D}" name="מח&quot;מ" dataDxfId="65"/>
    <tableColumn id="8" xr3:uid="{91764605-B6C3-4000-804F-1FFF2D99A45B}" name="סוג מטבע" dataDxfId="64"/>
    <tableColumn id="9" xr3:uid="{147A0121-C37B-49F9-A2B1-03595679FC6B}" name="שיעור ריבית" dataDxfId="63"/>
    <tableColumn id="10" xr3:uid="{038A05EA-01DC-46C2-A3F2-DE9A67C0B733}" name="ריבית אפקטיבית" dataDxfId="62"/>
    <tableColumn id="11" xr3:uid="{B6CC2159-D6ED-4D7B-80E9-378D21A568AA}" name="ערך נקוב ****" dataDxfId="61"/>
    <tableColumn id="12" xr3:uid="{F799927F-D73C-4367-9343-31617B13D550}" name="עלות מתואמת" dataDxfId="60"/>
    <tableColumn id="13" xr3:uid="{AFDC6CB9-8634-4642-9B6C-8C928985748B}" name="שעור מערך נקוב מונפק" dataDxfId="59"/>
    <tableColumn id="14" xr3:uid="{205874A6-D050-4070-83B8-BA0A238AC2F6}" name="שעור מנכסי אפיק ההשקעה" dataDxfId="58"/>
    <tableColumn id="15" xr3:uid="{50AF3D1E-0A9D-4633-9DB3-53002F31540B}" name="שעור מסך נכסי השקעה**" dataDxfId="57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A9A9907-9EAB-4227-B37A-159C39E8ECDA}" name="RowTitleRegion1.a1.b4.1" displayName="_RowTitleRegion1.a1.b4.1_25" ref="A1:B4" totalsRowShown="0" headerRowDxfId="56" dataDxfId="55" tableBorderDxfId="54" headerRowCellStyle="Normal_2007-16618" dataCellStyle="Normal_2007-16618">
  <autoFilter ref="A1:B4" xr:uid="{EA9A9907-9EAB-4227-B37A-159C39E8ECDA}">
    <filterColumn colId="0" hiddenButton="1"/>
    <filterColumn colId="1" hiddenButton="1"/>
  </autoFilter>
  <tableColumns count="2">
    <tableColumn id="1" xr3:uid="{8E71B7A4-FC8A-495C-AA0F-0C158360EC57}" name="תאריך הדיווח" dataDxfId="53" dataCellStyle="Normal_2007-16618"/>
    <tableColumn id="2" xr3:uid="{BD5C53EE-EA0F-4D8C-97F6-D350A8A2ECA2}" name="31/12/2023" dataDxfId="52" dataCellStyle="Normal_2007-16618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6970C5C-C352-420A-BF6D-7BF17C7D73F4}" name="TitleRegion1.a5.o11.1" displayName="TitleRegion1.a5.o11.1_" ref="A5:O11" totalsRowShown="0" headerRowDxfId="51" dataDxfId="49" headerRowBorderDxfId="50" tableBorderDxfId="48">
  <autoFilter ref="A5:O11" xr:uid="{36970C5C-C352-420A-BF6D-7BF17C7D73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16104DD-47D4-45FE-AF80-ED7A460503AE}" name="שם המנפיק/שם נייר ערך" dataDxfId="47"/>
    <tableColumn id="2" xr3:uid="{20DF2CD3-8198-43E5-8C8D-3801D6DE1071}" name="מספר ני&quot;ע" dataDxfId="46"/>
    <tableColumn id="3" xr3:uid="{94046939-7B02-4829-87B2-CB532160A9F9}" name="ענף מסחר" dataDxfId="45"/>
    <tableColumn id="4" xr3:uid="{78F3E942-BB12-49DC-AF8A-E19F8F637BBF}" name="דירוג" dataDxfId="44"/>
    <tableColumn id="5" xr3:uid="{07044529-8D7B-48E0-A894-8C7C81FA3F2E}" name="שם מדרג" dataDxfId="43"/>
    <tableColumn id="6" xr3:uid="{CAA13882-966A-4B91-9B4F-764A4F49BF57}" name="תאריך רכישה" dataDxfId="42"/>
    <tableColumn id="7" xr3:uid="{7F6F06F2-7A04-4293-ACEE-28708116D229}" name="מח&quot;מ" dataDxfId="41"/>
    <tableColumn id="8" xr3:uid="{9D905E17-5312-4F4B-ADF0-CF0A5A7C5EDC}" name="סוג מטבע" dataDxfId="40"/>
    <tableColumn id="9" xr3:uid="{23F50A0E-CBFB-4A67-8E6B-F4D98F142A92}" name="שיעור ריבית" dataDxfId="39"/>
    <tableColumn id="10" xr3:uid="{60C27076-E401-4791-92FD-474AE16788D6}" name="ריבית אפקטיבית" dataDxfId="38"/>
    <tableColumn id="11" xr3:uid="{4DEA71F2-C1DC-4623-974E-F6DD0BF7A02F}" name="ערך נקוב****" dataDxfId="37"/>
    <tableColumn id="12" xr3:uid="{EAC46610-4715-407D-929C-078821BC6644}" name="עלות מתואמת" dataDxfId="36"/>
    <tableColumn id="13" xr3:uid="{C716C231-B28A-47F2-A6B8-EDB88AF3502C}" name="שעור מערך נקוב מונפק" dataDxfId="35"/>
    <tableColumn id="14" xr3:uid="{4AA02A66-5AD4-45ED-9719-2FDAF8993579}" name="שעור מנכסי אפיק ההשקעה" dataDxfId="34"/>
    <tableColumn id="15" xr3:uid="{9BCEF38B-6579-4FF8-8782-461E6F1B12A5}" name="שעור מסך נכסי השקעה**" dataDxfId="3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8BCAADB-F922-454E-880C-2999832597A3}" name="RowTitleRegion1.a1.b4.1" displayName="_RowTitleRegion1.a1.b4.1_26" ref="A1:B4" totalsRowShown="0" headerRowDxfId="32" dataDxfId="31" tableBorderDxfId="30" headerRowCellStyle="Normal_2007-16618" dataCellStyle="Normal_2007-16618">
  <autoFilter ref="A1:B4" xr:uid="{18BCAADB-F922-454E-880C-2999832597A3}">
    <filterColumn colId="0" hiddenButton="1"/>
    <filterColumn colId="1" hiddenButton="1"/>
  </autoFilter>
  <tableColumns count="2">
    <tableColumn id="1" xr3:uid="{1EF5579F-FB7B-47DC-99BD-E53E0C1C8A47}" name="תאריך הדיווח" dataDxfId="29" dataCellStyle="Normal_2007-16618"/>
    <tableColumn id="2" xr3:uid="{67FE9836-8E72-4A3D-87C0-E2C6EFF328DA}" name="31/12/2023" dataDxfId="28" dataCellStyle="Normal_2007-16618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E522A70-565F-4C7D-B59B-AD4DB996E3CC}" name="TitleRegion1.a5.o11.1" displayName="_TitleRegion1.a5.o11.1" ref="A5:O11" totalsRowShown="0" headerRowDxfId="27" dataDxfId="25" headerRowBorderDxfId="26" tableBorderDxfId="24">
  <autoFilter ref="A5:O11" xr:uid="{1E522A70-565F-4C7D-B59B-AD4DB996E3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2A708CC-810A-49F3-B0F3-960DB11CA24C}" name="שם המנפיק/שם נייר ערך" dataDxfId="23"/>
    <tableColumn id="2" xr3:uid="{4BDF5449-F387-4D8B-ABCA-196B14737075}" name="מספר ני&quot;ע" dataDxfId="22"/>
    <tableColumn id="3" xr3:uid="{D70126D4-C179-40B8-9113-15EA26C64F15}" name="ענף מסחר" dataDxfId="21"/>
    <tableColumn id="4" xr3:uid="{6187881E-2CC2-44DB-A52E-EC8E4A9ACDD2}" name="דירוג" dataDxfId="20"/>
    <tableColumn id="5" xr3:uid="{F1091873-6842-4610-9516-F980C2817C8E}" name="שם מדרג" dataDxfId="19"/>
    <tableColumn id="6" xr3:uid="{746EB00F-A932-4F50-9C3B-3BAAF128A6EE}" name="תאריך רכישה" dataDxfId="18"/>
    <tableColumn id="7" xr3:uid="{216AB3BB-5CE8-4DF9-A16D-C7923AC18E90}" name="מח&quot;מ" dataDxfId="17"/>
    <tableColumn id="8" xr3:uid="{DF48BE7D-9EF8-48F3-8049-E5483381F4C7}" name="סוג מטבע" dataDxfId="16"/>
    <tableColumn id="9" xr3:uid="{ADAF342A-832C-4C0B-AC03-0058175E60B5}" name="שיעור ריבית" dataDxfId="15"/>
    <tableColumn id="10" xr3:uid="{9FBDF437-3B00-4522-93B1-B854A96030B3}" name="ריבית אפקטיבית" dataDxfId="14"/>
    <tableColumn id="11" xr3:uid="{0FED1346-0BBC-44B1-8BCD-5E0875B5F34F}" name="ערך נקוב****" dataDxfId="13"/>
    <tableColumn id="12" xr3:uid="{C5E229C6-30E1-4D95-A6FD-D75D5D904C3C}" name="עלות מתואמת" dataDxfId="12"/>
    <tableColumn id="13" xr3:uid="{730B6872-5514-438D-B58A-F4B4FA1F1654}" name="שעור מערך נקוב מונפק" dataDxfId="11"/>
    <tableColumn id="14" xr3:uid="{851622FB-7571-4FC8-ABAE-BDD7CD844102}" name="שעור מנכסי אפיק ההשקעה" dataDxfId="10"/>
    <tableColumn id="15" xr3:uid="{D826F273-0750-4F73-A192-7DFE80721946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58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7" t="s">
        <v>149</v>
      </c>
      <c r="C1" s="37" t="s" vm="1">
        <v>222</v>
      </c>
    </row>
    <row r="2" spans="1:4">
      <c r="B2" s="37" t="s">
        <v>148</v>
      </c>
      <c r="C2" s="37" t="s">
        <v>223</v>
      </c>
    </row>
    <row r="3" spans="1:4">
      <c r="B3" s="37" t="s">
        <v>150</v>
      </c>
      <c r="C3" s="37" t="s">
        <v>224</v>
      </c>
    </row>
    <row r="4" spans="1:4">
      <c r="B4" s="37" t="s">
        <v>151</v>
      </c>
      <c r="C4" s="37">
        <v>8802</v>
      </c>
    </row>
    <row r="5" spans="1:4" ht="18.75">
      <c r="A5" s="110" t="s">
        <v>3652</v>
      </c>
      <c r="B5" s="109" t="s">
        <v>163</v>
      </c>
      <c r="C5" s="111" t="s">
        <v>3653</v>
      </c>
      <c r="D5" s="112" t="s">
        <v>3654</v>
      </c>
    </row>
    <row r="6" spans="1:4" s="9" customFormat="1">
      <c r="A6" s="113" t="s">
        <v>3652</v>
      </c>
      <c r="B6" s="114" t="s">
        <v>3652</v>
      </c>
      <c r="C6" s="18" t="s">
        <v>115</v>
      </c>
      <c r="D6" s="19" t="s">
        <v>113</v>
      </c>
    </row>
    <row r="7" spans="1:4" s="9" customFormat="1">
      <c r="A7" s="113" t="s">
        <v>3652</v>
      </c>
      <c r="B7" s="114" t="s">
        <v>3652</v>
      </c>
      <c r="C7" s="20" t="s">
        <v>202</v>
      </c>
      <c r="D7" s="21" t="s">
        <v>19</v>
      </c>
    </row>
    <row r="8" spans="1:4" s="10" customFormat="1" ht="20.25">
      <c r="A8" s="115" t="s">
        <v>3652</v>
      </c>
      <c r="B8" s="116" t="s">
        <v>3652</v>
      </c>
      <c r="C8" s="14" t="s">
        <v>0</v>
      </c>
      <c r="D8" s="22" t="s">
        <v>1</v>
      </c>
    </row>
    <row r="9" spans="1:4" s="10" customFormat="1" ht="20.25">
      <c r="A9" s="115" t="s">
        <v>3652</v>
      </c>
      <c r="B9" s="45" t="s">
        <v>162</v>
      </c>
      <c r="C9" s="89">
        <f>C10+C11+C22+C32+C33+C34+C35+C36</f>
        <v>6419249.735016766</v>
      </c>
      <c r="D9" s="90">
        <f>C9/$C$41</f>
        <v>1</v>
      </c>
    </row>
    <row r="10" spans="1:4">
      <c r="A10" s="33" t="s">
        <v>129</v>
      </c>
      <c r="B10" s="23" t="s">
        <v>164</v>
      </c>
      <c r="C10" s="89">
        <f>מזומנים!I8</f>
        <v>876055.4031200629</v>
      </c>
      <c r="D10" s="90">
        <f t="shared" ref="D10:D41" si="0">C10/$C$41</f>
        <v>0.13647317666131817</v>
      </c>
    </row>
    <row r="11" spans="1:4">
      <c r="A11" s="110" t="s">
        <v>3652</v>
      </c>
      <c r="B11" s="23" t="s">
        <v>165</v>
      </c>
      <c r="C11" s="89">
        <f>SUM(C12:C21)</f>
        <v>2871191.8398419432</v>
      </c>
      <c r="D11" s="90">
        <f t="shared" si="0"/>
        <v>0.4472784138899753</v>
      </c>
    </row>
    <row r="12" spans="1:4">
      <c r="A12" s="35" t="s">
        <v>129</v>
      </c>
      <c r="B12" s="24" t="s">
        <v>74</v>
      </c>
      <c r="C12" s="89" vm="2">
        <v>301394.46496607002</v>
      </c>
      <c r="D12" s="90">
        <f t="shared" si="0"/>
        <v>4.6951665289165265E-2</v>
      </c>
    </row>
    <row r="13" spans="1:4">
      <c r="A13" s="35" t="s">
        <v>129</v>
      </c>
      <c r="B13" s="24" t="s">
        <v>75</v>
      </c>
      <c r="C13" s="89">
        <v>0</v>
      </c>
      <c r="D13" s="90">
        <f t="shared" si="0"/>
        <v>0</v>
      </c>
    </row>
    <row r="14" spans="1:4">
      <c r="A14" s="35" t="s">
        <v>129</v>
      </c>
      <c r="B14" s="24" t="s">
        <v>76</v>
      </c>
      <c r="C14" s="89" vm="3">
        <v>771039.922586967</v>
      </c>
      <c r="D14" s="90">
        <f t="shared" si="0"/>
        <v>0.12011371334892507</v>
      </c>
    </row>
    <row r="15" spans="1:4">
      <c r="A15" s="35" t="s">
        <v>129</v>
      </c>
      <c r="B15" s="24" t="s">
        <v>77</v>
      </c>
      <c r="C15" s="89" vm="4">
        <v>898345.35212479311</v>
      </c>
      <c r="D15" s="90">
        <f t="shared" si="0"/>
        <v>0.13994553712785981</v>
      </c>
    </row>
    <row r="16" spans="1:4">
      <c r="A16" s="35" t="s">
        <v>129</v>
      </c>
      <c r="B16" s="24" t="s">
        <v>215</v>
      </c>
      <c r="C16" s="89" vm="5">
        <v>805026.67996181105</v>
      </c>
      <c r="D16" s="90">
        <f t="shared" si="0"/>
        <v>0.12540821952609521</v>
      </c>
    </row>
    <row r="17" spans="1:4">
      <c r="A17" s="35" t="s">
        <v>129</v>
      </c>
      <c r="B17" s="24" t="s">
        <v>78</v>
      </c>
      <c r="C17" s="89" vm="6">
        <v>72426.730191707</v>
      </c>
      <c r="D17" s="90">
        <f t="shared" si="0"/>
        <v>1.1282740691115647E-2</v>
      </c>
    </row>
    <row r="18" spans="1:4">
      <c r="A18" s="35" t="s">
        <v>129</v>
      </c>
      <c r="B18" s="24" t="s">
        <v>79</v>
      </c>
      <c r="C18" s="89" vm="7">
        <v>95.498288819999985</v>
      </c>
      <c r="D18" s="90">
        <f t="shared" si="0"/>
        <v>1.4876861434298219E-5</v>
      </c>
    </row>
    <row r="19" spans="1:4">
      <c r="A19" s="35" t="s">
        <v>129</v>
      </c>
      <c r="B19" s="24" t="s">
        <v>80</v>
      </c>
      <c r="C19" s="89" vm="8">
        <v>2452.717416255</v>
      </c>
      <c r="D19" s="90">
        <f t="shared" si="0"/>
        <v>3.8208786345786156E-4</v>
      </c>
    </row>
    <row r="20" spans="1:4">
      <c r="A20" s="35" t="s">
        <v>129</v>
      </c>
      <c r="B20" s="24" t="s">
        <v>81</v>
      </c>
      <c r="C20" s="89" vm="9">
        <v>20410.474305520002</v>
      </c>
      <c r="D20" s="90">
        <f t="shared" si="0"/>
        <v>3.1795731819221225E-3</v>
      </c>
    </row>
    <row r="21" spans="1:4">
      <c r="A21" s="35" t="s">
        <v>129</v>
      </c>
      <c r="B21" s="24" t="s">
        <v>82</v>
      </c>
      <c r="C21" s="89">
        <v>0</v>
      </c>
      <c r="D21" s="90">
        <f t="shared" si="0"/>
        <v>0</v>
      </c>
    </row>
    <row r="22" spans="1:4">
      <c r="A22" s="110" t="s">
        <v>3652</v>
      </c>
      <c r="B22" s="23" t="s">
        <v>166</v>
      </c>
      <c r="C22" s="89">
        <f>SUM(C23:C31)</f>
        <v>2290877.6460466031</v>
      </c>
      <c r="D22" s="90">
        <f t="shared" si="0"/>
        <v>0.35687623018465098</v>
      </c>
    </row>
    <row r="23" spans="1:4">
      <c r="A23" s="35" t="s">
        <v>129</v>
      </c>
      <c r="B23" s="24" t="s">
        <v>83</v>
      </c>
      <c r="C23" s="89" vm="10">
        <v>1626938.5584839191</v>
      </c>
      <c r="D23" s="90">
        <f t="shared" si="0"/>
        <v>0.25344683968424386</v>
      </c>
    </row>
    <row r="24" spans="1:4">
      <c r="A24" s="35" t="s">
        <v>129</v>
      </c>
      <c r="B24" s="24" t="s">
        <v>84</v>
      </c>
      <c r="C24" s="89" vm="11">
        <v>3833.5834246660002</v>
      </c>
      <c r="D24" s="90">
        <f t="shared" si="0"/>
        <v>5.9720116569915427E-4</v>
      </c>
    </row>
    <row r="25" spans="1:4">
      <c r="A25" s="35" t="s">
        <v>129</v>
      </c>
      <c r="B25" s="24" t="s">
        <v>76</v>
      </c>
      <c r="C25" s="89" vm="12">
        <v>35047.582395001999</v>
      </c>
      <c r="D25" s="90">
        <f t="shared" si="0"/>
        <v>5.4597630317790493E-3</v>
      </c>
    </row>
    <row r="26" spans="1:4">
      <c r="A26" s="35" t="s">
        <v>129</v>
      </c>
      <c r="B26" s="24" t="s">
        <v>85</v>
      </c>
      <c r="C26" s="89">
        <f>'לא סחיר - מניות'!I9</f>
        <v>77676.458262749002</v>
      </c>
      <c r="D26" s="90">
        <f t="shared" si="0"/>
        <v>1.210055091625846E-2</v>
      </c>
    </row>
    <row r="27" spans="1:4">
      <c r="A27" s="35" t="s">
        <v>129</v>
      </c>
      <c r="B27" s="24" t="s">
        <v>86</v>
      </c>
      <c r="C27" s="89" vm="13">
        <v>502657.53173711308</v>
      </c>
      <c r="D27" s="90">
        <f t="shared" si="0"/>
        <v>7.8304716670413235E-2</v>
      </c>
    </row>
    <row r="28" spans="1:4">
      <c r="A28" s="35" t="s">
        <v>129</v>
      </c>
      <c r="B28" s="24" t="s">
        <v>87</v>
      </c>
      <c r="C28" s="89" vm="14">
        <v>173.56896</v>
      </c>
      <c r="D28" s="90">
        <f t="shared" si="0"/>
        <v>2.7038823408472154E-5</v>
      </c>
    </row>
    <row r="29" spans="1:4">
      <c r="A29" s="35" t="s">
        <v>129</v>
      </c>
      <c r="B29" s="24" t="s">
        <v>178</v>
      </c>
      <c r="C29" s="89" vm="15">
        <v>26.644013976999997</v>
      </c>
      <c r="D29" s="90">
        <f t="shared" si="0"/>
        <v>4.1506429998599218E-6</v>
      </c>
    </row>
    <row r="30" spans="1:4">
      <c r="A30" s="35" t="s">
        <v>129</v>
      </c>
      <c r="B30" s="24" t="s">
        <v>110</v>
      </c>
      <c r="C30" s="89" vm="16">
        <v>44523.718769176987</v>
      </c>
      <c r="D30" s="90">
        <f t="shared" si="0"/>
        <v>6.9359692498488995E-3</v>
      </c>
    </row>
    <row r="31" spans="1:4">
      <c r="A31" s="35" t="s">
        <v>129</v>
      </c>
      <c r="B31" s="24" t="s">
        <v>88</v>
      </c>
      <c r="C31" s="89">
        <v>0</v>
      </c>
      <c r="D31" s="90">
        <f t="shared" si="0"/>
        <v>0</v>
      </c>
    </row>
    <row r="32" spans="1:4">
      <c r="A32" s="35" t="s">
        <v>129</v>
      </c>
      <c r="B32" s="23" t="s">
        <v>167</v>
      </c>
      <c r="C32" s="89" vm="17">
        <v>324046.47085440898</v>
      </c>
      <c r="D32" s="90">
        <f t="shared" si="0"/>
        <v>5.0480427500233814E-2</v>
      </c>
    </row>
    <row r="33" spans="1:4">
      <c r="A33" s="35" t="s">
        <v>129</v>
      </c>
      <c r="B33" s="23" t="s">
        <v>168</v>
      </c>
      <c r="C33" s="89">
        <v>0</v>
      </c>
      <c r="D33" s="90">
        <f t="shared" si="0"/>
        <v>0</v>
      </c>
    </row>
    <row r="34" spans="1:4">
      <c r="A34" s="35" t="s">
        <v>129</v>
      </c>
      <c r="B34" s="23" t="s">
        <v>169</v>
      </c>
      <c r="C34" s="89" vm="18">
        <v>58382.239889999997</v>
      </c>
      <c r="D34" s="90">
        <f t="shared" si="0"/>
        <v>9.0948696966137756E-3</v>
      </c>
    </row>
    <row r="35" spans="1:4">
      <c r="A35" s="35" t="s">
        <v>129</v>
      </c>
      <c r="B35" s="36" t="s">
        <v>170</v>
      </c>
      <c r="C35" s="89">
        <v>0</v>
      </c>
      <c r="D35" s="90">
        <f t="shared" si="0"/>
        <v>0</v>
      </c>
    </row>
    <row r="36" spans="1:4">
      <c r="A36" s="35" t="s">
        <v>129</v>
      </c>
      <c r="B36" s="23" t="s">
        <v>171</v>
      </c>
      <c r="C36" s="89">
        <f>'השקעות אחרות '!H8</f>
        <v>-1303.8647362526253</v>
      </c>
      <c r="D36" s="90">
        <f t="shared" si="0"/>
        <v>-2.0311793279206638E-4</v>
      </c>
    </row>
    <row r="37" spans="1:4">
      <c r="A37" s="117" t="s">
        <v>3652</v>
      </c>
      <c r="B37" s="46" t="s">
        <v>173</v>
      </c>
      <c r="C37" s="89">
        <f>SUM(C38:C40)</f>
        <v>0</v>
      </c>
      <c r="D37" s="90">
        <f t="shared" si="0"/>
        <v>0</v>
      </c>
    </row>
    <row r="38" spans="1:4">
      <c r="A38" s="35" t="s">
        <v>129</v>
      </c>
      <c r="B38" s="47" t="s">
        <v>174</v>
      </c>
      <c r="C38" s="89">
        <v>0</v>
      </c>
      <c r="D38" s="90">
        <f t="shared" si="0"/>
        <v>0</v>
      </c>
    </row>
    <row r="39" spans="1:4">
      <c r="A39" s="35" t="s">
        <v>129</v>
      </c>
      <c r="B39" s="47" t="s">
        <v>200</v>
      </c>
      <c r="C39" s="89">
        <v>0</v>
      </c>
      <c r="D39" s="90">
        <f t="shared" si="0"/>
        <v>0</v>
      </c>
    </row>
    <row r="40" spans="1:4">
      <c r="A40" s="35" t="s">
        <v>129</v>
      </c>
      <c r="B40" s="47" t="s">
        <v>175</v>
      </c>
      <c r="C40" s="89">
        <v>0</v>
      </c>
      <c r="D40" s="90">
        <f t="shared" si="0"/>
        <v>0</v>
      </c>
    </row>
    <row r="41" spans="1:4">
      <c r="A41" s="110" t="s">
        <v>3652</v>
      </c>
      <c r="B41" s="47" t="s">
        <v>89</v>
      </c>
      <c r="C41" s="89">
        <f>C37+C9</f>
        <v>6419249.735016766</v>
      </c>
      <c r="D41" s="90">
        <f t="shared" si="0"/>
        <v>1</v>
      </c>
    </row>
    <row r="42" spans="1:4">
      <c r="A42" s="35" t="s">
        <v>129</v>
      </c>
      <c r="B42" s="47" t="s">
        <v>172</v>
      </c>
      <c r="C42" s="89">
        <f>'יתרת התחייבות להשקעה'!B8</f>
        <v>361848.71400287969</v>
      </c>
      <c r="D42" s="118" t="s">
        <v>3652</v>
      </c>
    </row>
    <row r="43" spans="1:4">
      <c r="A43" s="110" t="s">
        <v>3652</v>
      </c>
      <c r="B43" s="5" t="s">
        <v>114</v>
      </c>
      <c r="C43" s="110" t="s">
        <v>3652</v>
      </c>
      <c r="D43" s="110" t="s">
        <v>3652</v>
      </c>
    </row>
    <row r="44" spans="1:4">
      <c r="A44" s="110" t="s">
        <v>3652</v>
      </c>
      <c r="B44" s="119" t="s">
        <v>3652</v>
      </c>
      <c r="C44" s="50" t="s">
        <v>156</v>
      </c>
      <c r="D44" s="30" t="s">
        <v>109</v>
      </c>
    </row>
    <row r="45" spans="1:4">
      <c r="A45" s="110" t="s">
        <v>3652</v>
      </c>
      <c r="B45" s="119" t="s">
        <v>3652</v>
      </c>
      <c r="C45" s="51" t="s">
        <v>0</v>
      </c>
      <c r="D45" s="19" t="s">
        <v>1</v>
      </c>
    </row>
    <row r="46" spans="1:4">
      <c r="A46" s="110" t="s">
        <v>3652</v>
      </c>
      <c r="B46" s="119" t="s">
        <v>3652</v>
      </c>
      <c r="C46" s="91" t="s">
        <v>139</v>
      </c>
      <c r="D46" s="92" vm="19">
        <v>2.4752999999999998</v>
      </c>
    </row>
    <row r="47" spans="1:4">
      <c r="A47" s="110" t="s">
        <v>3652</v>
      </c>
      <c r="B47" s="119" t="s">
        <v>3652</v>
      </c>
      <c r="C47" s="91" t="s">
        <v>146</v>
      </c>
      <c r="D47" s="92">
        <v>0.74744976816074182</v>
      </c>
    </row>
    <row r="48" spans="1:4">
      <c r="A48" s="110" t="s">
        <v>3652</v>
      </c>
      <c r="B48" s="119" t="s">
        <v>3652</v>
      </c>
      <c r="C48" s="91" t="s">
        <v>143</v>
      </c>
      <c r="D48" s="92" vm="20">
        <v>2.7391000000000001</v>
      </c>
    </row>
    <row r="49" spans="1:4">
      <c r="A49" s="110" t="s">
        <v>3652</v>
      </c>
      <c r="B49" s="120" t="s">
        <v>3652</v>
      </c>
      <c r="C49" s="91" t="s">
        <v>3134</v>
      </c>
      <c r="D49" s="92" vm="21">
        <v>4.3135000000000003</v>
      </c>
    </row>
    <row r="50" spans="1:4">
      <c r="A50" s="110" t="s">
        <v>3652</v>
      </c>
      <c r="B50" s="119" t="s">
        <v>3652</v>
      </c>
      <c r="C50" s="91" t="s">
        <v>137</v>
      </c>
      <c r="D50" s="92" vm="22">
        <v>4.0115999999999996</v>
      </c>
    </row>
    <row r="51" spans="1:4">
      <c r="A51" s="110" t="s">
        <v>3652</v>
      </c>
      <c r="B51" s="119" t="s">
        <v>3652</v>
      </c>
      <c r="C51" s="91" t="s">
        <v>138</v>
      </c>
      <c r="D51" s="92" vm="23">
        <v>4.6208999999999998</v>
      </c>
    </row>
    <row r="52" spans="1:4">
      <c r="A52" s="110" t="s">
        <v>3652</v>
      </c>
      <c r="B52" s="119" t="s">
        <v>3652</v>
      </c>
      <c r="C52" s="91" t="s">
        <v>140</v>
      </c>
      <c r="D52" s="92">
        <v>0.46448192400783739</v>
      </c>
    </row>
    <row r="53" spans="1:4">
      <c r="A53" s="110" t="s">
        <v>3652</v>
      </c>
      <c r="B53" s="119" t="s">
        <v>3652</v>
      </c>
      <c r="C53" s="91" t="s">
        <v>144</v>
      </c>
      <c r="D53" s="92">
        <v>2.5637E-2</v>
      </c>
    </row>
    <row r="54" spans="1:4">
      <c r="A54" s="110" t="s">
        <v>3652</v>
      </c>
      <c r="B54" s="119" t="s">
        <v>3652</v>
      </c>
      <c r="C54" s="91" t="s">
        <v>145</v>
      </c>
      <c r="D54" s="92">
        <v>0.2137704222363675</v>
      </c>
    </row>
    <row r="55" spans="1:4">
      <c r="A55" s="110" t="s">
        <v>3652</v>
      </c>
      <c r="B55" s="119" t="s">
        <v>3652</v>
      </c>
      <c r="C55" s="91" t="s">
        <v>142</v>
      </c>
      <c r="D55" s="92" vm="24">
        <v>0.53820000000000001</v>
      </c>
    </row>
    <row r="56" spans="1:4">
      <c r="A56" s="110" t="s">
        <v>3652</v>
      </c>
      <c r="B56" s="119" t="s">
        <v>3652</v>
      </c>
      <c r="C56" s="91" t="s">
        <v>3135</v>
      </c>
      <c r="D56" s="92">
        <v>2.2929893999999997</v>
      </c>
    </row>
    <row r="57" spans="1:4">
      <c r="A57" s="110" t="s">
        <v>3652</v>
      </c>
      <c r="B57" s="119" t="s">
        <v>3652</v>
      </c>
      <c r="C57" s="91" t="s">
        <v>141</v>
      </c>
      <c r="D57" s="92" vm="25">
        <v>0.36270000000000002</v>
      </c>
    </row>
    <row r="58" spans="1:4">
      <c r="A58" s="110" t="s">
        <v>3652</v>
      </c>
      <c r="B58" s="119" t="s">
        <v>3652</v>
      </c>
      <c r="C58" s="91" t="s">
        <v>135</v>
      </c>
      <c r="D58" s="92" vm="26">
        <v>3.6269999999999998</v>
      </c>
    </row>
    <row r="59" spans="1:4">
      <c r="A59" s="110" t="s">
        <v>3652</v>
      </c>
      <c r="B59" s="119" t="s">
        <v>3652</v>
      </c>
      <c r="C59" s="91" t="s">
        <v>147</v>
      </c>
      <c r="D59" s="92" vm="27">
        <v>0.19539999999999999</v>
      </c>
    </row>
    <row r="60" spans="1:4">
      <c r="A60" s="110" t="s">
        <v>3652</v>
      </c>
      <c r="B60" s="119" t="s">
        <v>3652</v>
      </c>
      <c r="C60" s="91" t="s">
        <v>3136</v>
      </c>
      <c r="D60" s="92" vm="28">
        <v>0.35589999999999999</v>
      </c>
    </row>
    <row r="61" spans="1:4">
      <c r="A61" s="110" t="s">
        <v>3652</v>
      </c>
      <c r="B61" s="119" t="s">
        <v>3652</v>
      </c>
      <c r="C61" s="91" t="s">
        <v>3137</v>
      </c>
      <c r="D61" s="92">
        <v>4.0537957812358541E-2</v>
      </c>
    </row>
    <row r="62" spans="1:4">
      <c r="A62" s="110" t="s">
        <v>3652</v>
      </c>
      <c r="B62" s="119" t="s">
        <v>3652</v>
      </c>
      <c r="C62" s="91" t="s">
        <v>3138</v>
      </c>
      <c r="D62" s="92">
        <v>0.51084507042253524</v>
      </c>
    </row>
    <row r="63" spans="1:4">
      <c r="A63" s="110" t="s">
        <v>3652</v>
      </c>
      <c r="B63" s="119" t="s">
        <v>3652</v>
      </c>
      <c r="C63" s="91" t="s">
        <v>136</v>
      </c>
      <c r="D63" s="92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58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1.28515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8802</v>
      </c>
    </row>
    <row r="5" spans="1:11" s="3" customFormat="1">
      <c r="A5" s="54" t="s">
        <v>119</v>
      </c>
      <c r="B5" s="40" t="s">
        <v>48</v>
      </c>
      <c r="C5" s="40" t="s">
        <v>121</v>
      </c>
      <c r="D5" s="40" t="s">
        <v>14</v>
      </c>
      <c r="E5" s="40" t="s">
        <v>71</v>
      </c>
      <c r="F5" s="40" t="s">
        <v>107</v>
      </c>
      <c r="G5" s="40" t="s">
        <v>16</v>
      </c>
      <c r="H5" s="40" t="s">
        <v>18</v>
      </c>
      <c r="I5" s="40" t="s">
        <v>66</v>
      </c>
      <c r="J5" s="40" t="s">
        <v>152</v>
      </c>
      <c r="K5" s="42" t="s">
        <v>153</v>
      </c>
    </row>
    <row r="6" spans="1:11" s="3" customFormat="1">
      <c r="A6" s="121" t="s">
        <v>3652</v>
      </c>
      <c r="B6" s="122" t="s">
        <v>3652</v>
      </c>
      <c r="C6" s="122" t="s">
        <v>3652</v>
      </c>
      <c r="D6" s="122" t="s">
        <v>3652</v>
      </c>
      <c r="E6" s="122" t="s">
        <v>3652</v>
      </c>
      <c r="F6" s="122" t="s">
        <v>3652</v>
      </c>
      <c r="G6" s="12" t="s">
        <v>19</v>
      </c>
      <c r="H6" s="12" t="s">
        <v>19</v>
      </c>
      <c r="I6" s="12" t="s">
        <v>202</v>
      </c>
      <c r="J6" s="12" t="s">
        <v>19</v>
      </c>
      <c r="K6" s="13" t="s">
        <v>19</v>
      </c>
    </row>
    <row r="7" spans="1:11" s="4" customFormat="1" ht="20.25">
      <c r="A7" s="123" t="s">
        <v>3652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5" t="s">
        <v>47</v>
      </c>
      <c r="B8" s="124" t="s">
        <v>3652</v>
      </c>
      <c r="C8" s="124" t="s">
        <v>3652</v>
      </c>
      <c r="D8" s="124" t="s">
        <v>3652</v>
      </c>
      <c r="E8" s="124" t="s">
        <v>3652</v>
      </c>
      <c r="F8" s="124" t="s">
        <v>3652</v>
      </c>
      <c r="G8" s="124" t="s">
        <v>3652</v>
      </c>
      <c r="H8" s="124" t="s">
        <v>3652</v>
      </c>
      <c r="I8" s="63">
        <f>I9+I56</f>
        <v>876055.4031200629</v>
      </c>
      <c r="J8" s="64">
        <f>IFERROR(I8/$I$8,0)</f>
        <v>1</v>
      </c>
      <c r="K8" s="64">
        <f>I8/'סכום נכסי הקרן'!$C$41</f>
        <v>0.13647317666131817</v>
      </c>
    </row>
    <row r="9" spans="1:11">
      <c r="A9" s="56" t="s">
        <v>191</v>
      </c>
      <c r="B9" s="125" t="s">
        <v>3652</v>
      </c>
      <c r="C9" s="125" t="s">
        <v>3652</v>
      </c>
      <c r="D9" s="125" t="s">
        <v>3652</v>
      </c>
      <c r="E9" s="125" t="s">
        <v>3652</v>
      </c>
      <c r="F9" s="125" t="s">
        <v>3652</v>
      </c>
      <c r="G9" s="125" t="s">
        <v>3652</v>
      </c>
      <c r="H9" s="125" t="s">
        <v>3652</v>
      </c>
      <c r="I9" s="66">
        <f>I10+I19</f>
        <v>838467.88794511592</v>
      </c>
      <c r="J9" s="67">
        <f t="shared" ref="J9:J56" si="0">IFERROR(I9/$I$8,0)</f>
        <v>0.95709459123124019</v>
      </c>
      <c r="K9" s="67">
        <f>I9/'סכום נכסי הקרן'!$C$41</f>
        <v>0.13061773923069314</v>
      </c>
    </row>
    <row r="10" spans="1:11">
      <c r="A10" s="75" t="s">
        <v>45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125" t="s">
        <v>3652</v>
      </c>
      <c r="I10" s="66">
        <f>SUM(I11:I17)</f>
        <v>569823.96895881603</v>
      </c>
      <c r="J10" s="67">
        <f t="shared" si="0"/>
        <v>0.65044284520064988</v>
      </c>
      <c r="K10" s="67">
        <f>I10/'סכום נכסי הקרן'!$C$41</f>
        <v>8.876800132115871E-2</v>
      </c>
    </row>
    <row r="11" spans="1:11">
      <c r="A11" s="62" t="s">
        <v>3139</v>
      </c>
      <c r="B11" s="59">
        <v>30011000</v>
      </c>
      <c r="C11" s="59">
        <v>11</v>
      </c>
      <c r="D11" s="59" t="s">
        <v>312</v>
      </c>
      <c r="E11" s="59" t="s">
        <v>313</v>
      </c>
      <c r="F11" s="72" t="s">
        <v>136</v>
      </c>
      <c r="G11" s="126" t="s">
        <v>3652</v>
      </c>
      <c r="H11" s="127" t="s">
        <v>3652</v>
      </c>
      <c r="I11" s="69">
        <v>43289.612268979006</v>
      </c>
      <c r="J11" s="70">
        <f t="shared" si="0"/>
        <v>4.9414240372016964E-2</v>
      </c>
      <c r="K11" s="70">
        <f>I11/'סכום נכסי הקרן'!$C$41</f>
        <v>6.7437183558751107E-3</v>
      </c>
    </row>
    <row r="12" spans="1:11">
      <c r="A12" s="62" t="s">
        <v>3140</v>
      </c>
      <c r="B12" s="59">
        <v>30012000</v>
      </c>
      <c r="C12" s="59">
        <v>12</v>
      </c>
      <c r="D12" s="59" t="s">
        <v>312</v>
      </c>
      <c r="E12" s="59" t="s">
        <v>313</v>
      </c>
      <c r="F12" s="72" t="s">
        <v>136</v>
      </c>
      <c r="G12" s="126" t="s">
        <v>3652</v>
      </c>
      <c r="H12" s="127" t="s">
        <v>3652</v>
      </c>
      <c r="I12" s="69">
        <v>48515.074749083993</v>
      </c>
      <c r="J12" s="70">
        <f t="shared" si="0"/>
        <v>5.537900294467453E-2</v>
      </c>
      <c r="K12" s="70">
        <f>I12/'סכום נכסי הקרן'!$C$41</f>
        <v>7.5577484521962253E-3</v>
      </c>
    </row>
    <row r="13" spans="1:11">
      <c r="A13" s="62" t="s">
        <v>3140</v>
      </c>
      <c r="B13" s="59">
        <v>30112000</v>
      </c>
      <c r="C13" s="59">
        <v>12</v>
      </c>
      <c r="D13" s="59" t="s">
        <v>312</v>
      </c>
      <c r="E13" s="59" t="s">
        <v>313</v>
      </c>
      <c r="F13" s="72" t="s">
        <v>136</v>
      </c>
      <c r="G13" s="126" t="s">
        <v>3652</v>
      </c>
      <c r="H13" s="127" t="s">
        <v>3652</v>
      </c>
      <c r="I13" s="69">
        <v>2987.9185899999998</v>
      </c>
      <c r="J13" s="70">
        <f t="shared" si="0"/>
        <v>3.410650261796864E-3</v>
      </c>
      <c r="K13" s="70">
        <f>I13/'סכום נכסי הקרן'!$C$41</f>
        <v>4.6546227570817448E-4</v>
      </c>
    </row>
    <row r="14" spans="1:11">
      <c r="A14" s="62" t="s">
        <v>3141</v>
      </c>
      <c r="B14" s="59">
        <v>30010000</v>
      </c>
      <c r="C14" s="59">
        <v>10</v>
      </c>
      <c r="D14" s="59" t="s">
        <v>312</v>
      </c>
      <c r="E14" s="59" t="s">
        <v>313</v>
      </c>
      <c r="F14" s="72" t="s">
        <v>136</v>
      </c>
      <c r="G14" s="126" t="s">
        <v>3652</v>
      </c>
      <c r="H14" s="127" t="s">
        <v>3652</v>
      </c>
      <c r="I14" s="69">
        <v>397047.47435999999</v>
      </c>
      <c r="J14" s="70">
        <f t="shared" si="0"/>
        <v>0.45322187723050306</v>
      </c>
      <c r="K14" s="70">
        <f>I14/'סכום נכסי הקרן'!$C$41</f>
        <v>6.1852629318052695E-2</v>
      </c>
    </row>
    <row r="15" spans="1:11">
      <c r="A15" s="62" t="s">
        <v>3141</v>
      </c>
      <c r="B15" s="59">
        <v>34810000</v>
      </c>
      <c r="C15" s="59">
        <v>10</v>
      </c>
      <c r="D15" s="59" t="s">
        <v>312</v>
      </c>
      <c r="E15" s="59" t="s">
        <v>313</v>
      </c>
      <c r="F15" s="72" t="s">
        <v>136</v>
      </c>
      <c r="G15" s="126" t="s">
        <v>3652</v>
      </c>
      <c r="H15" s="127" t="s">
        <v>3652</v>
      </c>
      <c r="I15" s="69">
        <v>8616.9820236579999</v>
      </c>
      <c r="J15" s="70">
        <f t="shared" si="0"/>
        <v>9.8361153791971384E-3</v>
      </c>
      <c r="K15" s="70">
        <f>I15/'סכום נכסי הקרן'!$C$41</f>
        <v>1.3423659118062797E-3</v>
      </c>
    </row>
    <row r="16" spans="1:11">
      <c r="A16" s="62" t="s">
        <v>3141</v>
      </c>
      <c r="B16" s="59">
        <v>34110000</v>
      </c>
      <c r="C16" s="59">
        <v>10</v>
      </c>
      <c r="D16" s="59" t="s">
        <v>312</v>
      </c>
      <c r="E16" s="59" t="s">
        <v>313</v>
      </c>
      <c r="F16" s="72" t="s">
        <v>136</v>
      </c>
      <c r="G16" s="126" t="s">
        <v>3652</v>
      </c>
      <c r="H16" s="127" t="s">
        <v>3652</v>
      </c>
      <c r="I16" s="69">
        <v>60102.236411287005</v>
      </c>
      <c r="J16" s="70">
        <f t="shared" si="0"/>
        <v>6.8605519921723521E-2</v>
      </c>
      <c r="K16" s="70">
        <f>I16/'סכום נכסי הקרן'!$C$41</f>
        <v>9.3628132402189569E-3</v>
      </c>
    </row>
    <row r="17" spans="1:11">
      <c r="A17" s="62" t="s">
        <v>3142</v>
      </c>
      <c r="B17" s="59">
        <v>30120000</v>
      </c>
      <c r="C17" s="59">
        <v>20</v>
      </c>
      <c r="D17" s="59" t="s">
        <v>312</v>
      </c>
      <c r="E17" s="59" t="s">
        <v>313</v>
      </c>
      <c r="F17" s="72" t="s">
        <v>136</v>
      </c>
      <c r="G17" s="126" t="s">
        <v>3652</v>
      </c>
      <c r="H17" s="127" t="s">
        <v>3652</v>
      </c>
      <c r="I17" s="69">
        <v>9264.6705558080012</v>
      </c>
      <c r="J17" s="70">
        <f t="shared" si="0"/>
        <v>1.0575439090737829E-2</v>
      </c>
      <c r="K17" s="70">
        <f>I17/'סכום נכסי הקרן'!$C$41</f>
        <v>1.4432637673012737E-3</v>
      </c>
    </row>
    <row r="18" spans="1:11">
      <c r="A18" s="128" t="s">
        <v>3652</v>
      </c>
      <c r="B18" s="126" t="s">
        <v>3652</v>
      </c>
      <c r="C18" s="126" t="s">
        <v>3652</v>
      </c>
      <c r="D18" s="126" t="s">
        <v>3652</v>
      </c>
      <c r="E18" s="126" t="s">
        <v>3652</v>
      </c>
      <c r="F18" s="126" t="s">
        <v>3652</v>
      </c>
      <c r="G18" s="126" t="s">
        <v>3652</v>
      </c>
      <c r="H18" s="126" t="s">
        <v>3652</v>
      </c>
      <c r="I18" s="126" t="s">
        <v>3652</v>
      </c>
      <c r="J18" s="126" t="s">
        <v>3652</v>
      </c>
      <c r="K18" s="126" t="s">
        <v>3652</v>
      </c>
    </row>
    <row r="19" spans="1:11">
      <c r="A19" s="75" t="s">
        <v>46</v>
      </c>
      <c r="B19" s="125" t="s">
        <v>3652</v>
      </c>
      <c r="C19" s="125" t="s">
        <v>3652</v>
      </c>
      <c r="D19" s="125" t="s">
        <v>3652</v>
      </c>
      <c r="E19" s="125" t="s">
        <v>3652</v>
      </c>
      <c r="F19" s="125" t="s">
        <v>3652</v>
      </c>
      <c r="G19" s="125" t="s">
        <v>3652</v>
      </c>
      <c r="H19" s="125" t="s">
        <v>3652</v>
      </c>
      <c r="I19" s="66">
        <f>SUM(I20:I54)</f>
        <v>268643.91898629989</v>
      </c>
      <c r="J19" s="67">
        <f t="shared" si="0"/>
        <v>0.30665174603059026</v>
      </c>
      <c r="K19" s="67">
        <f>I19/'סכום נכסי הקרן'!$C$41</f>
        <v>4.1849737909534411E-2</v>
      </c>
    </row>
    <row r="20" spans="1:11">
      <c r="A20" s="62" t="s">
        <v>3139</v>
      </c>
      <c r="B20" s="59">
        <v>32011000</v>
      </c>
      <c r="C20" s="59">
        <v>11</v>
      </c>
      <c r="D20" s="59" t="s">
        <v>312</v>
      </c>
      <c r="E20" s="59" t="s">
        <v>313</v>
      </c>
      <c r="F20" s="72" t="s">
        <v>137</v>
      </c>
      <c r="G20" s="127" t="s">
        <v>3652</v>
      </c>
      <c r="H20" s="127" t="s">
        <v>3652</v>
      </c>
      <c r="I20" s="69">
        <v>1768.0369918639999</v>
      </c>
      <c r="J20" s="70">
        <f t="shared" si="0"/>
        <v>2.0181794274279378E-3</v>
      </c>
      <c r="K20" s="70">
        <f>I20/'סכום נכסי הקרן'!$C$41</f>
        <v>2.7542735753361092E-4</v>
      </c>
    </row>
    <row r="21" spans="1:11">
      <c r="A21" s="62" t="s">
        <v>3139</v>
      </c>
      <c r="B21" s="59">
        <v>31211000</v>
      </c>
      <c r="C21" s="59">
        <v>11</v>
      </c>
      <c r="D21" s="59" t="s">
        <v>312</v>
      </c>
      <c r="E21" s="59" t="s">
        <v>313</v>
      </c>
      <c r="F21" s="72" t="s">
        <v>139</v>
      </c>
      <c r="G21" s="127" t="s">
        <v>3652</v>
      </c>
      <c r="H21" s="127" t="s">
        <v>3652</v>
      </c>
      <c r="I21" s="69">
        <v>34.376313386</v>
      </c>
      <c r="J21" s="70">
        <f t="shared" si="0"/>
        <v>3.9239885130060373E-5</v>
      </c>
      <c r="K21" s="70">
        <f>I21/'סכום נכסי הקרן'!$C$41</f>
        <v>5.3551917755245602E-6</v>
      </c>
    </row>
    <row r="22" spans="1:11">
      <c r="A22" s="62" t="s">
        <v>3139</v>
      </c>
      <c r="B22" s="59">
        <v>30211000</v>
      </c>
      <c r="C22" s="59">
        <v>11</v>
      </c>
      <c r="D22" s="59" t="s">
        <v>312</v>
      </c>
      <c r="E22" s="59" t="s">
        <v>313</v>
      </c>
      <c r="F22" s="72" t="s">
        <v>138</v>
      </c>
      <c r="G22" s="127" t="s">
        <v>3652</v>
      </c>
      <c r="H22" s="127" t="s">
        <v>3652</v>
      </c>
      <c r="I22" s="69">
        <v>9.3011646400000014</v>
      </c>
      <c r="J22" s="70">
        <f t="shared" si="0"/>
        <v>1.0617096369560639E-5</v>
      </c>
      <c r="K22" s="70">
        <f>I22/'סכום נכסי הקרן'!$C$41</f>
        <v>1.4489488684732888E-6</v>
      </c>
    </row>
    <row r="23" spans="1:11">
      <c r="A23" s="62" t="s">
        <v>3139</v>
      </c>
      <c r="B23" s="59">
        <v>30311000</v>
      </c>
      <c r="C23" s="59">
        <v>11</v>
      </c>
      <c r="D23" s="59" t="s">
        <v>312</v>
      </c>
      <c r="E23" s="59" t="s">
        <v>313</v>
      </c>
      <c r="F23" s="72" t="s">
        <v>135</v>
      </c>
      <c r="G23" s="127" t="s">
        <v>3652</v>
      </c>
      <c r="H23" s="127" t="s">
        <v>3652</v>
      </c>
      <c r="I23" s="69">
        <v>32614.144121435998</v>
      </c>
      <c r="J23" s="70">
        <f t="shared" si="0"/>
        <v>3.7228403597855841E-2</v>
      </c>
      <c r="K23" s="70">
        <f>I23/'סכום נכסי הקרן'!$C$41</f>
        <v>5.0806785010290324E-3</v>
      </c>
    </row>
    <row r="24" spans="1:11">
      <c r="A24" s="62" t="s">
        <v>3140</v>
      </c>
      <c r="B24" s="59">
        <v>32012000</v>
      </c>
      <c r="C24" s="59">
        <v>12</v>
      </c>
      <c r="D24" s="59" t="s">
        <v>312</v>
      </c>
      <c r="E24" s="59" t="s">
        <v>313</v>
      </c>
      <c r="F24" s="72" t="s">
        <v>137</v>
      </c>
      <c r="G24" s="127" t="s">
        <v>3652</v>
      </c>
      <c r="H24" s="127" t="s">
        <v>3652</v>
      </c>
      <c r="I24" s="69">
        <v>4441.4412322299995</v>
      </c>
      <c r="J24" s="70">
        <f t="shared" si="0"/>
        <v>5.0698177494389613E-3</v>
      </c>
      <c r="K24" s="70">
        <f>I24/'סכום נכסי הקרן'!$C$41</f>
        <v>6.9189413335986989E-4</v>
      </c>
    </row>
    <row r="25" spans="1:11">
      <c r="A25" s="62" t="s">
        <v>3140</v>
      </c>
      <c r="B25" s="59">
        <v>31212000</v>
      </c>
      <c r="C25" s="59">
        <v>12</v>
      </c>
      <c r="D25" s="59" t="s">
        <v>312</v>
      </c>
      <c r="E25" s="59" t="s">
        <v>313</v>
      </c>
      <c r="F25" s="72" t="s">
        <v>139</v>
      </c>
      <c r="G25" s="127" t="s">
        <v>3652</v>
      </c>
      <c r="H25" s="127" t="s">
        <v>3652</v>
      </c>
      <c r="I25" s="69">
        <v>42.55979</v>
      </c>
      <c r="J25" s="70">
        <f t="shared" si="0"/>
        <v>4.8581162616455208E-5</v>
      </c>
      <c r="K25" s="70">
        <f>I25/'סכום נכסי הקרן'!$C$41</f>
        <v>6.6300255881677177E-6</v>
      </c>
    </row>
    <row r="26" spans="1:11">
      <c r="A26" s="62" t="s">
        <v>3140</v>
      </c>
      <c r="B26" s="59">
        <v>30312000</v>
      </c>
      <c r="C26" s="59">
        <v>12</v>
      </c>
      <c r="D26" s="59" t="s">
        <v>312</v>
      </c>
      <c r="E26" s="59" t="s">
        <v>313</v>
      </c>
      <c r="F26" s="72" t="s">
        <v>135</v>
      </c>
      <c r="G26" s="127" t="s">
        <v>3652</v>
      </c>
      <c r="H26" s="127" t="s">
        <v>3652</v>
      </c>
      <c r="I26" s="69">
        <v>39457.798454026</v>
      </c>
      <c r="J26" s="70">
        <f t="shared" si="0"/>
        <v>4.504030032061606E-2</v>
      </c>
      <c r="K26" s="70">
        <f>I26/'סכום נכסי הקרן'!$C$41</f>
        <v>6.1467928625342609E-3</v>
      </c>
    </row>
    <row r="27" spans="1:11">
      <c r="A27" s="62" t="s">
        <v>3140</v>
      </c>
      <c r="B27" s="59">
        <v>30212000</v>
      </c>
      <c r="C27" s="59">
        <v>12</v>
      </c>
      <c r="D27" s="59" t="s">
        <v>312</v>
      </c>
      <c r="E27" s="59" t="s">
        <v>313</v>
      </c>
      <c r="F27" s="72" t="s">
        <v>138</v>
      </c>
      <c r="G27" s="127" t="s">
        <v>3652</v>
      </c>
      <c r="H27" s="127" t="s">
        <v>3652</v>
      </c>
      <c r="I27" s="69">
        <v>2018.4484395439999</v>
      </c>
      <c r="J27" s="70">
        <f t="shared" si="0"/>
        <v>2.3040191663167824E-3</v>
      </c>
      <c r="K27" s="70">
        <f>I27/'סכום נכסי הקרן'!$C$41</f>
        <v>3.1443681471581323E-4</v>
      </c>
    </row>
    <row r="28" spans="1:11">
      <c r="A28" s="62" t="s">
        <v>3140</v>
      </c>
      <c r="B28" s="59">
        <v>31712000</v>
      </c>
      <c r="C28" s="59">
        <v>12</v>
      </c>
      <c r="D28" s="59" t="s">
        <v>312</v>
      </c>
      <c r="E28" s="59" t="s">
        <v>313</v>
      </c>
      <c r="F28" s="72" t="s">
        <v>144</v>
      </c>
      <c r="G28" s="127" t="s">
        <v>3652</v>
      </c>
      <c r="H28" s="127" t="s">
        <v>3652</v>
      </c>
      <c r="I28" s="69">
        <v>5.7644400540000005</v>
      </c>
      <c r="J28" s="70">
        <f t="shared" si="0"/>
        <v>6.5799948650165307E-6</v>
      </c>
      <c r="K28" s="70">
        <f>I28/'סכום נכסי הקרן'!$C$41</f>
        <v>8.9799280164396734E-7</v>
      </c>
    </row>
    <row r="29" spans="1:11">
      <c r="A29" s="62" t="s">
        <v>3140</v>
      </c>
      <c r="B29" s="59">
        <v>31112000</v>
      </c>
      <c r="C29" s="59">
        <v>12</v>
      </c>
      <c r="D29" s="59" t="s">
        <v>312</v>
      </c>
      <c r="E29" s="59" t="s">
        <v>313</v>
      </c>
      <c r="F29" s="72" t="s">
        <v>143</v>
      </c>
      <c r="G29" s="127" t="s">
        <v>3652</v>
      </c>
      <c r="H29" s="127" t="s">
        <v>3652</v>
      </c>
      <c r="I29" s="69">
        <v>1.2987917410000001</v>
      </c>
      <c r="J29" s="70">
        <f t="shared" si="0"/>
        <v>1.4825452093262203E-6</v>
      </c>
      <c r="K29" s="70">
        <f>I29/'סכום נכסי הקרן'!$C$41</f>
        <v>2.023276542607682E-7</v>
      </c>
    </row>
    <row r="30" spans="1:11">
      <c r="A30" s="62" t="s">
        <v>3140</v>
      </c>
      <c r="B30" s="59">
        <v>31012000</v>
      </c>
      <c r="C30" s="59">
        <v>12</v>
      </c>
      <c r="D30" s="59" t="s">
        <v>312</v>
      </c>
      <c r="E30" s="59" t="s">
        <v>313</v>
      </c>
      <c r="F30" s="72" t="s">
        <v>142</v>
      </c>
      <c r="G30" s="127" t="s">
        <v>3652</v>
      </c>
      <c r="H30" s="127" t="s">
        <v>3652</v>
      </c>
      <c r="I30" s="69">
        <v>0.32275999999999999</v>
      </c>
      <c r="J30" s="70">
        <f t="shared" si="0"/>
        <v>3.6842418738642941E-7</v>
      </c>
      <c r="K30" s="70">
        <f>I30/'סכום נכסי הקרן'!$C$41</f>
        <v>5.0280019211490767E-8</v>
      </c>
    </row>
    <row r="31" spans="1:11">
      <c r="A31" s="62" t="s">
        <v>3141</v>
      </c>
      <c r="B31" s="59">
        <v>32610000</v>
      </c>
      <c r="C31" s="59">
        <v>10</v>
      </c>
      <c r="D31" s="59" t="s">
        <v>312</v>
      </c>
      <c r="E31" s="59" t="s">
        <v>313</v>
      </c>
      <c r="F31" s="72" t="s">
        <v>140</v>
      </c>
      <c r="G31" s="127" t="s">
        <v>3652</v>
      </c>
      <c r="H31" s="127" t="s">
        <v>3652</v>
      </c>
      <c r="I31" s="69">
        <v>0.17572798400000003</v>
      </c>
      <c r="J31" s="70">
        <f t="shared" si="0"/>
        <v>2.0059003502991534E-7</v>
      </c>
      <c r="K31" s="70">
        <f>I31/'סכום נכסי הקרן'!$C$41</f>
        <v>2.7375159287137637E-8</v>
      </c>
    </row>
    <row r="32" spans="1:11">
      <c r="A32" s="62" t="s">
        <v>3141</v>
      </c>
      <c r="B32" s="59">
        <v>34510000</v>
      </c>
      <c r="C32" s="59">
        <v>10</v>
      </c>
      <c r="D32" s="59" t="s">
        <v>312</v>
      </c>
      <c r="E32" s="59" t="s">
        <v>313</v>
      </c>
      <c r="F32" s="72" t="s">
        <v>137</v>
      </c>
      <c r="G32" s="127" t="s">
        <v>3652</v>
      </c>
      <c r="H32" s="127" t="s">
        <v>3652</v>
      </c>
      <c r="I32" s="69">
        <v>8092.938174683999</v>
      </c>
      <c r="J32" s="70">
        <f t="shared" si="0"/>
        <v>9.2379296399075651E-3</v>
      </c>
      <c r="K32" s="70">
        <f>I32/'סכום נכסי הקרן'!$C$41</f>
        <v>1.2607296037319324E-3</v>
      </c>
    </row>
    <row r="33" spans="1:11">
      <c r="A33" s="62" t="s">
        <v>3141</v>
      </c>
      <c r="B33" s="59">
        <v>30310000</v>
      </c>
      <c r="C33" s="59">
        <v>10</v>
      </c>
      <c r="D33" s="59" t="s">
        <v>312</v>
      </c>
      <c r="E33" s="59" t="s">
        <v>313</v>
      </c>
      <c r="F33" s="72" t="s">
        <v>135</v>
      </c>
      <c r="G33" s="127" t="s">
        <v>3652</v>
      </c>
      <c r="H33" s="127" t="s">
        <v>3652</v>
      </c>
      <c r="I33" s="69">
        <v>12869.499740000001</v>
      </c>
      <c r="J33" s="70">
        <f t="shared" si="0"/>
        <v>1.4690280653672588E-2</v>
      </c>
      <c r="K33" s="70">
        <f>I33/'סכום נכסי הקרן'!$C$41</f>
        <v>2.0048292668530037E-3</v>
      </c>
    </row>
    <row r="34" spans="1:11">
      <c r="A34" s="62" t="s">
        <v>3141</v>
      </c>
      <c r="B34" s="59">
        <v>32010000</v>
      </c>
      <c r="C34" s="59">
        <v>10</v>
      </c>
      <c r="D34" s="59" t="s">
        <v>312</v>
      </c>
      <c r="E34" s="59" t="s">
        <v>313</v>
      </c>
      <c r="F34" s="72" t="s">
        <v>137</v>
      </c>
      <c r="G34" s="127" t="s">
        <v>3652</v>
      </c>
      <c r="H34" s="127" t="s">
        <v>3652</v>
      </c>
      <c r="I34" s="69">
        <v>70.003779999999992</v>
      </c>
      <c r="J34" s="70">
        <f t="shared" si="0"/>
        <v>7.9907937044486227E-5</v>
      </c>
      <c r="K34" s="70">
        <f>I34/'סכום נכסי הקרן'!$C$41</f>
        <v>1.0905290008913659E-5</v>
      </c>
    </row>
    <row r="35" spans="1:11">
      <c r="A35" s="62" t="s">
        <v>3141</v>
      </c>
      <c r="B35" s="59">
        <v>31010000</v>
      </c>
      <c r="C35" s="59">
        <v>10</v>
      </c>
      <c r="D35" s="59" t="s">
        <v>312</v>
      </c>
      <c r="E35" s="59" t="s">
        <v>313</v>
      </c>
      <c r="F35" s="72" t="s">
        <v>142</v>
      </c>
      <c r="G35" s="127" t="s">
        <v>3652</v>
      </c>
      <c r="H35" s="127" t="s">
        <v>3652</v>
      </c>
      <c r="I35" s="69">
        <v>0.20416000000000001</v>
      </c>
      <c r="J35" s="70">
        <f t="shared" si="0"/>
        <v>2.3304462169046175E-7</v>
      </c>
      <c r="K35" s="70">
        <f>I35/'סכום נכסי הקרן'!$C$41</f>
        <v>3.180433982593244E-8</v>
      </c>
    </row>
    <row r="36" spans="1:11">
      <c r="A36" s="62" t="s">
        <v>3141</v>
      </c>
      <c r="B36" s="59">
        <v>33810000</v>
      </c>
      <c r="C36" s="59">
        <v>10</v>
      </c>
      <c r="D36" s="59" t="s">
        <v>312</v>
      </c>
      <c r="E36" s="59" t="s">
        <v>313</v>
      </c>
      <c r="F36" s="72" t="s">
        <v>138</v>
      </c>
      <c r="G36" s="127" t="s">
        <v>3652</v>
      </c>
      <c r="H36" s="127" t="s">
        <v>3652</v>
      </c>
      <c r="I36" s="69">
        <v>474.13582854399999</v>
      </c>
      <c r="J36" s="70">
        <f t="shared" si="0"/>
        <v>5.412167162663112E-4</v>
      </c>
      <c r="K36" s="70">
        <f>I36/'סכום נכסי הקרן'!$C$41</f>
        <v>7.3861564531070806E-5</v>
      </c>
    </row>
    <row r="37" spans="1:11">
      <c r="A37" s="62" t="s">
        <v>3141</v>
      </c>
      <c r="B37" s="59">
        <v>31110000</v>
      </c>
      <c r="C37" s="59">
        <v>10</v>
      </c>
      <c r="D37" s="59" t="s">
        <v>312</v>
      </c>
      <c r="E37" s="59" t="s">
        <v>313</v>
      </c>
      <c r="F37" s="72" t="s">
        <v>143</v>
      </c>
      <c r="G37" s="127" t="s">
        <v>3652</v>
      </c>
      <c r="H37" s="127" t="s">
        <v>3652</v>
      </c>
      <c r="I37" s="69">
        <v>2.8851799999999996</v>
      </c>
      <c r="J37" s="70">
        <f t="shared" si="0"/>
        <v>3.2933761834291058E-6</v>
      </c>
      <c r="K37" s="70">
        <f>I37/'סכום נכסי הקרן'!$C$41</f>
        <v>4.4945750969329813E-7</v>
      </c>
    </row>
    <row r="38" spans="1:11">
      <c r="A38" s="62" t="s">
        <v>3141</v>
      </c>
      <c r="B38" s="59">
        <v>34610000</v>
      </c>
      <c r="C38" s="59">
        <v>10</v>
      </c>
      <c r="D38" s="59" t="s">
        <v>312</v>
      </c>
      <c r="E38" s="59" t="s">
        <v>313</v>
      </c>
      <c r="F38" s="72" t="s">
        <v>139</v>
      </c>
      <c r="G38" s="127" t="s">
        <v>3652</v>
      </c>
      <c r="H38" s="127" t="s">
        <v>3652</v>
      </c>
      <c r="I38" s="69">
        <v>239.45795870500001</v>
      </c>
      <c r="J38" s="70">
        <f t="shared" si="0"/>
        <v>2.7333654681219107E-4</v>
      </c>
      <c r="K38" s="70">
        <f>I38/'סכום נכסי הקרן'!$C$41</f>
        <v>3.7303106841094814E-5</v>
      </c>
    </row>
    <row r="39" spans="1:11">
      <c r="A39" s="62" t="s">
        <v>3141</v>
      </c>
      <c r="B39" s="59">
        <v>31710000</v>
      </c>
      <c r="C39" s="59">
        <v>10</v>
      </c>
      <c r="D39" s="59" t="s">
        <v>312</v>
      </c>
      <c r="E39" s="59" t="s">
        <v>313</v>
      </c>
      <c r="F39" s="72" t="s">
        <v>144</v>
      </c>
      <c r="G39" s="127" t="s">
        <v>3652</v>
      </c>
      <c r="H39" s="127" t="s">
        <v>3652</v>
      </c>
      <c r="I39" s="69">
        <v>3191.631007378</v>
      </c>
      <c r="J39" s="70">
        <f t="shared" si="0"/>
        <v>3.6431839767337051E-3</v>
      </c>
      <c r="K39" s="70">
        <f>I39/'סכום נכסי הקרן'!$C$41</f>
        <v>4.971968904664626E-4</v>
      </c>
    </row>
    <row r="40" spans="1:11">
      <c r="A40" s="62" t="s">
        <v>3141</v>
      </c>
      <c r="B40" s="59">
        <v>30710000</v>
      </c>
      <c r="C40" s="59">
        <v>10</v>
      </c>
      <c r="D40" s="59" t="s">
        <v>312</v>
      </c>
      <c r="E40" s="59" t="s">
        <v>313</v>
      </c>
      <c r="F40" s="72" t="s">
        <v>3134</v>
      </c>
      <c r="G40" s="127" t="s">
        <v>3652</v>
      </c>
      <c r="H40" s="127" t="s">
        <v>3652</v>
      </c>
      <c r="I40" s="69">
        <v>0.60618743199999991</v>
      </c>
      <c r="J40" s="70">
        <f t="shared" si="0"/>
        <v>6.9195102255070768E-7</v>
      </c>
      <c r="K40" s="70">
        <f>I40/'סכום נכסי הקרן'!$C$41</f>
        <v>9.4432754141542465E-8</v>
      </c>
    </row>
    <row r="41" spans="1:11">
      <c r="A41" s="62" t="s">
        <v>3141</v>
      </c>
      <c r="B41" s="59">
        <v>30210000</v>
      </c>
      <c r="C41" s="59">
        <v>10</v>
      </c>
      <c r="D41" s="59" t="s">
        <v>312</v>
      </c>
      <c r="E41" s="59" t="s">
        <v>313</v>
      </c>
      <c r="F41" s="72" t="s">
        <v>138</v>
      </c>
      <c r="G41" s="127" t="s">
        <v>3652</v>
      </c>
      <c r="H41" s="127" t="s">
        <v>3652</v>
      </c>
      <c r="I41" s="69">
        <v>70.888070000000013</v>
      </c>
      <c r="J41" s="70">
        <f t="shared" si="0"/>
        <v>8.0917336674750061E-5</v>
      </c>
      <c r="K41" s="70">
        <f>I41/'סכום נכסי הקרן'!$C$41</f>
        <v>1.1043045982976523E-5</v>
      </c>
    </row>
    <row r="42" spans="1:11">
      <c r="A42" s="62" t="s">
        <v>3141</v>
      </c>
      <c r="B42" s="59">
        <v>34710000</v>
      </c>
      <c r="C42" s="59">
        <v>10</v>
      </c>
      <c r="D42" s="59" t="s">
        <v>312</v>
      </c>
      <c r="E42" s="59" t="s">
        <v>313</v>
      </c>
      <c r="F42" s="72" t="s">
        <v>143</v>
      </c>
      <c r="G42" s="127" t="s">
        <v>3652</v>
      </c>
      <c r="H42" s="127" t="s">
        <v>3652</v>
      </c>
      <c r="I42" s="69">
        <v>109.00173742600001</v>
      </c>
      <c r="J42" s="70">
        <f t="shared" si="0"/>
        <v>1.2442333788227476E-4</v>
      </c>
      <c r="K42" s="70">
        <f>I42/'סכום נכסי הקרן'!$C$41</f>
        <v>1.6980448171598564E-5</v>
      </c>
    </row>
    <row r="43" spans="1:11">
      <c r="A43" s="62" t="s">
        <v>3141</v>
      </c>
      <c r="B43" s="59">
        <v>31410000</v>
      </c>
      <c r="C43" s="59">
        <v>10</v>
      </c>
      <c r="D43" s="59" t="s">
        <v>312</v>
      </c>
      <c r="E43" s="59" t="s">
        <v>313</v>
      </c>
      <c r="F43" s="72" t="s">
        <v>135</v>
      </c>
      <c r="G43" s="127" t="s">
        <v>3652</v>
      </c>
      <c r="H43" s="127" t="s">
        <v>3652</v>
      </c>
      <c r="I43" s="69">
        <v>826.23126596599991</v>
      </c>
      <c r="J43" s="70">
        <f t="shared" si="0"/>
        <v>9.4312672808521611E-4</v>
      </c>
      <c r="K43" s="70">
        <f>I43/'סכום נכסי הקרן'!$C$41</f>
        <v>1.2871150057598466E-4</v>
      </c>
    </row>
    <row r="44" spans="1:11">
      <c r="A44" s="62" t="s">
        <v>3141</v>
      </c>
      <c r="B44" s="59">
        <v>30910000</v>
      </c>
      <c r="C44" s="59">
        <v>10</v>
      </c>
      <c r="D44" s="59" t="s">
        <v>312</v>
      </c>
      <c r="E44" s="59" t="s">
        <v>313</v>
      </c>
      <c r="F44" s="72" t="s">
        <v>3136</v>
      </c>
      <c r="G44" s="127" t="s">
        <v>3652</v>
      </c>
      <c r="H44" s="127" t="s">
        <v>3652</v>
      </c>
      <c r="I44" s="69">
        <v>72.322474961999987</v>
      </c>
      <c r="J44" s="70">
        <f t="shared" si="0"/>
        <v>8.2554681706686797E-5</v>
      </c>
      <c r="K44" s="70">
        <f>I44/'סכום נכסי הקרן'!$C$41</f>
        <v>1.1266499660775559E-5</v>
      </c>
    </row>
    <row r="45" spans="1:11">
      <c r="A45" s="62" t="s">
        <v>3141</v>
      </c>
      <c r="B45" s="59">
        <v>34010000</v>
      </c>
      <c r="C45" s="59">
        <v>10</v>
      </c>
      <c r="D45" s="59" t="s">
        <v>312</v>
      </c>
      <c r="E45" s="59" t="s">
        <v>313</v>
      </c>
      <c r="F45" s="72" t="s">
        <v>135</v>
      </c>
      <c r="G45" s="127" t="s">
        <v>3652</v>
      </c>
      <c r="H45" s="127" t="s">
        <v>3652</v>
      </c>
      <c r="I45" s="69">
        <v>92741.420086695012</v>
      </c>
      <c r="J45" s="70">
        <f t="shared" si="0"/>
        <v>0.10586250567760594</v>
      </c>
      <c r="K45" s="70">
        <f>I45/'סכום נכסי הקרן'!$C$41</f>
        <v>1.4447392439149711E-2</v>
      </c>
    </row>
    <row r="46" spans="1:11">
      <c r="A46" s="62" t="s">
        <v>3141</v>
      </c>
      <c r="B46" s="59">
        <v>30810000</v>
      </c>
      <c r="C46" s="59">
        <v>10</v>
      </c>
      <c r="D46" s="59" t="s">
        <v>312</v>
      </c>
      <c r="E46" s="59" t="s">
        <v>313</v>
      </c>
      <c r="F46" s="72" t="s">
        <v>141</v>
      </c>
      <c r="G46" s="127" t="s">
        <v>3652</v>
      </c>
      <c r="H46" s="127" t="s">
        <v>3652</v>
      </c>
      <c r="I46" s="69">
        <v>0.677049385</v>
      </c>
      <c r="J46" s="70">
        <f t="shared" si="0"/>
        <v>7.7283854718399673E-7</v>
      </c>
      <c r="K46" s="70">
        <f>I46/'סכום נכסי הקרן'!$C$41</f>
        <v>1.0547173158051805E-7</v>
      </c>
    </row>
    <row r="47" spans="1:11">
      <c r="A47" s="62" t="s">
        <v>3142</v>
      </c>
      <c r="B47" s="59">
        <v>33820000</v>
      </c>
      <c r="C47" s="59">
        <v>20</v>
      </c>
      <c r="D47" s="59" t="s">
        <v>312</v>
      </c>
      <c r="E47" s="59" t="s">
        <v>313</v>
      </c>
      <c r="F47" s="72" t="s">
        <v>138</v>
      </c>
      <c r="G47" s="127" t="s">
        <v>3652</v>
      </c>
      <c r="H47" s="127" t="s">
        <v>3652</v>
      </c>
      <c r="I47" s="69">
        <v>2.8407188E-2</v>
      </c>
      <c r="J47" s="70">
        <f t="shared" si="0"/>
        <v>3.2426245987215044E-8</v>
      </c>
      <c r="K47" s="70">
        <f>I47/'סכום נכסי הקרן'!$C$41</f>
        <v>4.425312797076558E-9</v>
      </c>
    </row>
    <row r="48" spans="1:11">
      <c r="A48" s="62" t="s">
        <v>3142</v>
      </c>
      <c r="B48" s="59">
        <v>31720000</v>
      </c>
      <c r="C48" s="59">
        <v>20</v>
      </c>
      <c r="D48" s="59" t="s">
        <v>312</v>
      </c>
      <c r="E48" s="59" t="s">
        <v>313</v>
      </c>
      <c r="F48" s="72" t="s">
        <v>144</v>
      </c>
      <c r="G48" s="127" t="s">
        <v>3652</v>
      </c>
      <c r="H48" s="127" t="s">
        <v>3652</v>
      </c>
      <c r="I48" s="69">
        <v>115.83901702</v>
      </c>
      <c r="J48" s="70">
        <f t="shared" si="0"/>
        <v>1.322279579664031E-4</v>
      </c>
      <c r="K48" s="70">
        <f>I48/'סכום נכסי הקרן'!$C$41</f>
        <v>1.8045569467114283E-5</v>
      </c>
    </row>
    <row r="49" spans="1:11">
      <c r="A49" s="62" t="s">
        <v>3142</v>
      </c>
      <c r="B49" s="59">
        <v>32020000</v>
      </c>
      <c r="C49" s="59">
        <v>20</v>
      </c>
      <c r="D49" s="59" t="s">
        <v>312</v>
      </c>
      <c r="E49" s="59" t="s">
        <v>313</v>
      </c>
      <c r="F49" s="72" t="s">
        <v>137</v>
      </c>
      <c r="G49" s="127" t="s">
        <v>3652</v>
      </c>
      <c r="H49" s="127" t="s">
        <v>3652</v>
      </c>
      <c r="I49" s="69">
        <v>2.7059992999999997E-2</v>
      </c>
      <c r="J49" s="70">
        <f t="shared" si="0"/>
        <v>3.0888449410420953E-8</v>
      </c>
      <c r="K49" s="70">
        <f>I49/'סכום נכסי הקרן'!$C$41</f>
        <v>4.2154448131825677E-9</v>
      </c>
    </row>
    <row r="50" spans="1:11">
      <c r="A50" s="62" t="s">
        <v>3142</v>
      </c>
      <c r="B50" s="59">
        <v>34020000</v>
      </c>
      <c r="C50" s="59">
        <v>20</v>
      </c>
      <c r="D50" s="59" t="s">
        <v>312</v>
      </c>
      <c r="E50" s="59" t="s">
        <v>313</v>
      </c>
      <c r="F50" s="72" t="s">
        <v>135</v>
      </c>
      <c r="G50" s="127" t="s">
        <v>3652</v>
      </c>
      <c r="H50" s="127" t="s">
        <v>3652</v>
      </c>
      <c r="I50" s="69">
        <v>69329.057223429001</v>
      </c>
      <c r="J50" s="70">
        <f t="shared" si="0"/>
        <v>7.9137754275031266E-2</v>
      </c>
      <c r="K50" s="70">
        <f>I50/'סכום נכסי הקרן'!$C$41</f>
        <v>1.0800180719756329E-2</v>
      </c>
    </row>
    <row r="51" spans="1:11">
      <c r="A51" s="62" t="s">
        <v>3142</v>
      </c>
      <c r="B51" s="59">
        <v>30820000</v>
      </c>
      <c r="C51" s="59">
        <v>20</v>
      </c>
      <c r="D51" s="59" t="s">
        <v>312</v>
      </c>
      <c r="E51" s="59" t="s">
        <v>313</v>
      </c>
      <c r="F51" s="72" t="s">
        <v>141</v>
      </c>
      <c r="G51" s="127" t="s">
        <v>3652</v>
      </c>
      <c r="H51" s="127" t="s">
        <v>3652</v>
      </c>
      <c r="I51" s="69">
        <v>2.2318000000000002E-5</v>
      </c>
      <c r="J51" s="70">
        <f t="shared" si="0"/>
        <v>2.547555773358016E-11</v>
      </c>
      <c r="K51" s="70">
        <f>I51/'סכום נכסי הקרן'!$C$41</f>
        <v>3.4767302911204953E-12</v>
      </c>
    </row>
    <row r="52" spans="1:11">
      <c r="A52" s="62" t="s">
        <v>3142</v>
      </c>
      <c r="B52" s="59">
        <v>34520000</v>
      </c>
      <c r="C52" s="59">
        <v>20</v>
      </c>
      <c r="D52" s="59" t="s">
        <v>312</v>
      </c>
      <c r="E52" s="59" t="s">
        <v>313</v>
      </c>
      <c r="F52" s="72" t="s">
        <v>137</v>
      </c>
      <c r="G52" s="127" t="s">
        <v>3652</v>
      </c>
      <c r="H52" s="127" t="s">
        <v>3652</v>
      </c>
      <c r="I52" s="69">
        <v>24.149513386999999</v>
      </c>
      <c r="J52" s="70">
        <f t="shared" si="0"/>
        <v>2.7566194216703348E-5</v>
      </c>
      <c r="K52" s="70">
        <f>I52/'סכום נכסי הקרן'!$C$41</f>
        <v>3.7620460932163631E-6</v>
      </c>
    </row>
    <row r="53" spans="1:11">
      <c r="A53" s="62" t="s">
        <v>3142</v>
      </c>
      <c r="B53" s="59">
        <v>31120000</v>
      </c>
      <c r="C53" s="59">
        <v>20</v>
      </c>
      <c r="D53" s="59" t="s">
        <v>312</v>
      </c>
      <c r="E53" s="59" t="s">
        <v>313</v>
      </c>
      <c r="F53" s="72" t="s">
        <v>143</v>
      </c>
      <c r="G53" s="127" t="s">
        <v>3652</v>
      </c>
      <c r="H53" s="127" t="s">
        <v>3652</v>
      </c>
      <c r="I53" s="69">
        <v>18.962257283</v>
      </c>
      <c r="J53" s="70">
        <f t="shared" si="0"/>
        <v>2.1645043470385664E-5</v>
      </c>
      <c r="K53" s="70">
        <f>I53/'סכום נכסי הקרן'!$C$41</f>
        <v>2.9539678413758541E-6</v>
      </c>
    </row>
    <row r="54" spans="1:11">
      <c r="A54" s="62" t="s">
        <v>3142</v>
      </c>
      <c r="B54" s="59">
        <v>31220000</v>
      </c>
      <c r="C54" s="59">
        <v>20</v>
      </c>
      <c r="D54" s="59" t="s">
        <v>312</v>
      </c>
      <c r="E54" s="59" t="s">
        <v>313</v>
      </c>
      <c r="F54" s="72" t="s">
        <v>139</v>
      </c>
      <c r="G54" s="127" t="s">
        <v>3652</v>
      </c>
      <c r="H54" s="127" t="s">
        <v>3652</v>
      </c>
      <c r="I54" s="69">
        <v>0.28455759999999997</v>
      </c>
      <c r="J54" s="70">
        <f t="shared" si="0"/>
        <v>3.2481689969213227E-7</v>
      </c>
      <c r="K54" s="70">
        <f>I54/'סכום נכסי הקרן'!$C$41</f>
        <v>4.4328794134266025E-8</v>
      </c>
    </row>
    <row r="55" spans="1:11">
      <c r="A55" s="128" t="s">
        <v>3652</v>
      </c>
      <c r="B55" s="126" t="s">
        <v>3652</v>
      </c>
      <c r="C55" s="126" t="s">
        <v>3652</v>
      </c>
      <c r="D55" s="126" t="s">
        <v>3652</v>
      </c>
      <c r="E55" s="126" t="s">
        <v>3652</v>
      </c>
      <c r="F55" s="126" t="s">
        <v>3652</v>
      </c>
      <c r="G55" s="126" t="s">
        <v>3652</v>
      </c>
      <c r="H55" s="126" t="s">
        <v>3652</v>
      </c>
      <c r="I55" s="126" t="s">
        <v>3652</v>
      </c>
      <c r="J55" s="126" t="s">
        <v>3652</v>
      </c>
      <c r="K55" s="126" t="s">
        <v>3652</v>
      </c>
    </row>
    <row r="56" spans="1:11">
      <c r="A56" s="56" t="s">
        <v>190</v>
      </c>
      <c r="B56" s="125" t="s">
        <v>3652</v>
      </c>
      <c r="C56" s="125" t="s">
        <v>3652</v>
      </c>
      <c r="D56" s="125" t="s">
        <v>3652</v>
      </c>
      <c r="E56" s="125" t="s">
        <v>3652</v>
      </c>
      <c r="F56" s="125" t="s">
        <v>3652</v>
      </c>
      <c r="G56" s="125" t="s">
        <v>3652</v>
      </c>
      <c r="H56" s="125" t="s">
        <v>3652</v>
      </c>
      <c r="I56" s="66">
        <f>I57</f>
        <v>37587.515174947002</v>
      </c>
      <c r="J56" s="67">
        <f t="shared" si="0"/>
        <v>4.290540876875986E-2</v>
      </c>
      <c r="K56" s="67">
        <f>I56/'סכום נכסי הקרן'!$C$41</f>
        <v>5.8554374306250337E-3</v>
      </c>
    </row>
    <row r="57" spans="1:11">
      <c r="A57" s="75" t="s">
        <v>46</v>
      </c>
      <c r="B57" s="126" t="s">
        <v>3652</v>
      </c>
      <c r="C57" s="126" t="s">
        <v>3652</v>
      </c>
      <c r="D57" s="126" t="s">
        <v>3652</v>
      </c>
      <c r="E57" s="126" t="s">
        <v>3652</v>
      </c>
      <c r="F57" s="126" t="s">
        <v>3652</v>
      </c>
      <c r="G57" s="126" t="s">
        <v>3652</v>
      </c>
      <c r="H57" s="126" t="s">
        <v>3652</v>
      </c>
      <c r="I57" s="66">
        <f>SUM(I58:I60)</f>
        <v>37587.515174947002</v>
      </c>
      <c r="J57" s="67">
        <f t="shared" ref="J57" si="1">IFERROR(I57/$I$8,0)</f>
        <v>4.290540876875986E-2</v>
      </c>
      <c r="K57" s="67">
        <f>I57/'סכום נכסי הקרן'!$C$41</f>
        <v>5.8554374306250337E-3</v>
      </c>
    </row>
    <row r="58" spans="1:11">
      <c r="A58" s="62" t="s">
        <v>3143</v>
      </c>
      <c r="B58" s="59">
        <v>31785000</v>
      </c>
      <c r="C58" s="59">
        <v>85</v>
      </c>
      <c r="D58" s="59" t="s">
        <v>847</v>
      </c>
      <c r="E58" s="59" t="s">
        <v>806</v>
      </c>
      <c r="F58" s="72" t="s">
        <v>144</v>
      </c>
      <c r="G58" s="127" t="s">
        <v>3652</v>
      </c>
      <c r="H58" s="127" t="s">
        <v>3652</v>
      </c>
      <c r="I58" s="69">
        <v>848.011612431</v>
      </c>
      <c r="J58" s="70">
        <f>IFERROR(I58/$I$8,0)</f>
        <v>9.6798856489077611E-4</v>
      </c>
      <c r="K58" s="70">
        <f>I58/'סכום נכסי הקרן'!$C$41</f>
        <v>1.3210447442247472E-4</v>
      </c>
    </row>
    <row r="59" spans="1:11">
      <c r="A59" s="62" t="s">
        <v>3143</v>
      </c>
      <c r="B59" s="59">
        <v>32085000</v>
      </c>
      <c r="C59" s="59">
        <v>85</v>
      </c>
      <c r="D59" s="59" t="s">
        <v>847</v>
      </c>
      <c r="E59" s="59" t="s">
        <v>806</v>
      </c>
      <c r="F59" s="72" t="s">
        <v>137</v>
      </c>
      <c r="G59" s="127" t="s">
        <v>3652</v>
      </c>
      <c r="H59" s="127" t="s">
        <v>3652</v>
      </c>
      <c r="I59" s="69">
        <v>1986.3441953249999</v>
      </c>
      <c r="J59" s="70">
        <f>IFERROR(I59/$I$8,0)</f>
        <v>2.2673728034216262E-3</v>
      </c>
      <c r="K59" s="70">
        <f>I59/'סכום נכסי הקרן'!$C$41</f>
        <v>3.0943556915842779E-4</v>
      </c>
    </row>
    <row r="60" spans="1:11">
      <c r="A60" s="62" t="s">
        <v>3143</v>
      </c>
      <c r="B60" s="59">
        <v>30385000</v>
      </c>
      <c r="C60" s="59">
        <v>85</v>
      </c>
      <c r="D60" s="59" t="s">
        <v>847</v>
      </c>
      <c r="E60" s="59" t="s">
        <v>806</v>
      </c>
      <c r="F60" s="72" t="s">
        <v>135</v>
      </c>
      <c r="G60" s="127" t="s">
        <v>3652</v>
      </c>
      <c r="H60" s="127" t="s">
        <v>3652</v>
      </c>
      <c r="I60" s="69">
        <v>34753.159367191001</v>
      </c>
      <c r="J60" s="70">
        <f>IFERROR(I60/$I$8,0)</f>
        <v>3.967004740044746E-2</v>
      </c>
      <c r="K60" s="70">
        <f>I60/'סכום נכסי הקרן'!$C$41</f>
        <v>5.4138973870441311E-3</v>
      </c>
    </row>
    <row r="61" spans="1:11">
      <c r="A61" s="129" t="s">
        <v>3652</v>
      </c>
      <c r="B61" s="129" t="s">
        <v>3652</v>
      </c>
      <c r="C61" s="130" t="s">
        <v>3652</v>
      </c>
      <c r="D61" s="130" t="s">
        <v>3652</v>
      </c>
      <c r="E61" s="130" t="s">
        <v>3652</v>
      </c>
      <c r="F61" s="130" t="s">
        <v>3652</v>
      </c>
      <c r="G61" s="130" t="s">
        <v>3652</v>
      </c>
      <c r="H61" s="130" t="s">
        <v>3652</v>
      </c>
      <c r="I61" s="130" t="s">
        <v>3652</v>
      </c>
      <c r="J61" s="130" t="s">
        <v>3652</v>
      </c>
      <c r="K61" s="130" t="s">
        <v>3652</v>
      </c>
    </row>
    <row r="62" spans="1:11">
      <c r="A62" s="129" t="s">
        <v>3652</v>
      </c>
      <c r="B62" s="129" t="s">
        <v>3652</v>
      </c>
      <c r="C62" s="130" t="s">
        <v>3652</v>
      </c>
      <c r="D62" s="130" t="s">
        <v>3652</v>
      </c>
      <c r="E62" s="130" t="s">
        <v>3652</v>
      </c>
      <c r="F62" s="130" t="s">
        <v>3652</v>
      </c>
      <c r="G62" s="130" t="s">
        <v>3652</v>
      </c>
      <c r="H62" s="130" t="s">
        <v>3652</v>
      </c>
      <c r="I62" s="130" t="s">
        <v>3652</v>
      </c>
      <c r="J62" s="130" t="s">
        <v>3652</v>
      </c>
      <c r="K62" s="130" t="s">
        <v>3652</v>
      </c>
    </row>
    <row r="63" spans="1:11">
      <c r="A63" s="129" t="s">
        <v>3652</v>
      </c>
      <c r="B63" s="129" t="s">
        <v>3652</v>
      </c>
      <c r="C63" s="130" t="s">
        <v>3652</v>
      </c>
      <c r="D63" s="130" t="s">
        <v>3652</v>
      </c>
      <c r="E63" s="130" t="s">
        <v>3652</v>
      </c>
      <c r="F63" s="130" t="s">
        <v>3652</v>
      </c>
      <c r="G63" s="130" t="s">
        <v>3652</v>
      </c>
      <c r="H63" s="130" t="s">
        <v>3652</v>
      </c>
      <c r="I63" s="130" t="s">
        <v>3652</v>
      </c>
      <c r="J63" s="130" t="s">
        <v>3652</v>
      </c>
      <c r="K63" s="130" t="s">
        <v>3652</v>
      </c>
    </row>
    <row r="64" spans="1:11">
      <c r="A64" s="93" t="s">
        <v>214</v>
      </c>
      <c r="B64" s="129" t="s">
        <v>3652</v>
      </c>
      <c r="C64" s="130" t="s">
        <v>3652</v>
      </c>
      <c r="D64" s="130" t="s">
        <v>3652</v>
      </c>
      <c r="E64" s="130" t="s">
        <v>3652</v>
      </c>
      <c r="F64" s="130" t="s">
        <v>3652</v>
      </c>
      <c r="G64" s="130" t="s">
        <v>3652</v>
      </c>
      <c r="H64" s="130" t="s">
        <v>3652</v>
      </c>
      <c r="I64" s="130" t="s">
        <v>3652</v>
      </c>
      <c r="J64" s="130" t="s">
        <v>3652</v>
      </c>
      <c r="K64" s="130" t="s">
        <v>3652</v>
      </c>
    </row>
    <row r="65" spans="1:3" hidden="1">
      <c r="A65" s="94"/>
      <c r="C65" s="1"/>
    </row>
    <row r="66" spans="1:3" hidden="1">
      <c r="C66" s="1"/>
    </row>
    <row r="67" spans="1:3" hidden="1">
      <c r="C67" s="1"/>
    </row>
    <row r="68" spans="1:3" hidden="1">
      <c r="C68" s="1"/>
    </row>
    <row r="69" spans="1:3" hidden="1">
      <c r="C69" s="1"/>
    </row>
    <row r="70" spans="1:3" hidden="1">
      <c r="C70" s="1"/>
    </row>
    <row r="71" spans="1:3" hidden="1">
      <c r="C71" s="1"/>
    </row>
    <row r="72" spans="1:3" hidden="1">
      <c r="C72" s="1"/>
    </row>
    <row r="73" spans="1:3" hidden="1">
      <c r="C73" s="1"/>
    </row>
    <row r="74" spans="1:3" hidden="1">
      <c r="C74" s="1"/>
    </row>
    <row r="75" spans="1:3" hidden="1">
      <c r="C75" s="1"/>
    </row>
    <row r="76" spans="1:3" hidden="1">
      <c r="C76" s="1"/>
    </row>
    <row r="77" spans="1:3" hidden="1">
      <c r="C77" s="1"/>
    </row>
    <row r="78" spans="1:3" hidden="1">
      <c r="C78" s="1"/>
    </row>
    <row r="79" spans="1:3" hidden="1">
      <c r="C79" s="1"/>
    </row>
    <row r="80" spans="1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D504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58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bestFit="1" customWidth="1"/>
    <col min="12" max="12" width="9.5703125" style="1" customWidth="1"/>
    <col min="13" max="13" width="32.28515625" style="1" customWidth="1"/>
    <col min="14" max="14" width="11.28515625" style="1" bestFit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149</v>
      </c>
      <c r="B1" s="37" t="s" vm="1">
        <v>222</v>
      </c>
    </row>
    <row r="2" spans="1:17">
      <c r="A2" s="37" t="s">
        <v>148</v>
      </c>
      <c r="B2" s="37" t="s">
        <v>223</v>
      </c>
    </row>
    <row r="3" spans="1:17">
      <c r="A3" s="37" t="s">
        <v>150</v>
      </c>
      <c r="B3" s="37" t="s">
        <v>224</v>
      </c>
    </row>
    <row r="4" spans="1:17">
      <c r="A4" s="37" t="s">
        <v>151</v>
      </c>
      <c r="B4" s="37">
        <v>8802</v>
      </c>
    </row>
    <row r="5" spans="1:17">
      <c r="A5" s="151" t="s">
        <v>93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</row>
    <row r="6" spans="1:17" s="3" customFormat="1">
      <c r="A6" s="38" t="s">
        <v>119</v>
      </c>
      <c r="B6" s="39" t="s">
        <v>48</v>
      </c>
      <c r="C6" s="39" t="s">
        <v>123</v>
      </c>
      <c r="D6" s="39" t="s">
        <v>14</v>
      </c>
      <c r="E6" s="39" t="s">
        <v>71</v>
      </c>
      <c r="F6" s="39" t="s">
        <v>108</v>
      </c>
      <c r="G6" s="39" t="s">
        <v>17</v>
      </c>
      <c r="H6" s="39" t="s">
        <v>107</v>
      </c>
      <c r="I6" s="39" t="s">
        <v>16</v>
      </c>
      <c r="J6" s="39" t="s">
        <v>18</v>
      </c>
      <c r="K6" s="39" t="s">
        <v>199</v>
      </c>
      <c r="L6" s="39" t="s">
        <v>198</v>
      </c>
      <c r="M6" s="39" t="s">
        <v>213</v>
      </c>
      <c r="N6" s="39" t="s">
        <v>66</v>
      </c>
      <c r="O6" s="39" t="s">
        <v>201</v>
      </c>
      <c r="P6" s="39" t="s">
        <v>152</v>
      </c>
      <c r="Q6" s="131" t="s">
        <v>154</v>
      </c>
    </row>
    <row r="7" spans="1:17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27" t="s">
        <v>21</v>
      </c>
      <c r="G7" s="27" t="s">
        <v>20</v>
      </c>
      <c r="H7" s="122" t="s">
        <v>3652</v>
      </c>
      <c r="I7" s="27" t="s">
        <v>19</v>
      </c>
      <c r="J7" s="27" t="s">
        <v>19</v>
      </c>
      <c r="K7" s="27" t="s">
        <v>206</v>
      </c>
      <c r="L7" s="122" t="s">
        <v>3652</v>
      </c>
      <c r="M7" s="12" t="s">
        <v>202</v>
      </c>
      <c r="N7" s="27" t="s">
        <v>207</v>
      </c>
      <c r="O7" s="27" t="s">
        <v>19</v>
      </c>
      <c r="P7" s="27" t="s">
        <v>19</v>
      </c>
      <c r="Q7" s="28" t="s">
        <v>19</v>
      </c>
    </row>
    <row r="8" spans="1:17" s="4" customFormat="1" ht="20.25">
      <c r="A8" s="123" t="s">
        <v>3652</v>
      </c>
      <c r="B8" s="29" t="s">
        <v>0</v>
      </c>
      <c r="C8" s="29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5" t="s">
        <v>118</v>
      </c>
    </row>
    <row r="9" spans="1:17" s="4" customFormat="1" ht="20.25">
      <c r="A9" s="55" t="s">
        <v>28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63">
        <v>8.2489974114425557</v>
      </c>
      <c r="H9" s="124" t="s">
        <v>3652</v>
      </c>
      <c r="I9" s="124" t="s">
        <v>3652</v>
      </c>
      <c r="J9" s="64">
        <v>3.5752692529096144E-2</v>
      </c>
      <c r="K9" s="124" t="s">
        <v>3652</v>
      </c>
      <c r="L9" s="124" t="s">
        <v>3652</v>
      </c>
      <c r="M9" s="124" t="s">
        <v>3652</v>
      </c>
      <c r="N9" s="63">
        <v>301394.46496607002</v>
      </c>
      <c r="O9" s="124" t="s">
        <v>3652</v>
      </c>
      <c r="P9" s="64">
        <f>IFERROR(N9/$N$9,0)</f>
        <v>1</v>
      </c>
      <c r="Q9" s="64">
        <f>N9/'סכום נכסי הקרן'!$C$41</f>
        <v>4.6951665289165265E-2</v>
      </c>
    </row>
    <row r="10" spans="1:17">
      <c r="A10" s="56" t="s">
        <v>191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66">
        <v>8.2412971503415005</v>
      </c>
      <c r="H10" s="125" t="s">
        <v>3652</v>
      </c>
      <c r="I10" s="125" t="s">
        <v>3652</v>
      </c>
      <c r="J10" s="67">
        <v>3.5523635682373655E-2</v>
      </c>
      <c r="K10" s="125" t="s">
        <v>3652</v>
      </c>
      <c r="L10" s="125" t="s">
        <v>3652</v>
      </c>
      <c r="M10" s="125" t="s">
        <v>3652</v>
      </c>
      <c r="N10" s="66">
        <v>297630.227126799</v>
      </c>
      <c r="O10" s="125" t="s">
        <v>3652</v>
      </c>
      <c r="P10" s="67">
        <f t="shared" ref="P10:P59" si="0">IFERROR(N10/$N$9,0)</f>
        <v>0.98751059399947905</v>
      </c>
      <c r="Q10" s="67">
        <f>N10/'סכום נכסי הקרן'!$C$41</f>
        <v>4.6365266878968317E-2</v>
      </c>
    </row>
    <row r="11" spans="1:17">
      <c r="A11" s="58" t="s">
        <v>26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69">
        <v>6.4369348871251884</v>
      </c>
      <c r="H11" s="126" t="s">
        <v>3652</v>
      </c>
      <c r="I11" s="126" t="s">
        <v>3652</v>
      </c>
      <c r="J11" s="70">
        <v>1.3152099804705506E-2</v>
      </c>
      <c r="K11" s="126" t="s">
        <v>3652</v>
      </c>
      <c r="L11" s="126" t="s">
        <v>3652</v>
      </c>
      <c r="M11" s="126" t="s">
        <v>3652</v>
      </c>
      <c r="N11" s="69">
        <v>62570.94789909001</v>
      </c>
      <c r="O11" s="126" t="s">
        <v>3652</v>
      </c>
      <c r="P11" s="70">
        <f t="shared" si="0"/>
        <v>0.20760483410381819</v>
      </c>
      <c r="Q11" s="70">
        <f>N11/'סכום נכסי הקרן'!$C$41</f>
        <v>9.7473926832551544E-3</v>
      </c>
    </row>
    <row r="12" spans="1:17">
      <c r="A12" s="60" t="s">
        <v>25</v>
      </c>
      <c r="B12" s="125" t="s">
        <v>3652</v>
      </c>
      <c r="C12" s="125" t="s">
        <v>3652</v>
      </c>
      <c r="D12" s="125" t="s">
        <v>3652</v>
      </c>
      <c r="E12" s="125" t="s">
        <v>3652</v>
      </c>
      <c r="F12" s="125" t="s">
        <v>3652</v>
      </c>
      <c r="G12" s="66">
        <v>6.4369348871251884</v>
      </c>
      <c r="H12" s="125" t="s">
        <v>3652</v>
      </c>
      <c r="I12" s="125" t="s">
        <v>3652</v>
      </c>
      <c r="J12" s="67">
        <v>1.3152099804705506E-2</v>
      </c>
      <c r="K12" s="125" t="s">
        <v>3652</v>
      </c>
      <c r="L12" s="125" t="s">
        <v>3652</v>
      </c>
      <c r="M12" s="125" t="s">
        <v>3652</v>
      </c>
      <c r="N12" s="66">
        <v>62570.94789909001</v>
      </c>
      <c r="O12" s="125" t="s">
        <v>3652</v>
      </c>
      <c r="P12" s="67">
        <f t="shared" si="0"/>
        <v>0.20760483410381819</v>
      </c>
      <c r="Q12" s="67">
        <f>N12/'סכום נכסי הקרן'!$C$41</f>
        <v>9.7473926832551544E-3</v>
      </c>
    </row>
    <row r="13" spans="1:17">
      <c r="A13" s="61" t="s">
        <v>225</v>
      </c>
      <c r="B13" s="59" t="s">
        <v>226</v>
      </c>
      <c r="C13" s="72" t="s">
        <v>124</v>
      </c>
      <c r="D13" s="59" t="s">
        <v>227</v>
      </c>
      <c r="E13" s="126" t="s">
        <v>3652</v>
      </c>
      <c r="F13" s="126" t="s">
        <v>3652</v>
      </c>
      <c r="G13" s="69">
        <v>0.58000000004227981</v>
      </c>
      <c r="H13" s="72" t="s">
        <v>136</v>
      </c>
      <c r="I13" s="73">
        <v>0.04</v>
      </c>
      <c r="J13" s="70">
        <v>8.1000000004932647E-3</v>
      </c>
      <c r="K13" s="69">
        <v>4978.308505</v>
      </c>
      <c r="L13" s="71">
        <v>142.53</v>
      </c>
      <c r="M13" s="126" t="s">
        <v>3652</v>
      </c>
      <c r="N13" s="69">
        <v>7.0955829649999993</v>
      </c>
      <c r="O13" s="70">
        <v>5.6875174515664766E-7</v>
      </c>
      <c r="P13" s="70">
        <f t="shared" si="0"/>
        <v>2.3542512520257451E-5</v>
      </c>
      <c r="Q13" s="70">
        <f>N13/'סכום נכסי הקרן'!$C$41</f>
        <v>1.1053601679171104E-6</v>
      </c>
    </row>
    <row r="14" spans="1:17">
      <c r="A14" s="61" t="s">
        <v>228</v>
      </c>
      <c r="B14" s="59" t="s">
        <v>229</v>
      </c>
      <c r="C14" s="72" t="s">
        <v>124</v>
      </c>
      <c r="D14" s="59" t="s">
        <v>227</v>
      </c>
      <c r="E14" s="126" t="s">
        <v>3652</v>
      </c>
      <c r="F14" s="126" t="s">
        <v>3652</v>
      </c>
      <c r="G14" s="69">
        <v>3.369999999999806</v>
      </c>
      <c r="H14" s="72" t="s">
        <v>136</v>
      </c>
      <c r="I14" s="73">
        <v>7.4999999999999997E-3</v>
      </c>
      <c r="J14" s="70">
        <v>1.1599999999999661E-2</v>
      </c>
      <c r="K14" s="69">
        <v>5313849.634056</v>
      </c>
      <c r="L14" s="71">
        <v>111.6</v>
      </c>
      <c r="M14" s="126" t="s">
        <v>3652</v>
      </c>
      <c r="N14" s="69">
        <v>5930.2564882950001</v>
      </c>
      <c r="O14" s="70">
        <v>2.5377345789952391E-4</v>
      </c>
      <c r="P14" s="70">
        <f t="shared" si="0"/>
        <v>1.9676063025784524E-2</v>
      </c>
      <c r="Q14" s="70">
        <f>N14/'סכום נכסי הקרן'!$C$41</f>
        <v>9.2382392539515541E-4</v>
      </c>
    </row>
    <row r="15" spans="1:17">
      <c r="A15" s="61" t="s">
        <v>230</v>
      </c>
      <c r="B15" s="59" t="s">
        <v>231</v>
      </c>
      <c r="C15" s="72" t="s">
        <v>124</v>
      </c>
      <c r="D15" s="59" t="s">
        <v>227</v>
      </c>
      <c r="E15" s="126" t="s">
        <v>3652</v>
      </c>
      <c r="F15" s="126" t="s">
        <v>3652</v>
      </c>
      <c r="G15" s="69">
        <v>5.3400000000001562</v>
      </c>
      <c r="H15" s="72" t="s">
        <v>136</v>
      </c>
      <c r="I15" s="73">
        <v>5.0000000000000001E-3</v>
      </c>
      <c r="J15" s="70">
        <v>1.2600000000000717E-2</v>
      </c>
      <c r="K15" s="69">
        <v>11408735.546667002</v>
      </c>
      <c r="L15" s="71">
        <v>107.42</v>
      </c>
      <c r="M15" s="126" t="s">
        <v>3652</v>
      </c>
      <c r="N15" s="69">
        <v>12255.263905362001</v>
      </c>
      <c r="O15" s="70">
        <v>5.6130030976864523E-4</v>
      </c>
      <c r="P15" s="70">
        <f t="shared" si="0"/>
        <v>4.0661874486453017E-2</v>
      </c>
      <c r="Q15" s="70">
        <f>N15/'סכום נכסי הקרן'!$C$41</f>
        <v>1.9091427209179908E-3</v>
      </c>
    </row>
    <row r="16" spans="1:17">
      <c r="A16" s="61" t="s">
        <v>232</v>
      </c>
      <c r="B16" s="59" t="s">
        <v>233</v>
      </c>
      <c r="C16" s="72" t="s">
        <v>124</v>
      </c>
      <c r="D16" s="59" t="s">
        <v>227</v>
      </c>
      <c r="E16" s="126" t="s">
        <v>3652</v>
      </c>
      <c r="F16" s="126" t="s">
        <v>3652</v>
      </c>
      <c r="G16" s="69">
        <v>10.160000000000387</v>
      </c>
      <c r="H16" s="72" t="s">
        <v>136</v>
      </c>
      <c r="I16" s="73">
        <v>0.04</v>
      </c>
      <c r="J16" s="70">
        <v>1.5299999999996016E-2</v>
      </c>
      <c r="K16" s="69">
        <v>538687.37861699995</v>
      </c>
      <c r="L16" s="71">
        <v>172.48</v>
      </c>
      <c r="M16" s="126" t="s">
        <v>3652</v>
      </c>
      <c r="N16" s="69">
        <v>929.12793362900004</v>
      </c>
      <c r="O16" s="70">
        <v>3.3811017692608533E-5</v>
      </c>
      <c r="P16" s="70">
        <f t="shared" si="0"/>
        <v>3.0827637585633767E-3</v>
      </c>
      <c r="Q16" s="70">
        <f>N16/'סכום נכסי הקרן'!$C$41</f>
        <v>1.4474089215763675E-4</v>
      </c>
    </row>
    <row r="17" spans="1:17">
      <c r="A17" s="61" t="s">
        <v>234</v>
      </c>
      <c r="B17" s="59" t="s">
        <v>235</v>
      </c>
      <c r="C17" s="72" t="s">
        <v>124</v>
      </c>
      <c r="D17" s="59" t="s">
        <v>227</v>
      </c>
      <c r="E17" s="126" t="s">
        <v>3652</v>
      </c>
      <c r="F17" s="126" t="s">
        <v>3652</v>
      </c>
      <c r="G17" s="69">
        <v>19.080000000012532</v>
      </c>
      <c r="H17" s="72" t="s">
        <v>136</v>
      </c>
      <c r="I17" s="73">
        <v>0.01</v>
      </c>
      <c r="J17" s="70">
        <v>1.730000000000359E-2</v>
      </c>
      <c r="K17" s="69">
        <v>509015.047448</v>
      </c>
      <c r="L17" s="71">
        <v>98.46</v>
      </c>
      <c r="M17" s="126" t="s">
        <v>3652</v>
      </c>
      <c r="N17" s="69">
        <v>501.17622463399999</v>
      </c>
      <c r="O17" s="70">
        <v>2.8114450347703057E-5</v>
      </c>
      <c r="P17" s="70">
        <f t="shared" si="0"/>
        <v>1.662858090942117E-3</v>
      </c>
      <c r="Q17" s="70">
        <f>N17/'סכום נכסי הקרן'!$C$41</f>
        <v>7.8073956509294617E-5</v>
      </c>
    </row>
    <row r="18" spans="1:17">
      <c r="A18" s="61" t="s">
        <v>236</v>
      </c>
      <c r="B18" s="59" t="s">
        <v>237</v>
      </c>
      <c r="C18" s="72" t="s">
        <v>124</v>
      </c>
      <c r="D18" s="59" t="s">
        <v>227</v>
      </c>
      <c r="E18" s="126" t="s">
        <v>3652</v>
      </c>
      <c r="F18" s="126" t="s">
        <v>3652</v>
      </c>
      <c r="G18" s="69">
        <v>2.5800000000001031</v>
      </c>
      <c r="H18" s="72" t="s">
        <v>136</v>
      </c>
      <c r="I18" s="73">
        <v>1E-3</v>
      </c>
      <c r="J18" s="70">
        <v>1.1300000000000761E-2</v>
      </c>
      <c r="K18" s="69">
        <v>12025141.702216001</v>
      </c>
      <c r="L18" s="71">
        <v>108.67</v>
      </c>
      <c r="M18" s="126" t="s">
        <v>3652</v>
      </c>
      <c r="N18" s="69">
        <v>13067.721206676997</v>
      </c>
      <c r="O18" s="70">
        <v>5.9917301158326055E-4</v>
      </c>
      <c r="P18" s="70">
        <f t="shared" si="0"/>
        <v>4.3357535474807467E-2</v>
      </c>
      <c r="Q18" s="70">
        <f>N18/'סכום נכסי הקרן'!$C$41</f>
        <v>2.0357084933762693E-3</v>
      </c>
    </row>
    <row r="19" spans="1:17">
      <c r="A19" s="61" t="s">
        <v>238</v>
      </c>
      <c r="B19" s="59" t="s">
        <v>239</v>
      </c>
      <c r="C19" s="72" t="s">
        <v>124</v>
      </c>
      <c r="D19" s="59" t="s">
        <v>227</v>
      </c>
      <c r="E19" s="126" t="s">
        <v>3652</v>
      </c>
      <c r="F19" s="126" t="s">
        <v>3652</v>
      </c>
      <c r="G19" s="69">
        <v>14.419999999996735</v>
      </c>
      <c r="H19" s="72" t="s">
        <v>136</v>
      </c>
      <c r="I19" s="73">
        <v>2.75E-2</v>
      </c>
      <c r="J19" s="70">
        <v>1.6499999999996219E-2</v>
      </c>
      <c r="K19" s="69">
        <v>1226435.85207</v>
      </c>
      <c r="L19" s="71">
        <v>140.35</v>
      </c>
      <c r="M19" s="126" t="s">
        <v>3652</v>
      </c>
      <c r="N19" s="69">
        <v>1721.3027944610001</v>
      </c>
      <c r="O19" s="70">
        <v>6.7292423951057059E-5</v>
      </c>
      <c r="P19" s="70">
        <f t="shared" si="0"/>
        <v>5.7111294152491438E-3</v>
      </c>
      <c r="Q19" s="70">
        <f>N19/'סכום נכסי הקרן'!$C$41</f>
        <v>2.6814703672788396E-4</v>
      </c>
    </row>
    <row r="20" spans="1:17">
      <c r="A20" s="61" t="s">
        <v>240</v>
      </c>
      <c r="B20" s="59" t="s">
        <v>241</v>
      </c>
      <c r="C20" s="72" t="s">
        <v>124</v>
      </c>
      <c r="D20" s="59" t="s">
        <v>227</v>
      </c>
      <c r="E20" s="126" t="s">
        <v>3652</v>
      </c>
      <c r="F20" s="126" t="s">
        <v>3652</v>
      </c>
      <c r="G20" s="69">
        <v>1.8300000000000061</v>
      </c>
      <c r="H20" s="72" t="s">
        <v>136</v>
      </c>
      <c r="I20" s="73">
        <v>7.4999999999999997E-3</v>
      </c>
      <c r="J20" s="70">
        <v>1.2500000000000001E-2</v>
      </c>
      <c r="K20" s="69">
        <v>5862029.7059049997</v>
      </c>
      <c r="L20" s="71">
        <v>111.09</v>
      </c>
      <c r="M20" s="126" t="s">
        <v>3652</v>
      </c>
      <c r="N20" s="69">
        <v>6512.1289215120005</v>
      </c>
      <c r="O20" s="70">
        <v>2.7010566363463182E-4</v>
      </c>
      <c r="P20" s="70">
        <f t="shared" si="0"/>
        <v>2.1606663951991002E-2</v>
      </c>
      <c r="Q20" s="70">
        <f>N20/'סכום נכסי הקרן'!$C$41</f>
        <v>1.0144688538893543E-3</v>
      </c>
    </row>
    <row r="21" spans="1:17">
      <c r="A21" s="61" t="s">
        <v>242</v>
      </c>
      <c r="B21" s="59" t="s">
        <v>243</v>
      </c>
      <c r="C21" s="72" t="s">
        <v>124</v>
      </c>
      <c r="D21" s="59" t="s">
        <v>227</v>
      </c>
      <c r="E21" s="126" t="s">
        <v>3652</v>
      </c>
      <c r="F21" s="126" t="s">
        <v>3652</v>
      </c>
      <c r="G21" s="69">
        <v>4.7300000000002678</v>
      </c>
      <c r="H21" s="72" t="s">
        <v>136</v>
      </c>
      <c r="I21" s="73">
        <v>1.1000000000000001E-2</v>
      </c>
      <c r="J21" s="70">
        <v>1.2100000000001419E-2</v>
      </c>
      <c r="K21" s="69">
        <v>3792764.0650950004</v>
      </c>
      <c r="L21" s="71">
        <v>100.55</v>
      </c>
      <c r="M21" s="126" t="s">
        <v>3652</v>
      </c>
      <c r="N21" s="69">
        <v>3813.6245311259995</v>
      </c>
      <c r="O21" s="70">
        <v>5.5792835876260184E-4</v>
      </c>
      <c r="P21" s="70">
        <f t="shared" si="0"/>
        <v>1.2653266646935021E-2</v>
      </c>
      <c r="Q21" s="70">
        <f>N21/'סכום נכסי הקרן'!$C$41</f>
        <v>5.9409194042145158E-4</v>
      </c>
    </row>
    <row r="22" spans="1:17">
      <c r="A22" s="61" t="s">
        <v>244</v>
      </c>
      <c r="B22" s="59" t="s">
        <v>245</v>
      </c>
      <c r="C22" s="72" t="s">
        <v>124</v>
      </c>
      <c r="D22" s="59" t="s">
        <v>227</v>
      </c>
      <c r="E22" s="126" t="s">
        <v>3652</v>
      </c>
      <c r="F22" s="126" t="s">
        <v>3652</v>
      </c>
      <c r="G22" s="69">
        <v>7.8899999999999482</v>
      </c>
      <c r="H22" s="72" t="s">
        <v>136</v>
      </c>
      <c r="I22" s="73">
        <v>1E-3</v>
      </c>
      <c r="J22" s="70">
        <v>1.4599999999999941E-2</v>
      </c>
      <c r="K22" s="69">
        <v>13909732.306094</v>
      </c>
      <c r="L22" s="71">
        <v>100.3</v>
      </c>
      <c r="M22" s="126" t="s">
        <v>3652</v>
      </c>
      <c r="N22" s="69">
        <v>13951.461747548001</v>
      </c>
      <c r="O22" s="70">
        <v>5.3912489570848707E-4</v>
      </c>
      <c r="P22" s="70">
        <f t="shared" si="0"/>
        <v>4.6289707905281571E-2</v>
      </c>
      <c r="Q22" s="70">
        <f>N22/'סכום נכסי הקרן'!$C$41</f>
        <v>2.1733788719020077E-3</v>
      </c>
    </row>
    <row r="23" spans="1:17">
      <c r="A23" s="61" t="s">
        <v>246</v>
      </c>
      <c r="B23" s="59" t="s">
        <v>247</v>
      </c>
      <c r="C23" s="72" t="s">
        <v>124</v>
      </c>
      <c r="D23" s="59" t="s">
        <v>227</v>
      </c>
      <c r="E23" s="126" t="s">
        <v>3652</v>
      </c>
      <c r="F23" s="126" t="s">
        <v>3652</v>
      </c>
      <c r="G23" s="69">
        <v>25.700000000001104</v>
      </c>
      <c r="H23" s="72" t="s">
        <v>136</v>
      </c>
      <c r="I23" s="73">
        <v>5.0000000000000001E-3</v>
      </c>
      <c r="J23" s="70">
        <v>1.7900000000000024E-2</v>
      </c>
      <c r="K23" s="69">
        <v>4841342.7903859997</v>
      </c>
      <c r="L23" s="71">
        <v>80.180000000000007</v>
      </c>
      <c r="M23" s="126" t="s">
        <v>3652</v>
      </c>
      <c r="N23" s="69">
        <v>3881.788562881</v>
      </c>
      <c r="O23" s="70">
        <v>3.0832381543900679E-4</v>
      </c>
      <c r="P23" s="70">
        <f t="shared" si="0"/>
        <v>1.2879428835290651E-2</v>
      </c>
      <c r="Q23" s="70">
        <f>N23/'סכום נכסי הקרן'!$C$41</f>
        <v>6.0471063179019021E-4</v>
      </c>
    </row>
    <row r="24" spans="1:17">
      <c r="A24" s="132" t="s">
        <v>3652</v>
      </c>
      <c r="B24" s="126" t="s">
        <v>3652</v>
      </c>
      <c r="C24" s="126" t="s">
        <v>3652</v>
      </c>
      <c r="D24" s="126" t="s">
        <v>3652</v>
      </c>
      <c r="E24" s="126" t="s">
        <v>3652</v>
      </c>
      <c r="F24" s="126" t="s">
        <v>3652</v>
      </c>
      <c r="G24" s="126" t="s">
        <v>3652</v>
      </c>
      <c r="H24" s="126" t="s">
        <v>3652</v>
      </c>
      <c r="I24" s="126" t="s">
        <v>3652</v>
      </c>
      <c r="J24" s="126" t="s">
        <v>3652</v>
      </c>
      <c r="K24" s="126" t="s">
        <v>3652</v>
      </c>
      <c r="L24" s="126" t="s">
        <v>3652</v>
      </c>
      <c r="M24" s="126" t="s">
        <v>3652</v>
      </c>
      <c r="N24" s="126" t="s">
        <v>3652</v>
      </c>
      <c r="O24" s="126" t="s">
        <v>3652</v>
      </c>
      <c r="P24" s="126" t="s">
        <v>3652</v>
      </c>
      <c r="Q24" s="126" t="s">
        <v>3652</v>
      </c>
    </row>
    <row r="25" spans="1:17">
      <c r="A25" s="58" t="s">
        <v>50</v>
      </c>
      <c r="B25" s="126" t="s">
        <v>3652</v>
      </c>
      <c r="C25" s="126" t="s">
        <v>3652</v>
      </c>
      <c r="D25" s="126" t="s">
        <v>3652</v>
      </c>
      <c r="E25" s="126" t="s">
        <v>3652</v>
      </c>
      <c r="F25" s="126" t="s">
        <v>3652</v>
      </c>
      <c r="G25" s="69">
        <v>8.7216043202338334</v>
      </c>
      <c r="H25" s="126" t="s">
        <v>3652</v>
      </c>
      <c r="I25" s="126" t="s">
        <v>3652</v>
      </c>
      <c r="J25" s="70">
        <v>4.1478764152193225E-2</v>
      </c>
      <c r="K25" s="126" t="s">
        <v>3652</v>
      </c>
      <c r="L25" s="126" t="s">
        <v>3652</v>
      </c>
      <c r="M25" s="126" t="s">
        <v>3652</v>
      </c>
      <c r="N25" s="69">
        <v>235059.27922770896</v>
      </c>
      <c r="O25" s="126" t="s">
        <v>3652</v>
      </c>
      <c r="P25" s="70">
        <f t="shared" si="0"/>
        <v>0.7799057598956608</v>
      </c>
      <c r="Q25" s="70">
        <f>N25/'סכום נכסי הקרן'!$C$41</f>
        <v>3.6617874195713156E-2</v>
      </c>
    </row>
    <row r="26" spans="1:17">
      <c r="A26" s="60" t="s">
        <v>22</v>
      </c>
      <c r="B26" s="125" t="s">
        <v>3652</v>
      </c>
      <c r="C26" s="125" t="s">
        <v>3652</v>
      </c>
      <c r="D26" s="125" t="s">
        <v>3652</v>
      </c>
      <c r="E26" s="125" t="s">
        <v>3652</v>
      </c>
      <c r="F26" s="125" t="s">
        <v>3652</v>
      </c>
      <c r="G26" s="66">
        <v>0.39068489435419396</v>
      </c>
      <c r="H26" s="125" t="s">
        <v>3652</v>
      </c>
      <c r="I26" s="125" t="s">
        <v>3652</v>
      </c>
      <c r="J26" s="67">
        <v>4.4098996383225772E-2</v>
      </c>
      <c r="K26" s="125" t="s">
        <v>3652</v>
      </c>
      <c r="L26" s="125" t="s">
        <v>3652</v>
      </c>
      <c r="M26" s="125" t="s">
        <v>3652</v>
      </c>
      <c r="N26" s="66">
        <v>24665.792859735</v>
      </c>
      <c r="O26" s="125" t="s">
        <v>3652</v>
      </c>
      <c r="P26" s="67">
        <f t="shared" si="0"/>
        <v>8.183890458144874E-2</v>
      </c>
      <c r="Q26" s="67">
        <f>N26/'סכום נכסי הקרן'!$C$41</f>
        <v>3.8424728555401153E-3</v>
      </c>
    </row>
    <row r="27" spans="1:17">
      <c r="A27" s="61" t="s">
        <v>248</v>
      </c>
      <c r="B27" s="59" t="s">
        <v>249</v>
      </c>
      <c r="C27" s="72" t="s">
        <v>124</v>
      </c>
      <c r="D27" s="59" t="s">
        <v>227</v>
      </c>
      <c r="E27" s="126" t="s">
        <v>3652</v>
      </c>
      <c r="F27" s="126" t="s">
        <v>3652</v>
      </c>
      <c r="G27" s="69">
        <v>0.93000000000000871</v>
      </c>
      <c r="H27" s="72" t="s">
        <v>136</v>
      </c>
      <c r="I27" s="73">
        <v>0</v>
      </c>
      <c r="J27" s="70">
        <v>4.1099999999999443E-2</v>
      </c>
      <c r="K27" s="69">
        <v>3553091.6850000001</v>
      </c>
      <c r="L27" s="71">
        <v>96.34</v>
      </c>
      <c r="M27" s="126" t="s">
        <v>3652</v>
      </c>
      <c r="N27" s="69">
        <v>3423.0485293289998</v>
      </c>
      <c r="O27" s="70">
        <v>2.5379226321428573E-4</v>
      </c>
      <c r="P27" s="70">
        <f t="shared" si="0"/>
        <v>1.1357370248038082E-2</v>
      </c>
      <c r="Q27" s="70">
        <f>N27/'סכום נכסי הקרן'!$C$41</f>
        <v>5.3324744645100793E-4</v>
      </c>
    </row>
    <row r="28" spans="1:17">
      <c r="A28" s="61" t="s">
        <v>250</v>
      </c>
      <c r="B28" s="59" t="s">
        <v>251</v>
      </c>
      <c r="C28" s="72" t="s">
        <v>124</v>
      </c>
      <c r="D28" s="59" t="s">
        <v>227</v>
      </c>
      <c r="E28" s="126" t="s">
        <v>3652</v>
      </c>
      <c r="F28" s="126" t="s">
        <v>3652</v>
      </c>
      <c r="G28" s="69">
        <v>0.1</v>
      </c>
      <c r="H28" s="72" t="s">
        <v>136</v>
      </c>
      <c r="I28" s="73">
        <v>0</v>
      </c>
      <c r="J28" s="70">
        <v>4.5499999999997279E-2</v>
      </c>
      <c r="K28" s="69">
        <v>1846215.5930989999</v>
      </c>
      <c r="L28" s="71">
        <v>99.55</v>
      </c>
      <c r="M28" s="126" t="s">
        <v>3652</v>
      </c>
      <c r="N28" s="69">
        <v>1837.9076229300001</v>
      </c>
      <c r="O28" s="70">
        <v>3.6924311861980001E-5</v>
      </c>
      <c r="P28" s="70">
        <f t="shared" si="0"/>
        <v>6.0980138541592184E-3</v>
      </c>
      <c r="Q28" s="70">
        <f>N28/'סכום נכסי הקרן'!$C$41</f>
        <v>2.8631190540917627E-4</v>
      </c>
    </row>
    <row r="29" spans="1:17">
      <c r="A29" s="61" t="s">
        <v>252</v>
      </c>
      <c r="B29" s="59" t="s">
        <v>253</v>
      </c>
      <c r="C29" s="72" t="s">
        <v>124</v>
      </c>
      <c r="D29" s="59" t="s">
        <v>227</v>
      </c>
      <c r="E29" s="126" t="s">
        <v>3652</v>
      </c>
      <c r="F29" s="126" t="s">
        <v>3652</v>
      </c>
      <c r="G29" s="69">
        <v>0.18</v>
      </c>
      <c r="H29" s="72" t="s">
        <v>136</v>
      </c>
      <c r="I29" s="73">
        <v>0</v>
      </c>
      <c r="J29" s="70">
        <v>4.4999999999999998E-2</v>
      </c>
      <c r="K29" s="69">
        <v>4555245.75</v>
      </c>
      <c r="L29" s="71">
        <v>99.22</v>
      </c>
      <c r="M29" s="126" t="s">
        <v>3652</v>
      </c>
      <c r="N29" s="69">
        <v>4519.7148331500002</v>
      </c>
      <c r="O29" s="70">
        <v>8.9318544117647058E-5</v>
      </c>
      <c r="P29" s="70">
        <f t="shared" si="0"/>
        <v>1.4996011402063454E-2</v>
      </c>
      <c r="Q29" s="70">
        <f>N29/'סכום נכסי הקרן'!$C$41</f>
        <v>7.0408770802218921E-4</v>
      </c>
    </row>
    <row r="30" spans="1:17">
      <c r="A30" s="61" t="s">
        <v>254</v>
      </c>
      <c r="B30" s="59" t="s">
        <v>255</v>
      </c>
      <c r="C30" s="72" t="s">
        <v>124</v>
      </c>
      <c r="D30" s="59" t="s">
        <v>227</v>
      </c>
      <c r="E30" s="126" t="s">
        <v>3652</v>
      </c>
      <c r="F30" s="126" t="s">
        <v>3652</v>
      </c>
      <c r="G30" s="69">
        <v>0.25000000000006167</v>
      </c>
      <c r="H30" s="72" t="s">
        <v>136</v>
      </c>
      <c r="I30" s="73">
        <v>0</v>
      </c>
      <c r="J30" s="70">
        <v>4.4399999999999995E-2</v>
      </c>
      <c r="K30" s="69">
        <v>4099721.1749999998</v>
      </c>
      <c r="L30" s="71">
        <v>98.9</v>
      </c>
      <c r="M30" s="126" t="s">
        <v>3652</v>
      </c>
      <c r="N30" s="69">
        <v>4054.624242075</v>
      </c>
      <c r="O30" s="70">
        <v>2.0498605875E-4</v>
      </c>
      <c r="P30" s="70">
        <f t="shared" si="0"/>
        <v>1.3452882230373593E-2</v>
      </c>
      <c r="Q30" s="70">
        <f>N30/'סכום נכסי הקרן'!$C$41</f>
        <v>6.3163522365506004E-4</v>
      </c>
    </row>
    <row r="31" spans="1:17">
      <c r="A31" s="61" t="s">
        <v>256</v>
      </c>
      <c r="B31" s="59" t="s">
        <v>257</v>
      </c>
      <c r="C31" s="72" t="s">
        <v>124</v>
      </c>
      <c r="D31" s="59" t="s">
        <v>227</v>
      </c>
      <c r="E31" s="126" t="s">
        <v>3652</v>
      </c>
      <c r="F31" s="126" t="s">
        <v>3652</v>
      </c>
      <c r="G31" s="69">
        <v>0.34999999999993348</v>
      </c>
      <c r="H31" s="72" t="s">
        <v>136</v>
      </c>
      <c r="I31" s="73">
        <v>0</v>
      </c>
      <c r="J31" s="70">
        <v>4.4599999999999272E-2</v>
      </c>
      <c r="K31" s="69">
        <v>6104029.3049999997</v>
      </c>
      <c r="L31" s="71">
        <v>98.48</v>
      </c>
      <c r="M31" s="126" t="s">
        <v>3652</v>
      </c>
      <c r="N31" s="69">
        <v>6011.248059564</v>
      </c>
      <c r="O31" s="70">
        <v>3.3911273916666665E-4</v>
      </c>
      <c r="P31" s="70">
        <f t="shared" si="0"/>
        <v>1.9944785848143316E-2</v>
      </c>
      <c r="Q31" s="70">
        <f>N31/'סכום נכסי הקרן'!$C$41</f>
        <v>9.3644090940610519E-4</v>
      </c>
    </row>
    <row r="32" spans="1:17">
      <c r="A32" s="61" t="s">
        <v>258</v>
      </c>
      <c r="B32" s="59" t="s">
        <v>259</v>
      </c>
      <c r="C32" s="72" t="s">
        <v>124</v>
      </c>
      <c r="D32" s="59" t="s">
        <v>227</v>
      </c>
      <c r="E32" s="126" t="s">
        <v>3652</v>
      </c>
      <c r="F32" s="126" t="s">
        <v>3652</v>
      </c>
      <c r="G32" s="69">
        <v>0.42999999999990679</v>
      </c>
      <c r="H32" s="72" t="s">
        <v>136</v>
      </c>
      <c r="I32" s="73">
        <v>0</v>
      </c>
      <c r="J32" s="70">
        <v>4.4699999999999608E-2</v>
      </c>
      <c r="K32" s="69">
        <v>3826406.43</v>
      </c>
      <c r="L32" s="71">
        <v>98.15</v>
      </c>
      <c r="M32" s="126" t="s">
        <v>3652</v>
      </c>
      <c r="N32" s="69">
        <v>3755.6179110449998</v>
      </c>
      <c r="O32" s="70">
        <v>2.12578135E-4</v>
      </c>
      <c r="P32" s="70">
        <f t="shared" si="0"/>
        <v>1.2460805846145166E-2</v>
      </c>
      <c r="Q32" s="70">
        <f>N32/'סכום נכסי הקרן'!$C$41</f>
        <v>5.8505558532148162E-4</v>
      </c>
    </row>
    <row r="33" spans="1:17">
      <c r="A33" s="61" t="s">
        <v>260</v>
      </c>
      <c r="B33" s="59" t="s">
        <v>261</v>
      </c>
      <c r="C33" s="72" t="s">
        <v>124</v>
      </c>
      <c r="D33" s="59" t="s">
        <v>227</v>
      </c>
      <c r="E33" s="126" t="s">
        <v>3652</v>
      </c>
      <c r="F33" s="126" t="s">
        <v>3652</v>
      </c>
      <c r="G33" s="69">
        <v>0.68000000000041361</v>
      </c>
      <c r="H33" s="72" t="s">
        <v>136</v>
      </c>
      <c r="I33" s="73">
        <v>0</v>
      </c>
      <c r="J33" s="70">
        <v>4.1400000000001123E-2</v>
      </c>
      <c r="K33" s="69">
        <v>1093258.98</v>
      </c>
      <c r="L33" s="71">
        <v>97.29</v>
      </c>
      <c r="M33" s="126" t="s">
        <v>3652</v>
      </c>
      <c r="N33" s="69">
        <v>1063.6316616420002</v>
      </c>
      <c r="O33" s="70">
        <v>6.0736609999999998E-5</v>
      </c>
      <c r="P33" s="70">
        <f t="shared" si="0"/>
        <v>3.5290351525259105E-3</v>
      </c>
      <c r="Q33" s="70">
        <f>N33/'סכום נכסי הקרן'!$C$41</f>
        <v>1.6569407727509485E-4</v>
      </c>
    </row>
    <row r="34" spans="1:17">
      <c r="A34" s="132" t="s">
        <v>3652</v>
      </c>
      <c r="B34" s="126" t="s">
        <v>3652</v>
      </c>
      <c r="C34" s="126" t="s">
        <v>3652</v>
      </c>
      <c r="D34" s="126" t="s">
        <v>3652</v>
      </c>
      <c r="E34" s="126" t="s">
        <v>3652</v>
      </c>
      <c r="F34" s="126" t="s">
        <v>3652</v>
      </c>
      <c r="G34" s="126" t="s">
        <v>3652</v>
      </c>
      <c r="H34" s="126" t="s">
        <v>3652</v>
      </c>
      <c r="I34" s="126" t="s">
        <v>3652</v>
      </c>
      <c r="J34" s="126" t="s">
        <v>3652</v>
      </c>
      <c r="K34" s="126" t="s">
        <v>3652</v>
      </c>
      <c r="L34" s="126" t="s">
        <v>3652</v>
      </c>
      <c r="M34" s="126" t="s">
        <v>3652</v>
      </c>
      <c r="N34" s="126" t="s">
        <v>3652</v>
      </c>
      <c r="O34" s="126" t="s">
        <v>3652</v>
      </c>
      <c r="P34" s="126" t="s">
        <v>3652</v>
      </c>
      <c r="Q34" s="126" t="s">
        <v>3652</v>
      </c>
    </row>
    <row r="35" spans="1:17">
      <c r="A35" s="60" t="s">
        <v>23</v>
      </c>
      <c r="B35" s="125" t="s">
        <v>3652</v>
      </c>
      <c r="C35" s="125" t="s">
        <v>3652</v>
      </c>
      <c r="D35" s="125" t="s">
        <v>3652</v>
      </c>
      <c r="E35" s="125" t="s">
        <v>3652</v>
      </c>
      <c r="F35" s="125" t="s">
        <v>3652</v>
      </c>
      <c r="G35" s="66">
        <v>9.7515690112981268</v>
      </c>
      <c r="H35" s="125" t="s">
        <v>3652</v>
      </c>
      <c r="I35" s="125" t="s">
        <v>3652</v>
      </c>
      <c r="J35" s="67">
        <v>4.1120388616871742E-2</v>
      </c>
      <c r="K35" s="125" t="s">
        <v>3652</v>
      </c>
      <c r="L35" s="125" t="s">
        <v>3652</v>
      </c>
      <c r="M35" s="125" t="s">
        <v>3652</v>
      </c>
      <c r="N35" s="66">
        <v>208714.42480122196</v>
      </c>
      <c r="O35" s="125" t="s">
        <v>3652</v>
      </c>
      <c r="P35" s="67">
        <f t="shared" si="0"/>
        <v>0.69249587853153949</v>
      </c>
      <c r="Q35" s="67">
        <f>N35/'סכום נכסי הקרן'!$C$41</f>
        <v>3.2513834702939289E-2</v>
      </c>
    </row>
    <row r="36" spans="1:17">
      <c r="A36" s="61" t="s">
        <v>262</v>
      </c>
      <c r="B36" s="59" t="s">
        <v>263</v>
      </c>
      <c r="C36" s="72" t="s">
        <v>124</v>
      </c>
      <c r="D36" s="59" t="s">
        <v>227</v>
      </c>
      <c r="E36" s="126" t="s">
        <v>3652</v>
      </c>
      <c r="F36" s="126" t="s">
        <v>3652</v>
      </c>
      <c r="G36" s="69">
        <v>11.789999999999219</v>
      </c>
      <c r="H36" s="72" t="s">
        <v>136</v>
      </c>
      <c r="I36" s="73">
        <v>5.5E-2</v>
      </c>
      <c r="J36" s="70">
        <v>4.4099999999996191E-2</v>
      </c>
      <c r="K36" s="69">
        <v>2610855.686067</v>
      </c>
      <c r="L36" s="71">
        <v>118.5</v>
      </c>
      <c r="M36" s="126" t="s">
        <v>3652</v>
      </c>
      <c r="N36" s="69">
        <v>3093.8638627979999</v>
      </c>
      <c r="O36" s="70">
        <v>1.3522114450153678E-4</v>
      </c>
      <c r="P36" s="70">
        <f t="shared" si="0"/>
        <v>1.0265164833555575E-2</v>
      </c>
      <c r="Q36" s="70">
        <f>N36/'סכום נכסי הקרן'!$C$41</f>
        <v>4.8196658340321128E-4</v>
      </c>
    </row>
    <row r="37" spans="1:17">
      <c r="A37" s="61" t="s">
        <v>264</v>
      </c>
      <c r="B37" s="59" t="s">
        <v>265</v>
      </c>
      <c r="C37" s="72" t="s">
        <v>124</v>
      </c>
      <c r="D37" s="59" t="s">
        <v>227</v>
      </c>
      <c r="E37" s="126" t="s">
        <v>3652</v>
      </c>
      <c r="F37" s="126" t="s">
        <v>3652</v>
      </c>
      <c r="G37" s="69">
        <v>2.1399999999999992</v>
      </c>
      <c r="H37" s="72" t="s">
        <v>136</v>
      </c>
      <c r="I37" s="73">
        <v>5.0000000000000001E-3</v>
      </c>
      <c r="J37" s="70">
        <v>3.7599999999999995E-2</v>
      </c>
      <c r="K37" s="69">
        <v>6601705.8052430013</v>
      </c>
      <c r="L37" s="71">
        <v>93.78</v>
      </c>
      <c r="M37" s="126" t="s">
        <v>3652</v>
      </c>
      <c r="N37" s="69">
        <v>6191.0795686000019</v>
      </c>
      <c r="O37" s="70">
        <v>2.4705369373306276E-4</v>
      </c>
      <c r="P37" s="70">
        <f t="shared" si="0"/>
        <v>2.0541450783765961E-2</v>
      </c>
      <c r="Q37" s="70">
        <f>N37/'סכום נכסי הקרן'!$C$41</f>
        <v>9.6445532175324093E-4</v>
      </c>
    </row>
    <row r="38" spans="1:17">
      <c r="A38" s="61" t="s">
        <v>266</v>
      </c>
      <c r="B38" s="59" t="s">
        <v>267</v>
      </c>
      <c r="C38" s="72" t="s">
        <v>124</v>
      </c>
      <c r="D38" s="59" t="s">
        <v>227</v>
      </c>
      <c r="E38" s="126" t="s">
        <v>3652</v>
      </c>
      <c r="F38" s="126" t="s">
        <v>3652</v>
      </c>
      <c r="G38" s="69">
        <v>4.6699999999998196</v>
      </c>
      <c r="H38" s="72" t="s">
        <v>136</v>
      </c>
      <c r="I38" s="73">
        <v>3.7499999999999999E-2</v>
      </c>
      <c r="J38" s="70">
        <v>3.7199999999998498E-2</v>
      </c>
      <c r="K38" s="69">
        <v>11408244.589041</v>
      </c>
      <c r="L38" s="71">
        <v>102.8</v>
      </c>
      <c r="M38" s="126" t="s">
        <v>3652</v>
      </c>
      <c r="N38" s="69">
        <v>11727.675546933</v>
      </c>
      <c r="O38" s="70">
        <v>8.9082494876702883E-4</v>
      </c>
      <c r="P38" s="70">
        <f t="shared" si="0"/>
        <v>3.8911383287192292E-2</v>
      </c>
      <c r="Q38" s="70">
        <f>N38/'סכום נכסי הקרן'!$C$41</f>
        <v>1.8269542440386719E-3</v>
      </c>
    </row>
    <row r="39" spans="1:17">
      <c r="A39" s="61" t="s">
        <v>268</v>
      </c>
      <c r="B39" s="59" t="s">
        <v>269</v>
      </c>
      <c r="C39" s="72" t="s">
        <v>124</v>
      </c>
      <c r="D39" s="59" t="s">
        <v>227</v>
      </c>
      <c r="E39" s="126" t="s">
        <v>3652</v>
      </c>
      <c r="F39" s="126" t="s">
        <v>3652</v>
      </c>
      <c r="G39" s="69">
        <v>0.24999999965765576</v>
      </c>
      <c r="H39" s="72" t="s">
        <v>136</v>
      </c>
      <c r="I39" s="73">
        <v>3.7499999999999999E-2</v>
      </c>
      <c r="J39" s="70">
        <v>3.2300000003149566E-2</v>
      </c>
      <c r="K39" s="69">
        <v>1418.6675150000001</v>
      </c>
      <c r="L39" s="71">
        <v>102.95</v>
      </c>
      <c r="M39" s="126" t="s">
        <v>3652</v>
      </c>
      <c r="N39" s="69">
        <v>1.4605181979999999</v>
      </c>
      <c r="O39" s="70">
        <v>1.0844517265708053E-7</v>
      </c>
      <c r="P39" s="70">
        <f t="shared" si="0"/>
        <v>4.8458693432356834E-6</v>
      </c>
      <c r="Q39" s="70">
        <f>N39/'סכום נכסי הקרן'!$C$41</f>
        <v>2.2752163543862891E-7</v>
      </c>
    </row>
    <row r="40" spans="1:17">
      <c r="A40" s="61" t="s">
        <v>270</v>
      </c>
      <c r="B40" s="59" t="s">
        <v>271</v>
      </c>
      <c r="C40" s="72" t="s">
        <v>124</v>
      </c>
      <c r="D40" s="59" t="s">
        <v>227</v>
      </c>
      <c r="E40" s="126" t="s">
        <v>3652</v>
      </c>
      <c r="F40" s="126" t="s">
        <v>3652</v>
      </c>
      <c r="G40" s="69">
        <v>3.130000000000225</v>
      </c>
      <c r="H40" s="72" t="s">
        <v>136</v>
      </c>
      <c r="I40" s="73">
        <v>0.02</v>
      </c>
      <c r="J40" s="70">
        <v>3.6500000000002426E-2</v>
      </c>
      <c r="K40" s="69">
        <v>7045611.5748650003</v>
      </c>
      <c r="L40" s="71">
        <v>96.55</v>
      </c>
      <c r="M40" s="126" t="s">
        <v>3652</v>
      </c>
      <c r="N40" s="69">
        <v>6802.5379273189992</v>
      </c>
      <c r="O40" s="70">
        <v>2.8127233507661294E-4</v>
      </c>
      <c r="P40" s="70">
        <f t="shared" si="0"/>
        <v>2.257021517659525E-2</v>
      </c>
      <c r="Q40" s="70">
        <f>N40/'סכום נכסי הקרן'!$C$41</f>
        <v>1.0597091884759382E-3</v>
      </c>
    </row>
    <row r="41" spans="1:17">
      <c r="A41" s="61" t="s">
        <v>272</v>
      </c>
      <c r="B41" s="59" t="s">
        <v>273</v>
      </c>
      <c r="C41" s="72" t="s">
        <v>124</v>
      </c>
      <c r="D41" s="59" t="s">
        <v>227</v>
      </c>
      <c r="E41" s="126" t="s">
        <v>3652</v>
      </c>
      <c r="F41" s="126" t="s">
        <v>3652</v>
      </c>
      <c r="G41" s="69">
        <v>6.020000000000012</v>
      </c>
      <c r="H41" s="72" t="s">
        <v>136</v>
      </c>
      <c r="I41" s="73">
        <v>0.01</v>
      </c>
      <c r="J41" s="70">
        <v>3.8100000000000023E-2</v>
      </c>
      <c r="K41" s="69">
        <v>31526155.422054</v>
      </c>
      <c r="L41" s="71">
        <v>85.38</v>
      </c>
      <c r="M41" s="126" t="s">
        <v>3652</v>
      </c>
      <c r="N41" s="69">
        <v>26917.033048232002</v>
      </c>
      <c r="O41" s="70">
        <v>8.350093720348909E-4</v>
      </c>
      <c r="P41" s="70">
        <f t="shared" si="0"/>
        <v>8.9308319086955468E-2</v>
      </c>
      <c r="Q41" s="70">
        <f>N41/'סכום נכסי הקרן'!$C$41</f>
        <v>4.1931743053087028E-3</v>
      </c>
    </row>
    <row r="42" spans="1:17">
      <c r="A42" s="61" t="s">
        <v>274</v>
      </c>
      <c r="B42" s="59" t="s">
        <v>275</v>
      </c>
      <c r="C42" s="72" t="s">
        <v>124</v>
      </c>
      <c r="D42" s="59" t="s">
        <v>227</v>
      </c>
      <c r="E42" s="126" t="s">
        <v>3652</v>
      </c>
      <c r="F42" s="126" t="s">
        <v>3652</v>
      </c>
      <c r="G42" s="69">
        <v>14.970000000000075</v>
      </c>
      <c r="H42" s="72" t="s">
        <v>136</v>
      </c>
      <c r="I42" s="73">
        <v>3.7499999999999999E-2</v>
      </c>
      <c r="J42" s="70">
        <v>4.5100000000000542E-2</v>
      </c>
      <c r="K42" s="69">
        <v>23245171.075198997</v>
      </c>
      <c r="L42" s="71">
        <v>92</v>
      </c>
      <c r="M42" s="126" t="s">
        <v>3652</v>
      </c>
      <c r="N42" s="69">
        <v>21385.557962486</v>
      </c>
      <c r="O42" s="70">
        <v>9.2167054155266608E-4</v>
      </c>
      <c r="P42" s="70">
        <f t="shared" si="0"/>
        <v>7.0955377249192403E-2</v>
      </c>
      <c r="Q42" s="70">
        <f>N42/'סכום נכסי הקרן'!$C$41</f>
        <v>3.3314731230705335E-3</v>
      </c>
    </row>
    <row r="43" spans="1:17">
      <c r="A43" s="61" t="s">
        <v>276</v>
      </c>
      <c r="B43" s="59" t="s">
        <v>277</v>
      </c>
      <c r="C43" s="72" t="s">
        <v>124</v>
      </c>
      <c r="D43" s="59" t="s">
        <v>227</v>
      </c>
      <c r="E43" s="126" t="s">
        <v>3652</v>
      </c>
      <c r="F43" s="126" t="s">
        <v>3652</v>
      </c>
      <c r="G43" s="69">
        <v>1.3199999999958825</v>
      </c>
      <c r="H43" s="72" t="s">
        <v>136</v>
      </c>
      <c r="I43" s="73">
        <v>5.0000000000000001E-3</v>
      </c>
      <c r="J43" s="70">
        <v>3.8300000000761773E-2</v>
      </c>
      <c r="K43" s="69">
        <v>20216.800152</v>
      </c>
      <c r="L43" s="71">
        <v>96.1</v>
      </c>
      <c r="M43" s="126" t="s">
        <v>3652</v>
      </c>
      <c r="N43" s="69">
        <v>19.428344144</v>
      </c>
      <c r="O43" s="70">
        <v>8.6139738178964842E-7</v>
      </c>
      <c r="P43" s="70">
        <f t="shared" si="0"/>
        <v>6.446151606064557E-5</v>
      </c>
      <c r="Q43" s="70">
        <f>N43/'סכום נכסי הקרן'!$C$41</f>
        <v>3.0265755261115817E-6</v>
      </c>
    </row>
    <row r="44" spans="1:17">
      <c r="A44" s="61" t="s">
        <v>278</v>
      </c>
      <c r="B44" s="59" t="s">
        <v>279</v>
      </c>
      <c r="C44" s="72" t="s">
        <v>124</v>
      </c>
      <c r="D44" s="59" t="s">
        <v>227</v>
      </c>
      <c r="E44" s="126" t="s">
        <v>3652</v>
      </c>
      <c r="F44" s="126" t="s">
        <v>3652</v>
      </c>
      <c r="G44" s="69">
        <v>7.8199999999999967</v>
      </c>
      <c r="H44" s="72" t="s">
        <v>136</v>
      </c>
      <c r="I44" s="73">
        <v>1.3000000000000001E-2</v>
      </c>
      <c r="J44" s="70">
        <v>3.969999999999993E-2</v>
      </c>
      <c r="K44" s="69">
        <v>57713555.343174003</v>
      </c>
      <c r="L44" s="71">
        <v>82.23</v>
      </c>
      <c r="M44" s="126" t="s">
        <v>3652</v>
      </c>
      <c r="N44" s="69">
        <v>47457.859088820995</v>
      </c>
      <c r="O44" s="70">
        <v>2.6801873973739312E-3</v>
      </c>
      <c r="P44" s="70">
        <f t="shared" si="0"/>
        <v>0.15746095103028399</v>
      </c>
      <c r="Q44" s="70">
        <f>N44/'סכום נכסי הקרן'!$C$41</f>
        <v>7.3930538688875367E-3</v>
      </c>
    </row>
    <row r="45" spans="1:17">
      <c r="A45" s="61" t="s">
        <v>280</v>
      </c>
      <c r="B45" s="59" t="s">
        <v>281</v>
      </c>
      <c r="C45" s="72" t="s">
        <v>124</v>
      </c>
      <c r="D45" s="59" t="s">
        <v>227</v>
      </c>
      <c r="E45" s="126" t="s">
        <v>3652</v>
      </c>
      <c r="F45" s="126" t="s">
        <v>3652</v>
      </c>
      <c r="G45" s="69">
        <v>11.840000000000119</v>
      </c>
      <c r="H45" s="72" t="s">
        <v>136</v>
      </c>
      <c r="I45" s="73">
        <v>1.4999999999999999E-2</v>
      </c>
      <c r="J45" s="70">
        <v>4.3300000000000373E-2</v>
      </c>
      <c r="K45" s="69">
        <v>49800926.663019001</v>
      </c>
      <c r="L45" s="71">
        <v>72.52</v>
      </c>
      <c r="M45" s="126" t="s">
        <v>3652</v>
      </c>
      <c r="N45" s="69">
        <v>36115.632834807999</v>
      </c>
      <c r="O45" s="70">
        <v>1.9690266275459328E-3</v>
      </c>
      <c r="P45" s="70">
        <f t="shared" si="0"/>
        <v>0.11982845417839301</v>
      </c>
      <c r="Q45" s="70">
        <f>N45/'סכום נכסי הקרן'!$C$41</f>
        <v>5.626145472701986E-3</v>
      </c>
    </row>
    <row r="46" spans="1:17">
      <c r="A46" s="61" t="s">
        <v>282</v>
      </c>
      <c r="B46" s="59" t="s">
        <v>283</v>
      </c>
      <c r="C46" s="72" t="s">
        <v>124</v>
      </c>
      <c r="D46" s="59" t="s">
        <v>227</v>
      </c>
      <c r="E46" s="126" t="s">
        <v>3652</v>
      </c>
      <c r="F46" s="126" t="s">
        <v>3652</v>
      </c>
      <c r="G46" s="69">
        <v>1.6499999999998436</v>
      </c>
      <c r="H46" s="72" t="s">
        <v>136</v>
      </c>
      <c r="I46" s="73">
        <v>1.7500000000000002E-2</v>
      </c>
      <c r="J46" s="70">
        <v>3.8099999999995936E-2</v>
      </c>
      <c r="K46" s="69">
        <v>3286148.3257889999</v>
      </c>
      <c r="L46" s="71">
        <v>97.32</v>
      </c>
      <c r="M46" s="126" t="s">
        <v>3652</v>
      </c>
      <c r="N46" s="69">
        <v>3198.07942013</v>
      </c>
      <c r="O46" s="70">
        <v>1.3821305541418728E-4</v>
      </c>
      <c r="P46" s="70">
        <f t="shared" si="0"/>
        <v>1.0610942773916001E-2</v>
      </c>
      <c r="Q46" s="70">
        <f>N46/'סכום נכסי הקרן'!$C$41</f>
        <v>4.9820143352339089E-4</v>
      </c>
    </row>
    <row r="47" spans="1:17">
      <c r="A47" s="61" t="s">
        <v>284</v>
      </c>
      <c r="B47" s="59" t="s">
        <v>285</v>
      </c>
      <c r="C47" s="72" t="s">
        <v>124</v>
      </c>
      <c r="D47" s="59" t="s">
        <v>227</v>
      </c>
      <c r="E47" s="126" t="s">
        <v>3652</v>
      </c>
      <c r="F47" s="126" t="s">
        <v>3652</v>
      </c>
      <c r="G47" s="69">
        <v>4.5199999999998921</v>
      </c>
      <c r="H47" s="72" t="s">
        <v>136</v>
      </c>
      <c r="I47" s="73">
        <v>2.2499999999999999E-2</v>
      </c>
      <c r="J47" s="70">
        <v>3.6699999999999011E-2</v>
      </c>
      <c r="K47" s="69">
        <v>16446883.240219999</v>
      </c>
      <c r="L47" s="71">
        <v>94.49</v>
      </c>
      <c r="M47" s="126" t="s">
        <v>3652</v>
      </c>
      <c r="N47" s="69">
        <v>15540.659590859001</v>
      </c>
      <c r="O47" s="70">
        <v>6.0802865187319902E-4</v>
      </c>
      <c r="P47" s="70">
        <f t="shared" si="0"/>
        <v>5.1562524854623711E-2</v>
      </c>
      <c r="Q47" s="70">
        <f>N47/'סכום נכסי הקרן'!$C$41</f>
        <v>2.4209464084385575E-3</v>
      </c>
    </row>
    <row r="48" spans="1:17">
      <c r="A48" s="61" t="s">
        <v>286</v>
      </c>
      <c r="B48" s="59" t="s">
        <v>287</v>
      </c>
      <c r="C48" s="72" t="s">
        <v>124</v>
      </c>
      <c r="D48" s="59" t="s">
        <v>227</v>
      </c>
      <c r="E48" s="126" t="s">
        <v>3652</v>
      </c>
      <c r="F48" s="126" t="s">
        <v>3652</v>
      </c>
      <c r="G48" s="69">
        <v>0.8300000000092419</v>
      </c>
      <c r="H48" s="72" t="s">
        <v>136</v>
      </c>
      <c r="I48" s="73">
        <v>4.0000000000000001E-3</v>
      </c>
      <c r="J48" s="70">
        <v>3.9799999999976896E-2</v>
      </c>
      <c r="K48" s="69">
        <v>53439.209561000003</v>
      </c>
      <c r="L48" s="71">
        <v>97.19</v>
      </c>
      <c r="M48" s="126" t="s">
        <v>3652</v>
      </c>
      <c r="N48" s="69">
        <v>51.937568244000005</v>
      </c>
      <c r="O48" s="70">
        <v>3.1374221539684518E-6</v>
      </c>
      <c r="P48" s="70">
        <f t="shared" si="0"/>
        <v>1.7232422715475867E-4</v>
      </c>
      <c r="Q48" s="70">
        <f>N48/'סכום נכסי הקרן'!$C$41</f>
        <v>8.090909434584313E-6</v>
      </c>
    </row>
    <row r="49" spans="1:17">
      <c r="A49" s="61" t="s">
        <v>288</v>
      </c>
      <c r="B49" s="59" t="s">
        <v>289</v>
      </c>
      <c r="C49" s="72" t="s">
        <v>124</v>
      </c>
      <c r="D49" s="59" t="s">
        <v>227</v>
      </c>
      <c r="E49" s="126" t="s">
        <v>3652</v>
      </c>
      <c r="F49" s="126" t="s">
        <v>3652</v>
      </c>
      <c r="G49" s="69">
        <v>2.6599999998944401</v>
      </c>
      <c r="H49" s="72" t="s">
        <v>136</v>
      </c>
      <c r="I49" s="73">
        <v>6.25E-2</v>
      </c>
      <c r="J49" s="70">
        <v>3.6599999998018447E-2</v>
      </c>
      <c r="K49" s="69">
        <v>10008.8915</v>
      </c>
      <c r="L49" s="71">
        <v>107.9</v>
      </c>
      <c r="M49" s="126" t="s">
        <v>3652</v>
      </c>
      <c r="N49" s="69">
        <v>10.799593929</v>
      </c>
      <c r="O49" s="70">
        <v>6.7190952727423731E-7</v>
      </c>
      <c r="P49" s="70">
        <f t="shared" si="0"/>
        <v>3.5832091110949174E-5</v>
      </c>
      <c r="Q49" s="70">
        <f>N49/'סכום נכסי הקרן'!$C$41</f>
        <v>1.6823763484521597E-6</v>
      </c>
    </row>
    <row r="50" spans="1:17">
      <c r="A50" s="61" t="s">
        <v>290</v>
      </c>
      <c r="B50" s="59" t="s">
        <v>291</v>
      </c>
      <c r="C50" s="72" t="s">
        <v>124</v>
      </c>
      <c r="D50" s="59" t="s">
        <v>227</v>
      </c>
      <c r="E50" s="126" t="s">
        <v>3652</v>
      </c>
      <c r="F50" s="126" t="s">
        <v>3652</v>
      </c>
      <c r="G50" s="69">
        <v>18.309999999999683</v>
      </c>
      <c r="H50" s="72" t="s">
        <v>136</v>
      </c>
      <c r="I50" s="73">
        <v>2.7999999999999997E-2</v>
      </c>
      <c r="J50" s="70">
        <v>4.6199999999998999E-2</v>
      </c>
      <c r="K50" s="69">
        <v>42227097.534782998</v>
      </c>
      <c r="L50" s="71">
        <v>71.52</v>
      </c>
      <c r="M50" s="126" t="s">
        <v>3652</v>
      </c>
      <c r="N50" s="69">
        <v>30200.819925721</v>
      </c>
      <c r="O50" s="70">
        <v>3.7048710369529036E-3</v>
      </c>
      <c r="P50" s="70">
        <f t="shared" si="0"/>
        <v>0.10020363157339637</v>
      </c>
      <c r="Q50" s="70">
        <f>N50/'סכום נכסי הקרן'!$C$41</f>
        <v>4.7047273703929391E-3</v>
      </c>
    </row>
    <row r="51" spans="1:17">
      <c r="A51" s="132" t="s">
        <v>3652</v>
      </c>
      <c r="B51" s="126" t="s">
        <v>3652</v>
      </c>
      <c r="C51" s="126" t="s">
        <v>3652</v>
      </c>
      <c r="D51" s="126" t="s">
        <v>3652</v>
      </c>
      <c r="E51" s="126" t="s">
        <v>3652</v>
      </c>
      <c r="F51" s="126" t="s">
        <v>3652</v>
      </c>
      <c r="G51" s="126" t="s">
        <v>3652</v>
      </c>
      <c r="H51" s="126" t="s">
        <v>3652</v>
      </c>
      <c r="I51" s="126" t="s">
        <v>3652</v>
      </c>
      <c r="J51" s="126" t="s">
        <v>3652</v>
      </c>
      <c r="K51" s="126" t="s">
        <v>3652</v>
      </c>
      <c r="L51" s="126" t="s">
        <v>3652</v>
      </c>
      <c r="M51" s="126" t="s">
        <v>3652</v>
      </c>
      <c r="N51" s="126" t="s">
        <v>3652</v>
      </c>
      <c r="O51" s="126" t="s">
        <v>3652</v>
      </c>
      <c r="P51" s="126" t="s">
        <v>3652</v>
      </c>
      <c r="Q51" s="126" t="s">
        <v>3652</v>
      </c>
    </row>
    <row r="52" spans="1:17">
      <c r="A52" s="60" t="s">
        <v>24</v>
      </c>
      <c r="B52" s="125" t="s">
        <v>3652</v>
      </c>
      <c r="C52" s="125" t="s">
        <v>3652</v>
      </c>
      <c r="D52" s="125" t="s">
        <v>3652</v>
      </c>
      <c r="E52" s="125" t="s">
        <v>3652</v>
      </c>
      <c r="F52" s="125" t="s">
        <v>3652</v>
      </c>
      <c r="G52" s="66">
        <v>3.0757391781350818</v>
      </c>
      <c r="H52" s="125" t="s">
        <v>3652</v>
      </c>
      <c r="I52" s="125" t="s">
        <v>3652</v>
      </c>
      <c r="J52" s="67">
        <v>4.75345505889413E-2</v>
      </c>
      <c r="K52" s="125" t="s">
        <v>3652</v>
      </c>
      <c r="L52" s="125" t="s">
        <v>3652</v>
      </c>
      <c r="M52" s="125" t="s">
        <v>3652</v>
      </c>
      <c r="N52" s="66">
        <v>1679.0615667520003</v>
      </c>
      <c r="O52" s="125" t="s">
        <v>3652</v>
      </c>
      <c r="P52" s="67">
        <f t="shared" si="0"/>
        <v>5.5709767826725796E-3</v>
      </c>
      <c r="Q52" s="67">
        <f>N52/'סכום נכסי הקרן'!$C$41</f>
        <v>2.6156663723375374E-4</v>
      </c>
    </row>
    <row r="53" spans="1:17">
      <c r="A53" s="61" t="s">
        <v>292</v>
      </c>
      <c r="B53" s="59" t="s">
        <v>293</v>
      </c>
      <c r="C53" s="72" t="s">
        <v>124</v>
      </c>
      <c r="D53" s="59" t="s">
        <v>227</v>
      </c>
      <c r="E53" s="126" t="s">
        <v>3652</v>
      </c>
      <c r="F53" s="126" t="s">
        <v>3652</v>
      </c>
      <c r="G53" s="69">
        <v>2.3000000000000753</v>
      </c>
      <c r="H53" s="72" t="s">
        <v>136</v>
      </c>
      <c r="I53" s="73">
        <v>4.0999999999999995E-2</v>
      </c>
      <c r="J53" s="70">
        <v>4.719999999999578E-2</v>
      </c>
      <c r="K53" s="69">
        <v>1339364.276423</v>
      </c>
      <c r="L53" s="71">
        <v>99.15</v>
      </c>
      <c r="M53" s="126" t="s">
        <v>3652</v>
      </c>
      <c r="N53" s="69">
        <v>1327.979669223</v>
      </c>
      <c r="O53" s="70">
        <v>6.3131239150849463E-5</v>
      </c>
      <c r="P53" s="70">
        <f t="shared" si="0"/>
        <v>4.4061183053660238E-3</v>
      </c>
      <c r="Q53" s="70">
        <f>N53/'סכום נכסי הקרן'!$C$41</f>
        <v>2.0687459189800965E-4</v>
      </c>
    </row>
    <row r="54" spans="1:17">
      <c r="A54" s="61" t="s">
        <v>294</v>
      </c>
      <c r="B54" s="59" t="s">
        <v>295</v>
      </c>
      <c r="C54" s="72" t="s">
        <v>124</v>
      </c>
      <c r="D54" s="59" t="s">
        <v>227</v>
      </c>
      <c r="E54" s="126" t="s">
        <v>3652</v>
      </c>
      <c r="F54" s="126" t="s">
        <v>3652</v>
      </c>
      <c r="G54" s="69">
        <v>6.0099999999934761</v>
      </c>
      <c r="H54" s="72" t="s">
        <v>136</v>
      </c>
      <c r="I54" s="73">
        <v>4.0999999999999995E-2</v>
      </c>
      <c r="J54" s="70">
        <v>4.8799999999956691E-2</v>
      </c>
      <c r="K54" s="69">
        <v>364419.66</v>
      </c>
      <c r="L54" s="71">
        <v>96.34</v>
      </c>
      <c r="M54" s="126" t="s">
        <v>3652</v>
      </c>
      <c r="N54" s="69">
        <v>351.08189752900006</v>
      </c>
      <c r="O54" s="70">
        <v>1.3200149178269842E-5</v>
      </c>
      <c r="P54" s="70">
        <f t="shared" si="0"/>
        <v>1.1648584773065547E-3</v>
      </c>
      <c r="Q54" s="70">
        <f>N54/'סכום נכסי הקרן'!$C$41</f>
        <v>5.4692045335744067E-5</v>
      </c>
    </row>
    <row r="55" spans="1:17">
      <c r="A55" s="132" t="s">
        <v>3652</v>
      </c>
      <c r="B55" s="126" t="s">
        <v>3652</v>
      </c>
      <c r="C55" s="126" t="s">
        <v>3652</v>
      </c>
      <c r="D55" s="126" t="s">
        <v>3652</v>
      </c>
      <c r="E55" s="126" t="s">
        <v>3652</v>
      </c>
      <c r="F55" s="126" t="s">
        <v>3652</v>
      </c>
      <c r="G55" s="126" t="s">
        <v>3652</v>
      </c>
      <c r="H55" s="126" t="s">
        <v>3652</v>
      </c>
      <c r="I55" s="126" t="s">
        <v>3652</v>
      </c>
      <c r="J55" s="126" t="s">
        <v>3652</v>
      </c>
      <c r="K55" s="126" t="s">
        <v>3652</v>
      </c>
      <c r="L55" s="126" t="s">
        <v>3652</v>
      </c>
      <c r="M55" s="126" t="s">
        <v>3652</v>
      </c>
      <c r="N55" s="126" t="s">
        <v>3652</v>
      </c>
      <c r="O55" s="126" t="s">
        <v>3652</v>
      </c>
      <c r="P55" s="126" t="s">
        <v>3652</v>
      </c>
      <c r="Q55" s="126" t="s">
        <v>3652</v>
      </c>
    </row>
    <row r="56" spans="1:17">
      <c r="A56" s="56" t="s">
        <v>190</v>
      </c>
      <c r="B56" s="125" t="s">
        <v>3652</v>
      </c>
      <c r="C56" s="125" t="s">
        <v>3652</v>
      </c>
      <c r="D56" s="125" t="s">
        <v>3652</v>
      </c>
      <c r="E56" s="125" t="s">
        <v>3652</v>
      </c>
      <c r="F56" s="125" t="s">
        <v>3652</v>
      </c>
      <c r="G56" s="66">
        <v>8.8578405712802581</v>
      </c>
      <c r="H56" s="125" t="s">
        <v>3652</v>
      </c>
      <c r="I56" s="125" t="s">
        <v>3652</v>
      </c>
      <c r="J56" s="67">
        <v>5.3863727013614165E-2</v>
      </c>
      <c r="K56" s="125" t="s">
        <v>3652</v>
      </c>
      <c r="L56" s="125" t="s">
        <v>3652</v>
      </c>
      <c r="M56" s="125" t="s">
        <v>3652</v>
      </c>
      <c r="N56" s="66">
        <v>3764.2378392710002</v>
      </c>
      <c r="O56" s="125" t="s">
        <v>3652</v>
      </c>
      <c r="P56" s="67">
        <f t="shared" si="0"/>
        <v>1.2489406000520831E-2</v>
      </c>
      <c r="Q56" s="67">
        <f>N56/'סכום נכסי הקרן'!$C$41</f>
        <v>5.8639841019694631E-4</v>
      </c>
    </row>
    <row r="57" spans="1:17">
      <c r="A57" s="60" t="s">
        <v>67</v>
      </c>
      <c r="B57" s="125" t="s">
        <v>3652</v>
      </c>
      <c r="C57" s="125" t="s">
        <v>3652</v>
      </c>
      <c r="D57" s="125" t="s">
        <v>3652</v>
      </c>
      <c r="E57" s="125" t="s">
        <v>3652</v>
      </c>
      <c r="F57" s="125" t="s">
        <v>3652</v>
      </c>
      <c r="G57" s="66">
        <v>8.8578405712802581</v>
      </c>
      <c r="H57" s="125" t="s">
        <v>3652</v>
      </c>
      <c r="I57" s="125" t="s">
        <v>3652</v>
      </c>
      <c r="J57" s="67">
        <v>5.3863727013614165E-2</v>
      </c>
      <c r="K57" s="125" t="s">
        <v>3652</v>
      </c>
      <c r="L57" s="125" t="s">
        <v>3652</v>
      </c>
      <c r="M57" s="125" t="s">
        <v>3652</v>
      </c>
      <c r="N57" s="66">
        <v>3764.2378392710002</v>
      </c>
      <c r="O57" s="125" t="s">
        <v>3652</v>
      </c>
      <c r="P57" s="67">
        <f t="shared" si="0"/>
        <v>1.2489406000520831E-2</v>
      </c>
      <c r="Q57" s="67">
        <f>N57/'סכום נכסי הקרן'!$C$41</f>
        <v>5.8639841019694631E-4</v>
      </c>
    </row>
    <row r="58" spans="1:17">
      <c r="A58" s="61" t="s">
        <v>296</v>
      </c>
      <c r="B58" s="59" t="s">
        <v>297</v>
      </c>
      <c r="C58" s="72" t="s">
        <v>29</v>
      </c>
      <c r="D58" s="59" t="s">
        <v>298</v>
      </c>
      <c r="E58" s="59" t="s">
        <v>299</v>
      </c>
      <c r="F58" s="126" t="s">
        <v>3652</v>
      </c>
      <c r="G58" s="69">
        <v>17.670000000005</v>
      </c>
      <c r="H58" s="72" t="s">
        <v>135</v>
      </c>
      <c r="I58" s="73">
        <v>4.4999999999999998E-2</v>
      </c>
      <c r="J58" s="70">
        <v>5.7500000000017613E-2</v>
      </c>
      <c r="K58" s="69">
        <v>297543.83402399998</v>
      </c>
      <c r="L58" s="71">
        <v>78.942499999999995</v>
      </c>
      <c r="M58" s="126" t="s">
        <v>3652</v>
      </c>
      <c r="N58" s="69">
        <v>851.94073942199998</v>
      </c>
      <c r="O58" s="70">
        <v>2.9754383402399998E-4</v>
      </c>
      <c r="P58" s="70">
        <f t="shared" si="0"/>
        <v>2.8266635205723123E-3</v>
      </c>
      <c r="Q58" s="70">
        <f>N58/'סכום נכסי הקרן'!$C$41</f>
        <v>1.3271655950300473E-4</v>
      </c>
    </row>
    <row r="59" spans="1:17">
      <c r="A59" s="61" t="s">
        <v>300</v>
      </c>
      <c r="B59" s="59" t="s">
        <v>301</v>
      </c>
      <c r="C59" s="72" t="s">
        <v>29</v>
      </c>
      <c r="D59" s="59" t="s">
        <v>298</v>
      </c>
      <c r="E59" s="59" t="s">
        <v>299</v>
      </c>
      <c r="F59" s="126" t="s">
        <v>3652</v>
      </c>
      <c r="G59" s="69">
        <v>6.2800000000000962</v>
      </c>
      <c r="H59" s="72" t="s">
        <v>135</v>
      </c>
      <c r="I59" s="73">
        <v>6.5000000000000002E-2</v>
      </c>
      <c r="J59" s="70">
        <v>5.2800000000000964E-2</v>
      </c>
      <c r="K59" s="69">
        <v>740379.8</v>
      </c>
      <c r="L59" s="71">
        <v>108.45099999999999</v>
      </c>
      <c r="M59" s="126" t="s">
        <v>3652</v>
      </c>
      <c r="N59" s="69">
        <v>2912.297099849</v>
      </c>
      <c r="O59" s="70">
        <v>4.935865333333334E-4</v>
      </c>
      <c r="P59" s="70">
        <f t="shared" si="0"/>
        <v>9.6627424799485169E-3</v>
      </c>
      <c r="Q59" s="70">
        <f>N59/'סכום נכסי הקרן'!$C$41</f>
        <v>4.536818506939415E-4</v>
      </c>
    </row>
    <row r="60" spans="1:17">
      <c r="A60" s="129" t="s">
        <v>3652</v>
      </c>
      <c r="B60" s="130" t="s">
        <v>3652</v>
      </c>
      <c r="C60" s="130" t="s">
        <v>3652</v>
      </c>
      <c r="D60" s="130" t="s">
        <v>3652</v>
      </c>
      <c r="E60" s="130" t="s">
        <v>3652</v>
      </c>
      <c r="F60" s="130" t="s">
        <v>3652</v>
      </c>
      <c r="G60" s="130" t="s">
        <v>3652</v>
      </c>
      <c r="H60" s="130" t="s">
        <v>3652</v>
      </c>
      <c r="I60" s="130" t="s">
        <v>3652</v>
      </c>
      <c r="J60" s="130" t="s">
        <v>3652</v>
      </c>
      <c r="K60" s="130" t="s">
        <v>3652</v>
      </c>
      <c r="L60" s="130" t="s">
        <v>3652</v>
      </c>
      <c r="M60" s="130" t="s">
        <v>3652</v>
      </c>
      <c r="N60" s="130" t="s">
        <v>3652</v>
      </c>
      <c r="O60" s="130" t="s">
        <v>3652</v>
      </c>
      <c r="P60" s="130" t="s">
        <v>3652</v>
      </c>
      <c r="Q60" s="130" t="s">
        <v>3652</v>
      </c>
    </row>
    <row r="61" spans="1:17">
      <c r="A61" s="129" t="s">
        <v>3652</v>
      </c>
      <c r="B61" s="130" t="s">
        <v>3652</v>
      </c>
      <c r="C61" s="130" t="s">
        <v>3652</v>
      </c>
      <c r="D61" s="130" t="s">
        <v>3652</v>
      </c>
      <c r="E61" s="130" t="s">
        <v>3652</v>
      </c>
      <c r="F61" s="130" t="s">
        <v>3652</v>
      </c>
      <c r="G61" s="130" t="s">
        <v>3652</v>
      </c>
      <c r="H61" s="130" t="s">
        <v>3652</v>
      </c>
      <c r="I61" s="130" t="s">
        <v>3652</v>
      </c>
      <c r="J61" s="130" t="s">
        <v>3652</v>
      </c>
      <c r="K61" s="130" t="s">
        <v>3652</v>
      </c>
      <c r="L61" s="130" t="s">
        <v>3652</v>
      </c>
      <c r="M61" s="130" t="s">
        <v>3652</v>
      </c>
      <c r="N61" s="130" t="s">
        <v>3652</v>
      </c>
      <c r="O61" s="130" t="s">
        <v>3652</v>
      </c>
      <c r="P61" s="130" t="s">
        <v>3652</v>
      </c>
      <c r="Q61" s="130" t="s">
        <v>3652</v>
      </c>
    </row>
    <row r="62" spans="1:17">
      <c r="A62" s="129" t="s">
        <v>3652</v>
      </c>
      <c r="B62" s="130" t="s">
        <v>3652</v>
      </c>
      <c r="C62" s="130" t="s">
        <v>3652</v>
      </c>
      <c r="D62" s="130" t="s">
        <v>3652</v>
      </c>
      <c r="E62" s="130" t="s">
        <v>3652</v>
      </c>
      <c r="F62" s="130" t="s">
        <v>3652</v>
      </c>
      <c r="G62" s="130" t="s">
        <v>3652</v>
      </c>
      <c r="H62" s="130" t="s">
        <v>3652</v>
      </c>
      <c r="I62" s="130" t="s">
        <v>3652</v>
      </c>
      <c r="J62" s="130" t="s">
        <v>3652</v>
      </c>
      <c r="K62" s="130" t="s">
        <v>3652</v>
      </c>
      <c r="L62" s="130" t="s">
        <v>3652</v>
      </c>
      <c r="M62" s="130" t="s">
        <v>3652</v>
      </c>
      <c r="N62" s="130" t="s">
        <v>3652</v>
      </c>
      <c r="O62" s="130" t="s">
        <v>3652</v>
      </c>
      <c r="P62" s="130" t="s">
        <v>3652</v>
      </c>
      <c r="Q62" s="130" t="s">
        <v>3652</v>
      </c>
    </row>
    <row r="63" spans="1:17">
      <c r="A63" s="93" t="s">
        <v>116</v>
      </c>
      <c r="B63" s="133" t="s">
        <v>3652</v>
      </c>
      <c r="C63" s="133" t="s">
        <v>3652</v>
      </c>
      <c r="D63" s="130" t="s">
        <v>3652</v>
      </c>
      <c r="E63" s="130" t="s">
        <v>3652</v>
      </c>
      <c r="F63" s="130" t="s">
        <v>3652</v>
      </c>
      <c r="G63" s="130" t="s">
        <v>3652</v>
      </c>
      <c r="H63" s="130" t="s">
        <v>3652</v>
      </c>
      <c r="I63" s="130" t="s">
        <v>3652</v>
      </c>
      <c r="J63" s="130" t="s">
        <v>3652</v>
      </c>
      <c r="K63" s="130" t="s">
        <v>3652</v>
      </c>
      <c r="L63" s="130" t="s">
        <v>3652</v>
      </c>
      <c r="M63" s="130" t="s">
        <v>3652</v>
      </c>
      <c r="N63" s="130" t="s">
        <v>3652</v>
      </c>
      <c r="O63" s="130" t="s">
        <v>3652</v>
      </c>
      <c r="P63" s="130" t="s">
        <v>3652</v>
      </c>
      <c r="Q63" s="130" t="s">
        <v>3652</v>
      </c>
    </row>
    <row r="64" spans="1:17">
      <c r="A64" s="93" t="s">
        <v>197</v>
      </c>
      <c r="B64" s="133" t="s">
        <v>3652</v>
      </c>
      <c r="C64" s="133" t="s">
        <v>3652</v>
      </c>
      <c r="D64" s="130" t="s">
        <v>3652</v>
      </c>
      <c r="E64" s="130" t="s">
        <v>3652</v>
      </c>
      <c r="F64" s="130" t="s">
        <v>3652</v>
      </c>
      <c r="G64" s="130" t="s">
        <v>3652</v>
      </c>
      <c r="H64" s="130" t="s">
        <v>3652</v>
      </c>
      <c r="I64" s="130" t="s">
        <v>3652</v>
      </c>
      <c r="J64" s="130" t="s">
        <v>3652</v>
      </c>
      <c r="K64" s="130" t="s">
        <v>3652</v>
      </c>
      <c r="L64" s="130" t="s">
        <v>3652</v>
      </c>
      <c r="M64" s="130" t="s">
        <v>3652</v>
      </c>
      <c r="N64" s="130" t="s">
        <v>3652</v>
      </c>
      <c r="O64" s="130" t="s">
        <v>3652</v>
      </c>
      <c r="P64" s="130" t="s">
        <v>3652</v>
      </c>
      <c r="Q64" s="130" t="s">
        <v>3652</v>
      </c>
    </row>
    <row r="65" spans="1:17">
      <c r="A65" s="93" t="s">
        <v>205</v>
      </c>
      <c r="B65" s="134" t="s">
        <v>3652</v>
      </c>
      <c r="C65" s="134" t="s">
        <v>3652</v>
      </c>
      <c r="D65" s="130" t="s">
        <v>3652</v>
      </c>
      <c r="E65" s="130" t="s">
        <v>3652</v>
      </c>
      <c r="F65" s="130" t="s">
        <v>3652</v>
      </c>
      <c r="G65" s="130" t="s">
        <v>3652</v>
      </c>
      <c r="H65" s="130" t="s">
        <v>3652</v>
      </c>
      <c r="I65" s="130" t="s">
        <v>3652</v>
      </c>
      <c r="J65" s="130" t="s">
        <v>3652</v>
      </c>
      <c r="K65" s="130" t="s">
        <v>3652</v>
      </c>
      <c r="L65" s="130" t="s">
        <v>3652</v>
      </c>
      <c r="M65" s="130" t="s">
        <v>3652</v>
      </c>
      <c r="N65" s="130" t="s">
        <v>3652</v>
      </c>
      <c r="O65" s="130" t="s">
        <v>3652</v>
      </c>
      <c r="P65" s="130" t="s">
        <v>3652</v>
      </c>
      <c r="Q65" s="130" t="s">
        <v>3652</v>
      </c>
    </row>
    <row r="66" spans="1:17" hidden="1">
      <c r="B66" s="1"/>
      <c r="C66" s="1"/>
    </row>
    <row r="67" spans="1:17" hidden="1">
      <c r="B67" s="1"/>
      <c r="C67" s="1"/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B79" s="1"/>
      <c r="C79" s="1"/>
    </row>
    <row r="80" spans="1:17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64 C1:C4 M1:M5 B5:C27 N1:P7 D1:H28 B66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2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7" t="s">
        <v>149</v>
      </c>
      <c r="B1" s="37" t="s" vm="1">
        <v>222</v>
      </c>
    </row>
    <row r="2" spans="1:19">
      <c r="A2" s="37" t="s">
        <v>148</v>
      </c>
      <c r="B2" s="37" t="s">
        <v>223</v>
      </c>
    </row>
    <row r="3" spans="1:19">
      <c r="A3" s="37" t="s">
        <v>150</v>
      </c>
      <c r="B3" s="37" t="s">
        <v>224</v>
      </c>
    </row>
    <row r="4" spans="1:19">
      <c r="A4" s="37" t="s">
        <v>151</v>
      </c>
      <c r="B4" s="37">
        <v>8802</v>
      </c>
    </row>
    <row r="5" spans="1:19" ht="18.75">
      <c r="A5" s="151" t="s">
        <v>94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5"/>
    </row>
    <row r="6" spans="1:19" s="3" customFormat="1">
      <c r="A6" s="135" t="s">
        <v>119</v>
      </c>
      <c r="B6" s="40" t="s">
        <v>48</v>
      </c>
      <c r="C6" s="40" t="s">
        <v>123</v>
      </c>
      <c r="D6" s="40" t="s">
        <v>181</v>
      </c>
      <c r="E6" s="40" t="s">
        <v>121</v>
      </c>
      <c r="F6" s="40" t="s">
        <v>70</v>
      </c>
      <c r="G6" s="40" t="s">
        <v>14</v>
      </c>
      <c r="H6" s="40" t="s">
        <v>71</v>
      </c>
      <c r="I6" s="40" t="s">
        <v>108</v>
      </c>
      <c r="J6" s="40" t="s">
        <v>17</v>
      </c>
      <c r="K6" s="40" t="s">
        <v>107</v>
      </c>
      <c r="L6" s="40" t="s">
        <v>16</v>
      </c>
      <c r="M6" s="40" t="s">
        <v>18</v>
      </c>
      <c r="N6" s="40" t="s">
        <v>199</v>
      </c>
      <c r="O6" s="40" t="s">
        <v>198</v>
      </c>
      <c r="P6" s="40" t="s">
        <v>66</v>
      </c>
      <c r="Q6" s="40" t="s">
        <v>63</v>
      </c>
      <c r="R6" s="40" t="s">
        <v>152</v>
      </c>
      <c r="S6" s="136" t="s">
        <v>154</v>
      </c>
    </row>
    <row r="7" spans="1:19" s="3" customFormat="1">
      <c r="A7" s="137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122" t="s">
        <v>3652</v>
      </c>
      <c r="H7" s="122" t="s">
        <v>3652</v>
      </c>
      <c r="I7" s="12" t="s">
        <v>21</v>
      </c>
      <c r="J7" s="12" t="s">
        <v>20</v>
      </c>
      <c r="K7" s="122" t="s">
        <v>3652</v>
      </c>
      <c r="L7" s="12" t="s">
        <v>19</v>
      </c>
      <c r="M7" s="12" t="s">
        <v>19</v>
      </c>
      <c r="N7" s="12" t="s">
        <v>206</v>
      </c>
      <c r="O7" s="122" t="s">
        <v>3652</v>
      </c>
      <c r="P7" s="12" t="s">
        <v>202</v>
      </c>
      <c r="Q7" s="12" t="s">
        <v>19</v>
      </c>
      <c r="R7" s="12" t="s">
        <v>19</v>
      </c>
      <c r="S7" s="49" t="s">
        <v>19</v>
      </c>
    </row>
    <row r="8" spans="1:19" s="4" customFormat="1" ht="20.25">
      <c r="A8" s="138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4" t="s">
        <v>118</v>
      </c>
      <c r="R8" s="34" t="s">
        <v>155</v>
      </c>
      <c r="S8" s="48" t="s">
        <v>182</v>
      </c>
    </row>
    <row r="9" spans="1:19" s="4" customFormat="1" ht="20.25">
      <c r="A9" s="57" t="s">
        <v>49</v>
      </c>
      <c r="B9" s="125" t="s">
        <v>3652</v>
      </c>
      <c r="C9" s="125" t="s">
        <v>3652</v>
      </c>
      <c r="D9" s="125" t="s">
        <v>3652</v>
      </c>
      <c r="E9" s="125" t="s">
        <v>3652</v>
      </c>
      <c r="F9" s="125" t="s">
        <v>3652</v>
      </c>
      <c r="G9" s="125" t="s">
        <v>3652</v>
      </c>
      <c r="H9" s="125" t="s">
        <v>3652</v>
      </c>
      <c r="I9" s="125" t="s">
        <v>3652</v>
      </c>
      <c r="J9" s="125" t="s">
        <v>3652</v>
      </c>
      <c r="K9" s="125" t="s">
        <v>3652</v>
      </c>
      <c r="L9" s="125" t="s">
        <v>3652</v>
      </c>
      <c r="M9" s="125" t="s">
        <v>3652</v>
      </c>
      <c r="N9" s="125" t="s">
        <v>3652</v>
      </c>
      <c r="O9" s="125" t="s">
        <v>3652</v>
      </c>
      <c r="P9" s="66">
        <v>0</v>
      </c>
      <c r="Q9" s="125" t="s">
        <v>3652</v>
      </c>
      <c r="R9" s="67">
        <v>0</v>
      </c>
      <c r="S9" s="67">
        <v>0</v>
      </c>
    </row>
    <row r="10" spans="1:19">
      <c r="A10" s="139" t="s">
        <v>3652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126" t="s">
        <v>3652</v>
      </c>
      <c r="M10" s="126" t="s">
        <v>3652</v>
      </c>
      <c r="N10" s="126" t="s">
        <v>3652</v>
      </c>
      <c r="O10" s="126" t="s">
        <v>3652</v>
      </c>
      <c r="P10" s="126" t="s">
        <v>3652</v>
      </c>
      <c r="Q10" s="126" t="s">
        <v>3652</v>
      </c>
      <c r="R10" s="126" t="s">
        <v>3652</v>
      </c>
      <c r="S10" s="126" t="s">
        <v>3652</v>
      </c>
    </row>
    <row r="11" spans="1:19">
      <c r="A11" s="128" t="s">
        <v>3652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126" t="s">
        <v>3652</v>
      </c>
      <c r="M11" s="126" t="s">
        <v>3652</v>
      </c>
      <c r="N11" s="126" t="s">
        <v>3652</v>
      </c>
      <c r="O11" s="126" t="s">
        <v>3652</v>
      </c>
      <c r="P11" s="126" t="s">
        <v>3652</v>
      </c>
      <c r="Q11" s="126" t="s">
        <v>3652</v>
      </c>
      <c r="R11" s="126" t="s">
        <v>3652</v>
      </c>
      <c r="S11" s="126" t="s">
        <v>3652</v>
      </c>
    </row>
    <row r="12" spans="1:19">
      <c r="A12" s="126" t="s">
        <v>3652</v>
      </c>
      <c r="B12" s="126" t="s">
        <v>3652</v>
      </c>
      <c r="C12" s="126" t="s">
        <v>3652</v>
      </c>
      <c r="D12" s="126" t="s">
        <v>3652</v>
      </c>
      <c r="E12" s="126" t="s">
        <v>3652</v>
      </c>
      <c r="F12" s="126" t="s">
        <v>3652</v>
      </c>
      <c r="G12" s="126" t="s">
        <v>3652</v>
      </c>
      <c r="H12" s="126" t="s">
        <v>3652</v>
      </c>
      <c r="I12" s="126" t="s">
        <v>3652</v>
      </c>
      <c r="J12" s="126" t="s">
        <v>3652</v>
      </c>
      <c r="K12" s="126" t="s">
        <v>3652</v>
      </c>
      <c r="L12" s="126" t="s">
        <v>3652</v>
      </c>
      <c r="M12" s="126" t="s">
        <v>3652</v>
      </c>
      <c r="N12" s="126" t="s">
        <v>3652</v>
      </c>
      <c r="O12" s="126" t="s">
        <v>3652</v>
      </c>
      <c r="P12" s="126" t="s">
        <v>3652</v>
      </c>
      <c r="Q12" s="126" t="s">
        <v>3652</v>
      </c>
      <c r="R12" s="126" t="s">
        <v>3652</v>
      </c>
      <c r="S12" s="126" t="s">
        <v>3652</v>
      </c>
    </row>
    <row r="13" spans="1:19">
      <c r="A13" s="126" t="s">
        <v>3652</v>
      </c>
      <c r="B13" s="126" t="s">
        <v>3652</v>
      </c>
      <c r="C13" s="126" t="s">
        <v>3652</v>
      </c>
      <c r="D13" s="126" t="s">
        <v>3652</v>
      </c>
      <c r="E13" s="126" t="s">
        <v>3652</v>
      </c>
      <c r="F13" s="126" t="s">
        <v>3652</v>
      </c>
      <c r="G13" s="126" t="s">
        <v>3652</v>
      </c>
      <c r="H13" s="126" t="s">
        <v>3652</v>
      </c>
      <c r="I13" s="126" t="s">
        <v>3652</v>
      </c>
      <c r="J13" s="126" t="s">
        <v>3652</v>
      </c>
      <c r="K13" s="126" t="s">
        <v>3652</v>
      </c>
      <c r="L13" s="126" t="s">
        <v>3652</v>
      </c>
      <c r="M13" s="126" t="s">
        <v>3652</v>
      </c>
      <c r="N13" s="126" t="s">
        <v>3652</v>
      </c>
      <c r="O13" s="126" t="s">
        <v>3652</v>
      </c>
      <c r="P13" s="126" t="s">
        <v>3652</v>
      </c>
      <c r="Q13" s="126" t="s">
        <v>3652</v>
      </c>
      <c r="R13" s="126" t="s">
        <v>3652</v>
      </c>
      <c r="S13" s="126" t="s">
        <v>3652</v>
      </c>
    </row>
    <row r="14" spans="1:19">
      <c r="A14" s="126" t="s">
        <v>3652</v>
      </c>
      <c r="B14" s="126" t="s">
        <v>3652</v>
      </c>
      <c r="C14" s="126" t="s">
        <v>3652</v>
      </c>
      <c r="D14" s="126" t="s">
        <v>3652</v>
      </c>
      <c r="E14" s="126" t="s">
        <v>3652</v>
      </c>
      <c r="F14" s="126" t="s">
        <v>3652</v>
      </c>
      <c r="G14" s="126" t="s">
        <v>3652</v>
      </c>
      <c r="H14" s="126" t="s">
        <v>3652</v>
      </c>
      <c r="I14" s="126" t="s">
        <v>3652</v>
      </c>
      <c r="J14" s="126" t="s">
        <v>3652</v>
      </c>
      <c r="K14" s="126" t="s">
        <v>3652</v>
      </c>
      <c r="L14" s="126" t="s">
        <v>3652</v>
      </c>
      <c r="M14" s="126" t="s">
        <v>3652</v>
      </c>
      <c r="N14" s="126" t="s">
        <v>3652</v>
      </c>
      <c r="O14" s="126" t="s">
        <v>3652</v>
      </c>
      <c r="P14" s="126" t="s">
        <v>3652</v>
      </c>
      <c r="Q14" s="126" t="s">
        <v>3652</v>
      </c>
      <c r="R14" s="126" t="s">
        <v>3652</v>
      </c>
      <c r="S14" s="126" t="s">
        <v>3652</v>
      </c>
    </row>
    <row r="15" spans="1:19">
      <c r="A15" s="95" t="s">
        <v>214</v>
      </c>
      <c r="B15" s="126" t="s">
        <v>3652</v>
      </c>
      <c r="C15" s="126" t="s">
        <v>3652</v>
      </c>
      <c r="D15" s="126" t="s">
        <v>3652</v>
      </c>
      <c r="E15" s="126" t="s">
        <v>3652</v>
      </c>
      <c r="F15" s="126" t="s">
        <v>3652</v>
      </c>
      <c r="G15" s="126" t="s">
        <v>3652</v>
      </c>
      <c r="H15" s="126" t="s">
        <v>3652</v>
      </c>
      <c r="I15" s="126" t="s">
        <v>3652</v>
      </c>
      <c r="J15" s="126" t="s">
        <v>3652</v>
      </c>
      <c r="K15" s="126" t="s">
        <v>3652</v>
      </c>
      <c r="L15" s="126" t="s">
        <v>3652</v>
      </c>
      <c r="M15" s="126" t="s">
        <v>3652</v>
      </c>
      <c r="N15" s="126" t="s">
        <v>3652</v>
      </c>
      <c r="O15" s="126" t="s">
        <v>3652</v>
      </c>
      <c r="P15" s="126" t="s">
        <v>3652</v>
      </c>
      <c r="Q15" s="126" t="s">
        <v>3652</v>
      </c>
      <c r="R15" s="126" t="s">
        <v>3652</v>
      </c>
      <c r="S15" s="126" t="s">
        <v>3652</v>
      </c>
    </row>
    <row r="16" spans="1:19">
      <c r="A16" s="95" t="s">
        <v>116</v>
      </c>
      <c r="B16" s="126" t="s">
        <v>3652</v>
      </c>
      <c r="C16" s="126" t="s">
        <v>3652</v>
      </c>
      <c r="D16" s="126" t="s">
        <v>3652</v>
      </c>
      <c r="E16" s="126" t="s">
        <v>3652</v>
      </c>
      <c r="F16" s="126" t="s">
        <v>3652</v>
      </c>
      <c r="G16" s="126" t="s">
        <v>3652</v>
      </c>
      <c r="H16" s="126" t="s">
        <v>3652</v>
      </c>
      <c r="I16" s="126" t="s">
        <v>3652</v>
      </c>
      <c r="J16" s="126" t="s">
        <v>3652</v>
      </c>
      <c r="K16" s="126" t="s">
        <v>3652</v>
      </c>
      <c r="L16" s="126" t="s">
        <v>3652</v>
      </c>
      <c r="M16" s="126" t="s">
        <v>3652</v>
      </c>
      <c r="N16" s="126" t="s">
        <v>3652</v>
      </c>
      <c r="O16" s="126" t="s">
        <v>3652</v>
      </c>
      <c r="P16" s="126" t="s">
        <v>3652</v>
      </c>
      <c r="Q16" s="126" t="s">
        <v>3652</v>
      </c>
      <c r="R16" s="126" t="s">
        <v>3652</v>
      </c>
      <c r="S16" s="126" t="s">
        <v>3652</v>
      </c>
    </row>
    <row r="17" spans="1:19">
      <c r="A17" s="95" t="s">
        <v>197</v>
      </c>
      <c r="B17" s="126" t="s">
        <v>3652</v>
      </c>
      <c r="C17" s="126" t="s">
        <v>3652</v>
      </c>
      <c r="D17" s="126" t="s">
        <v>3652</v>
      </c>
      <c r="E17" s="126" t="s">
        <v>3652</v>
      </c>
      <c r="F17" s="126" t="s">
        <v>3652</v>
      </c>
      <c r="G17" s="126" t="s">
        <v>3652</v>
      </c>
      <c r="H17" s="126" t="s">
        <v>3652</v>
      </c>
      <c r="I17" s="126" t="s">
        <v>3652</v>
      </c>
      <c r="J17" s="126" t="s">
        <v>3652</v>
      </c>
      <c r="K17" s="126" t="s">
        <v>3652</v>
      </c>
      <c r="L17" s="126" t="s">
        <v>3652</v>
      </c>
      <c r="M17" s="126" t="s">
        <v>3652</v>
      </c>
      <c r="N17" s="126" t="s">
        <v>3652</v>
      </c>
      <c r="O17" s="126" t="s">
        <v>3652</v>
      </c>
      <c r="P17" s="126" t="s">
        <v>3652</v>
      </c>
      <c r="Q17" s="126" t="s">
        <v>3652</v>
      </c>
      <c r="R17" s="126" t="s">
        <v>3652</v>
      </c>
      <c r="S17" s="126" t="s">
        <v>3652</v>
      </c>
    </row>
    <row r="18" spans="1:19">
      <c r="A18" s="95" t="s">
        <v>205</v>
      </c>
      <c r="B18" s="126" t="s">
        <v>3652</v>
      </c>
      <c r="C18" s="126" t="s">
        <v>3652</v>
      </c>
      <c r="D18" s="126" t="s">
        <v>3652</v>
      </c>
      <c r="E18" s="126" t="s">
        <v>3652</v>
      </c>
      <c r="F18" s="126" t="s">
        <v>3652</v>
      </c>
      <c r="G18" s="126" t="s">
        <v>3652</v>
      </c>
      <c r="H18" s="126" t="s">
        <v>3652</v>
      </c>
      <c r="I18" s="126" t="s">
        <v>3652</v>
      </c>
      <c r="J18" s="126" t="s">
        <v>3652</v>
      </c>
      <c r="K18" s="126" t="s">
        <v>3652</v>
      </c>
      <c r="L18" s="126" t="s">
        <v>3652</v>
      </c>
      <c r="M18" s="126" t="s">
        <v>3652</v>
      </c>
      <c r="N18" s="126" t="s">
        <v>3652</v>
      </c>
      <c r="O18" s="126" t="s">
        <v>3652</v>
      </c>
      <c r="P18" s="126" t="s">
        <v>3652</v>
      </c>
      <c r="Q18" s="126" t="s">
        <v>3652</v>
      </c>
      <c r="R18" s="126" t="s">
        <v>3652</v>
      </c>
      <c r="S18" s="126" t="s">
        <v>3652</v>
      </c>
    </row>
    <row r="19" spans="1:19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</row>
    <row r="111" spans="1:19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2"/>
      <c r="B695" s="1"/>
      <c r="C695" s="1"/>
      <c r="D695" s="1"/>
      <c r="E695" s="1"/>
      <c r="F695" s="1"/>
    </row>
    <row r="696" spans="1:6" hidden="1">
      <c r="A696" s="32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7:A18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140625" style="2" bestFit="1" customWidth="1"/>
    <col min="2" max="2" width="58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5.7109375" style="1" bestFit="1" customWidth="1"/>
    <col min="15" max="15" width="13" style="1" bestFit="1" customWidth="1"/>
    <col min="16" max="16" width="30.85546875" style="1" customWidth="1"/>
    <col min="17" max="17" width="12.42578125" style="1" bestFit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7" t="s">
        <v>149</v>
      </c>
      <c r="B1" s="37" t="s" vm="1">
        <v>222</v>
      </c>
    </row>
    <row r="2" spans="1:20">
      <c r="A2" s="37" t="s">
        <v>148</v>
      </c>
      <c r="B2" s="37" t="s">
        <v>223</v>
      </c>
    </row>
    <row r="3" spans="1:20">
      <c r="A3" s="37" t="s">
        <v>150</v>
      </c>
      <c r="B3" s="37" t="s">
        <v>224</v>
      </c>
    </row>
    <row r="4" spans="1:20">
      <c r="A4" s="37" t="s">
        <v>151</v>
      </c>
      <c r="B4" s="37">
        <v>8802</v>
      </c>
    </row>
    <row r="5" spans="1:20" ht="18.75">
      <c r="A5" s="156" t="s">
        <v>95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8"/>
    </row>
    <row r="6" spans="1:20" s="3" customFormat="1">
      <c r="A6" s="38" t="s">
        <v>119</v>
      </c>
      <c r="B6" s="39" t="s">
        <v>48</v>
      </c>
      <c r="C6" s="39" t="s">
        <v>123</v>
      </c>
      <c r="D6" s="39" t="s">
        <v>181</v>
      </c>
      <c r="E6" s="39" t="s">
        <v>121</v>
      </c>
      <c r="F6" s="39" t="s">
        <v>70</v>
      </c>
      <c r="G6" s="39" t="s">
        <v>14</v>
      </c>
      <c r="H6" s="39" t="s">
        <v>71</v>
      </c>
      <c r="I6" s="39" t="s">
        <v>108</v>
      </c>
      <c r="J6" s="39" t="s">
        <v>17</v>
      </c>
      <c r="K6" s="39" t="s">
        <v>107</v>
      </c>
      <c r="L6" s="39" t="s">
        <v>16</v>
      </c>
      <c r="M6" s="39" t="s">
        <v>18</v>
      </c>
      <c r="N6" s="40" t="s">
        <v>199</v>
      </c>
      <c r="O6" s="39" t="s">
        <v>198</v>
      </c>
      <c r="P6" s="39" t="s">
        <v>213</v>
      </c>
      <c r="Q6" s="39" t="s">
        <v>66</v>
      </c>
      <c r="R6" s="40" t="s">
        <v>63</v>
      </c>
      <c r="S6" s="39" t="s">
        <v>152</v>
      </c>
      <c r="T6" s="42" t="s">
        <v>154</v>
      </c>
    </row>
    <row r="7" spans="1:20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122" t="s">
        <v>3652</v>
      </c>
      <c r="H7" s="122" t="s">
        <v>3652</v>
      </c>
      <c r="I7" s="27" t="s">
        <v>21</v>
      </c>
      <c r="J7" s="27" t="s">
        <v>20</v>
      </c>
      <c r="K7" s="122" t="s">
        <v>3652</v>
      </c>
      <c r="L7" s="27" t="s">
        <v>19</v>
      </c>
      <c r="M7" s="27" t="s">
        <v>19</v>
      </c>
      <c r="N7" s="27" t="s">
        <v>206</v>
      </c>
      <c r="O7" s="122" t="s">
        <v>3652</v>
      </c>
      <c r="P7" s="12" t="s">
        <v>202</v>
      </c>
      <c r="Q7" s="27" t="s">
        <v>202</v>
      </c>
      <c r="R7" s="12" t="s">
        <v>19</v>
      </c>
      <c r="S7" s="27" t="s">
        <v>202</v>
      </c>
      <c r="T7" s="13" t="s">
        <v>19</v>
      </c>
    </row>
    <row r="8" spans="1:20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9" t="s">
        <v>13</v>
      </c>
      <c r="P8" s="31" t="s">
        <v>117</v>
      </c>
      <c r="Q8" s="14" t="s">
        <v>118</v>
      </c>
      <c r="R8" s="14" t="s">
        <v>155</v>
      </c>
      <c r="S8" s="14" t="s">
        <v>182</v>
      </c>
      <c r="T8" s="15" t="s">
        <v>208</v>
      </c>
    </row>
    <row r="9" spans="1:20" s="4" customFormat="1" ht="20.25">
      <c r="A9" s="55" t="s">
        <v>34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124" t="s">
        <v>3652</v>
      </c>
      <c r="H9" s="124" t="s">
        <v>3652</v>
      </c>
      <c r="I9" s="124" t="s">
        <v>3652</v>
      </c>
      <c r="J9" s="63">
        <v>4.496617518597442</v>
      </c>
      <c r="K9" s="124" t="s">
        <v>3652</v>
      </c>
      <c r="L9" s="124" t="s">
        <v>3652</v>
      </c>
      <c r="M9" s="76">
        <v>4.5005267873511473E-2</v>
      </c>
      <c r="N9" s="124" t="s">
        <v>3652</v>
      </c>
      <c r="O9" s="124" t="s">
        <v>3652</v>
      </c>
      <c r="P9" s="63">
        <f>P10</f>
        <v>2695.0044146119999</v>
      </c>
      <c r="Q9" s="63">
        <v>771039.92258696712</v>
      </c>
      <c r="R9" s="124" t="s">
        <v>3652</v>
      </c>
      <c r="S9" s="64">
        <f>IFERROR(Q9/$Q$9,0)</f>
        <v>1</v>
      </c>
      <c r="T9" s="64">
        <f>Q9/'סכום נכסי הקרן'!$C$41</f>
        <v>0.12011371334892508</v>
      </c>
    </row>
    <row r="10" spans="1:20">
      <c r="A10" s="56" t="s">
        <v>191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125" t="s">
        <v>3652</v>
      </c>
      <c r="I10" s="125" t="s">
        <v>3652</v>
      </c>
      <c r="J10" s="66">
        <v>4.3875104951708961</v>
      </c>
      <c r="K10" s="125" t="s">
        <v>3652</v>
      </c>
      <c r="L10" s="125" t="s">
        <v>3652</v>
      </c>
      <c r="M10" s="77">
        <v>3.6456595644341679E-2</v>
      </c>
      <c r="N10" s="125" t="s">
        <v>3652</v>
      </c>
      <c r="O10" s="125" t="s">
        <v>3652</v>
      </c>
      <c r="P10" s="66">
        <f>P11+P154</f>
        <v>2695.0044146119999</v>
      </c>
      <c r="Q10" s="66">
        <v>530770.00588797918</v>
      </c>
      <c r="R10" s="125" t="s">
        <v>3652</v>
      </c>
      <c r="S10" s="67">
        <f t="shared" ref="S10:S73" si="0">IFERROR(Q10/$Q$9,0)</f>
        <v>0.68838200246124426</v>
      </c>
      <c r="T10" s="67">
        <f>Q10/'סכום נכסי הקרן'!$C$41</f>
        <v>8.2684118518188937E-2</v>
      </c>
    </row>
    <row r="11" spans="1:20">
      <c r="A11" s="75" t="s">
        <v>33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125" t="s">
        <v>3652</v>
      </c>
      <c r="I11" s="125" t="s">
        <v>3652</v>
      </c>
      <c r="J11" s="66">
        <v>4.4584297606260899</v>
      </c>
      <c r="K11" s="125" t="s">
        <v>3652</v>
      </c>
      <c r="L11" s="125" t="s">
        <v>3652</v>
      </c>
      <c r="M11" s="77">
        <v>3.3692275044640604E-2</v>
      </c>
      <c r="N11" s="125" t="s">
        <v>3652</v>
      </c>
      <c r="O11" s="125" t="s">
        <v>3652</v>
      </c>
      <c r="P11" s="66">
        <v>1969.0211814899999</v>
      </c>
      <c r="Q11" s="66">
        <v>454904.5866394242</v>
      </c>
      <c r="R11" s="125" t="s">
        <v>3652</v>
      </c>
      <c r="S11" s="67">
        <f t="shared" si="0"/>
        <v>0.58998836936113985</v>
      </c>
      <c r="T11" s="67">
        <f>Q11/'סכום נכסי הקרן'!$C$41</f>
        <v>7.0865693876643682E-2</v>
      </c>
    </row>
    <row r="12" spans="1:20">
      <c r="A12" s="62" t="s">
        <v>302</v>
      </c>
      <c r="B12" s="59" t="s">
        <v>303</v>
      </c>
      <c r="C12" s="72" t="s">
        <v>124</v>
      </c>
      <c r="D12" s="72" t="s">
        <v>29</v>
      </c>
      <c r="E12" s="59" t="s">
        <v>304</v>
      </c>
      <c r="F12" s="72" t="s">
        <v>305</v>
      </c>
      <c r="G12" s="59" t="s">
        <v>306</v>
      </c>
      <c r="H12" s="59" t="s">
        <v>134</v>
      </c>
      <c r="I12" s="126" t="s">
        <v>3652</v>
      </c>
      <c r="J12" s="69">
        <v>5.1699999999957393</v>
      </c>
      <c r="K12" s="72" t="s">
        <v>136</v>
      </c>
      <c r="L12" s="73">
        <v>1.9900000000000001E-2</v>
      </c>
      <c r="M12" s="73">
        <v>2.0999999999974941E-2</v>
      </c>
      <c r="N12" s="69">
        <v>240718.92800000001</v>
      </c>
      <c r="O12" s="71">
        <v>99.46</v>
      </c>
      <c r="P12" s="126" t="s">
        <v>3652</v>
      </c>
      <c r="Q12" s="69">
        <v>239.41905150599999</v>
      </c>
      <c r="R12" s="70">
        <v>8.9155158518518525E-5</v>
      </c>
      <c r="S12" s="70">
        <f t="shared" si="0"/>
        <v>3.1051446817787241E-4</v>
      </c>
      <c r="T12" s="70">
        <f>Q12/'סכום נכסי הקרן'!$C$41</f>
        <v>3.729704582141088E-5</v>
      </c>
    </row>
    <row r="13" spans="1:20">
      <c r="A13" s="62" t="s">
        <v>307</v>
      </c>
      <c r="B13" s="59" t="s">
        <v>308</v>
      </c>
      <c r="C13" s="72" t="s">
        <v>124</v>
      </c>
      <c r="D13" s="72" t="s">
        <v>29</v>
      </c>
      <c r="E13" s="59" t="s">
        <v>304</v>
      </c>
      <c r="F13" s="72" t="s">
        <v>305</v>
      </c>
      <c r="G13" s="59" t="s">
        <v>306</v>
      </c>
      <c r="H13" s="59" t="s">
        <v>134</v>
      </c>
      <c r="I13" s="126" t="s">
        <v>3652</v>
      </c>
      <c r="J13" s="69">
        <v>0.75</v>
      </c>
      <c r="K13" s="72" t="s">
        <v>136</v>
      </c>
      <c r="L13" s="73">
        <v>8.6E-3</v>
      </c>
      <c r="M13" s="73">
        <v>2.8299700598802394E-2</v>
      </c>
      <c r="N13" s="69">
        <v>3.0089999999999999E-2</v>
      </c>
      <c r="O13" s="71">
        <v>111.16</v>
      </c>
      <c r="P13" s="126" t="s">
        <v>3652</v>
      </c>
      <c r="Q13" s="69">
        <v>3.3399999999999999E-5</v>
      </c>
      <c r="R13" s="70">
        <v>1.2029499258600652E-11</v>
      </c>
      <c r="S13" s="70">
        <f t="shared" si="0"/>
        <v>4.3318120140831938E-11</v>
      </c>
      <c r="T13" s="70">
        <f>Q13/'סכום נכסי הקרן'!$C$41</f>
        <v>5.2031002654101858E-12</v>
      </c>
    </row>
    <row r="14" spans="1:20">
      <c r="A14" s="62" t="s">
        <v>309</v>
      </c>
      <c r="B14" s="59" t="s">
        <v>310</v>
      </c>
      <c r="C14" s="72" t="s">
        <v>124</v>
      </c>
      <c r="D14" s="72" t="s">
        <v>29</v>
      </c>
      <c r="E14" s="59" t="s">
        <v>311</v>
      </c>
      <c r="F14" s="72" t="s">
        <v>132</v>
      </c>
      <c r="G14" s="59" t="s">
        <v>312</v>
      </c>
      <c r="H14" s="59" t="s">
        <v>313</v>
      </c>
      <c r="I14" s="126" t="s">
        <v>3652</v>
      </c>
      <c r="J14" s="69">
        <v>12.410000000000361</v>
      </c>
      <c r="K14" s="72" t="s">
        <v>136</v>
      </c>
      <c r="L14" s="73">
        <v>2.07E-2</v>
      </c>
      <c r="M14" s="73">
        <v>2.7700000000000898E-2</v>
      </c>
      <c r="N14" s="69">
        <v>7628512.9564589998</v>
      </c>
      <c r="O14" s="71">
        <v>100.85</v>
      </c>
      <c r="P14" s="126" t="s">
        <v>3652</v>
      </c>
      <c r="Q14" s="69">
        <v>7693.3553166030006</v>
      </c>
      <c r="R14" s="70">
        <v>2.3137310573130981E-3</v>
      </c>
      <c r="S14" s="70">
        <f t="shared" si="0"/>
        <v>9.9778949069076923E-3</v>
      </c>
      <c r="T14" s="70">
        <f>Q14/'סכום נכסי הקרן'!$C$41</f>
        <v>1.1984820086740101E-3</v>
      </c>
    </row>
    <row r="15" spans="1:20">
      <c r="A15" s="62" t="s">
        <v>314</v>
      </c>
      <c r="B15" s="59" t="s">
        <v>315</v>
      </c>
      <c r="C15" s="72" t="s">
        <v>124</v>
      </c>
      <c r="D15" s="72" t="s">
        <v>29</v>
      </c>
      <c r="E15" s="59" t="s">
        <v>316</v>
      </c>
      <c r="F15" s="72" t="s">
        <v>317</v>
      </c>
      <c r="G15" s="59" t="s">
        <v>318</v>
      </c>
      <c r="H15" s="59" t="s">
        <v>134</v>
      </c>
      <c r="I15" s="126" t="s">
        <v>3652</v>
      </c>
      <c r="J15" s="69">
        <v>4.0200000000001195</v>
      </c>
      <c r="K15" s="72" t="s">
        <v>136</v>
      </c>
      <c r="L15" s="73">
        <v>3.85E-2</v>
      </c>
      <c r="M15" s="73">
        <v>2.1400000000001244E-2</v>
      </c>
      <c r="N15" s="69">
        <v>5824537.7720830003</v>
      </c>
      <c r="O15" s="71">
        <v>121.06</v>
      </c>
      <c r="P15" s="126" t="s">
        <v>3652</v>
      </c>
      <c r="Q15" s="69">
        <v>7051.1853744580012</v>
      </c>
      <c r="R15" s="70">
        <v>2.2552725801692377E-3</v>
      </c>
      <c r="S15" s="70">
        <f t="shared" si="0"/>
        <v>9.1450327900014592E-3</v>
      </c>
      <c r="T15" s="70">
        <f>Q15/'סכום נכסי הקרן'!$C$41</f>
        <v>1.0984438471047559E-3</v>
      </c>
    </row>
    <row r="16" spans="1:20">
      <c r="A16" s="62" t="s">
        <v>319</v>
      </c>
      <c r="B16" s="59" t="s">
        <v>320</v>
      </c>
      <c r="C16" s="72" t="s">
        <v>124</v>
      </c>
      <c r="D16" s="72" t="s">
        <v>29</v>
      </c>
      <c r="E16" s="59" t="s">
        <v>316</v>
      </c>
      <c r="F16" s="72" t="s">
        <v>317</v>
      </c>
      <c r="G16" s="59" t="s">
        <v>318</v>
      </c>
      <c r="H16" s="59" t="s">
        <v>134</v>
      </c>
      <c r="I16" s="126" t="s">
        <v>3652</v>
      </c>
      <c r="J16" s="69">
        <v>1.5999999999991057</v>
      </c>
      <c r="K16" s="72" t="s">
        <v>136</v>
      </c>
      <c r="L16" s="73">
        <v>4.4999999999999998E-2</v>
      </c>
      <c r="M16" s="73">
        <v>2.1099999999989044E-2</v>
      </c>
      <c r="N16" s="69">
        <v>751275.01813700004</v>
      </c>
      <c r="O16" s="71">
        <v>119.1</v>
      </c>
      <c r="P16" s="126" t="s">
        <v>3652</v>
      </c>
      <c r="Q16" s="69">
        <v>894.76857551800015</v>
      </c>
      <c r="R16" s="70">
        <v>2.5418660903258586E-4</v>
      </c>
      <c r="S16" s="70">
        <f t="shared" si="0"/>
        <v>1.1604698398961014E-3</v>
      </c>
      <c r="T16" s="70">
        <f>Q16/'סכום נכסי הקרן'!$C$41</f>
        <v>1.393883416993533E-4</v>
      </c>
    </row>
    <row r="17" spans="1:20">
      <c r="A17" s="62" t="s">
        <v>321</v>
      </c>
      <c r="B17" s="59" t="s">
        <v>322</v>
      </c>
      <c r="C17" s="72" t="s">
        <v>124</v>
      </c>
      <c r="D17" s="72" t="s">
        <v>29</v>
      </c>
      <c r="E17" s="59" t="s">
        <v>316</v>
      </c>
      <c r="F17" s="72" t="s">
        <v>317</v>
      </c>
      <c r="G17" s="59" t="s">
        <v>318</v>
      </c>
      <c r="H17" s="59" t="s">
        <v>134</v>
      </c>
      <c r="I17" s="126" t="s">
        <v>3652</v>
      </c>
      <c r="J17" s="69">
        <v>6.4099999999997959</v>
      </c>
      <c r="K17" s="72" t="s">
        <v>136</v>
      </c>
      <c r="L17" s="73">
        <v>2.3900000000000001E-2</v>
      </c>
      <c r="M17" s="73">
        <v>2.5899999999999063E-2</v>
      </c>
      <c r="N17" s="69">
        <v>9086250.3463700004</v>
      </c>
      <c r="O17" s="71">
        <v>110.53</v>
      </c>
      <c r="P17" s="126" t="s">
        <v>3652</v>
      </c>
      <c r="Q17" s="69">
        <v>10043.032546065999</v>
      </c>
      <c r="R17" s="70">
        <v>2.3363087098691023E-3</v>
      </c>
      <c r="S17" s="70">
        <f t="shared" si="0"/>
        <v>1.3025308096071024E-2</v>
      </c>
      <c r="T17" s="70">
        <f>Q17/'סכום נכסי הקרן'!$C$41</f>
        <v>1.5645181229329082E-3</v>
      </c>
    </row>
    <row r="18" spans="1:20">
      <c r="A18" s="62" t="s">
        <v>323</v>
      </c>
      <c r="B18" s="59" t="s">
        <v>324</v>
      </c>
      <c r="C18" s="72" t="s">
        <v>124</v>
      </c>
      <c r="D18" s="72" t="s">
        <v>29</v>
      </c>
      <c r="E18" s="59" t="s">
        <v>316</v>
      </c>
      <c r="F18" s="72" t="s">
        <v>317</v>
      </c>
      <c r="G18" s="59" t="s">
        <v>318</v>
      </c>
      <c r="H18" s="59" t="s">
        <v>134</v>
      </c>
      <c r="I18" s="126" t="s">
        <v>3652</v>
      </c>
      <c r="J18" s="69">
        <v>3.4999999999988343</v>
      </c>
      <c r="K18" s="72" t="s">
        <v>136</v>
      </c>
      <c r="L18" s="73">
        <v>0.01</v>
      </c>
      <c r="M18" s="73">
        <v>1.8799999999996271E-2</v>
      </c>
      <c r="N18" s="69">
        <v>802193.96198799997</v>
      </c>
      <c r="O18" s="71">
        <v>106.97</v>
      </c>
      <c r="P18" s="126" t="s">
        <v>3652</v>
      </c>
      <c r="Q18" s="69">
        <v>858.10690886400005</v>
      </c>
      <c r="R18" s="70">
        <v>6.6752649862824014E-4</v>
      </c>
      <c r="S18" s="70">
        <f t="shared" si="0"/>
        <v>1.1129215021511581E-3</v>
      </c>
      <c r="T18" s="70">
        <f>Q18/'סכום נכסי הקרן'!$C$41</f>
        <v>1.336771342892393E-4</v>
      </c>
    </row>
    <row r="19" spans="1:20">
      <c r="A19" s="62" t="s">
        <v>325</v>
      </c>
      <c r="B19" s="59" t="s">
        <v>326</v>
      </c>
      <c r="C19" s="72" t="s">
        <v>124</v>
      </c>
      <c r="D19" s="72" t="s">
        <v>29</v>
      </c>
      <c r="E19" s="59" t="s">
        <v>316</v>
      </c>
      <c r="F19" s="72" t="s">
        <v>317</v>
      </c>
      <c r="G19" s="59" t="s">
        <v>318</v>
      </c>
      <c r="H19" s="59" t="s">
        <v>134</v>
      </c>
      <c r="I19" s="126" t="s">
        <v>3652</v>
      </c>
      <c r="J19" s="69">
        <v>11.369999999998782</v>
      </c>
      <c r="K19" s="72" t="s">
        <v>136</v>
      </c>
      <c r="L19" s="73">
        <v>1.2500000000000001E-2</v>
      </c>
      <c r="M19" s="73">
        <v>3.0099999999996938E-2</v>
      </c>
      <c r="N19" s="69">
        <v>3917636.8529539998</v>
      </c>
      <c r="O19" s="71">
        <v>90.79</v>
      </c>
      <c r="P19" s="126" t="s">
        <v>3652</v>
      </c>
      <c r="Q19" s="69">
        <v>3556.8222922089999</v>
      </c>
      <c r="R19" s="70">
        <v>9.1280438730865262E-4</v>
      </c>
      <c r="S19" s="70">
        <f t="shared" si="0"/>
        <v>4.6130196219610394E-3</v>
      </c>
      <c r="T19" s="70">
        <f>Q19/'סכום נכסי הקרן'!$C$41</f>
        <v>5.5408691654519496E-4</v>
      </c>
    </row>
    <row r="20" spans="1:20">
      <c r="A20" s="62" t="s">
        <v>327</v>
      </c>
      <c r="B20" s="59" t="s">
        <v>328</v>
      </c>
      <c r="C20" s="72" t="s">
        <v>124</v>
      </c>
      <c r="D20" s="72" t="s">
        <v>29</v>
      </c>
      <c r="E20" s="59" t="s">
        <v>316</v>
      </c>
      <c r="F20" s="72" t="s">
        <v>317</v>
      </c>
      <c r="G20" s="59" t="s">
        <v>318</v>
      </c>
      <c r="H20" s="59" t="s">
        <v>134</v>
      </c>
      <c r="I20" s="126" t="s">
        <v>3652</v>
      </c>
      <c r="J20" s="69">
        <v>8.2999999999977394</v>
      </c>
      <c r="K20" s="72" t="s">
        <v>136</v>
      </c>
      <c r="L20" s="73">
        <v>0.03</v>
      </c>
      <c r="M20" s="73">
        <v>2.8299999999992484E-2</v>
      </c>
      <c r="N20" s="69">
        <v>1850558.17282</v>
      </c>
      <c r="O20" s="71">
        <v>102.81</v>
      </c>
      <c r="P20" s="126" t="s">
        <v>3652</v>
      </c>
      <c r="Q20" s="69">
        <v>1902.559003521</v>
      </c>
      <c r="R20" s="70">
        <v>7.239817520942191E-4</v>
      </c>
      <c r="S20" s="70">
        <f t="shared" si="0"/>
        <v>2.4675233380103048E-3</v>
      </c>
      <c r="T20" s="70">
        <f>Q20/'סכום נכסי הקרן'!$C$41</f>
        <v>2.9638339090355253E-4</v>
      </c>
    </row>
    <row r="21" spans="1:20">
      <c r="A21" s="62" t="s">
        <v>329</v>
      </c>
      <c r="B21" s="59" t="s">
        <v>330</v>
      </c>
      <c r="C21" s="72" t="s">
        <v>124</v>
      </c>
      <c r="D21" s="72" t="s">
        <v>29</v>
      </c>
      <c r="E21" s="59" t="s">
        <v>316</v>
      </c>
      <c r="F21" s="72" t="s">
        <v>317</v>
      </c>
      <c r="G21" s="59" t="s">
        <v>318</v>
      </c>
      <c r="H21" s="59" t="s">
        <v>134</v>
      </c>
      <c r="I21" s="126" t="s">
        <v>3652</v>
      </c>
      <c r="J21" s="69">
        <v>11.049999999999923</v>
      </c>
      <c r="K21" s="72" t="s">
        <v>136</v>
      </c>
      <c r="L21" s="73">
        <v>3.2000000000000001E-2</v>
      </c>
      <c r="M21" s="73">
        <v>3.0400000000000153E-2</v>
      </c>
      <c r="N21" s="69">
        <v>5097223.3004000001</v>
      </c>
      <c r="O21" s="71">
        <v>103.2</v>
      </c>
      <c r="P21" s="126" t="s">
        <v>3652</v>
      </c>
      <c r="Q21" s="69">
        <v>5260.3345582480006</v>
      </c>
      <c r="R21" s="70">
        <v>1.6331109064730131E-3</v>
      </c>
      <c r="S21" s="70">
        <f t="shared" si="0"/>
        <v>6.8223893525496109E-3</v>
      </c>
      <c r="T21" s="70">
        <f>Q21/'סכום נכסי הקרן'!$C$41</f>
        <v>8.1946251904690254E-4</v>
      </c>
    </row>
    <row r="22" spans="1:20">
      <c r="A22" s="62" t="s">
        <v>331</v>
      </c>
      <c r="B22" s="59" t="s">
        <v>332</v>
      </c>
      <c r="C22" s="72" t="s">
        <v>124</v>
      </c>
      <c r="D22" s="72" t="s">
        <v>29</v>
      </c>
      <c r="E22" s="59" t="s">
        <v>333</v>
      </c>
      <c r="F22" s="72" t="s">
        <v>334</v>
      </c>
      <c r="G22" s="59" t="s">
        <v>318</v>
      </c>
      <c r="H22" s="59" t="s">
        <v>134</v>
      </c>
      <c r="I22" s="126" t="s">
        <v>3652</v>
      </c>
      <c r="J22" s="69">
        <v>3.3799999999999675</v>
      </c>
      <c r="K22" s="72" t="s">
        <v>136</v>
      </c>
      <c r="L22" s="73">
        <v>1.34E-2</v>
      </c>
      <c r="M22" s="73">
        <v>2.5399999999999544E-2</v>
      </c>
      <c r="N22" s="69">
        <v>9995575.7554359995</v>
      </c>
      <c r="O22" s="71">
        <v>108.45</v>
      </c>
      <c r="P22" s="69">
        <v>949.21083445600004</v>
      </c>
      <c r="Q22" s="69">
        <v>11789.412741101001</v>
      </c>
      <c r="R22" s="70">
        <v>3.7486561892499312E-3</v>
      </c>
      <c r="S22" s="70">
        <f t="shared" si="0"/>
        <v>1.5290275374517005E-2</v>
      </c>
      <c r="T22" s="70">
        <f>Q22/'סכום נכסי הקרן'!$C$41</f>
        <v>1.8365717533608637E-3</v>
      </c>
    </row>
    <row r="23" spans="1:20">
      <c r="A23" s="62" t="s">
        <v>335</v>
      </c>
      <c r="B23" s="59" t="s">
        <v>336</v>
      </c>
      <c r="C23" s="72" t="s">
        <v>124</v>
      </c>
      <c r="D23" s="72" t="s">
        <v>29</v>
      </c>
      <c r="E23" s="59" t="s">
        <v>333</v>
      </c>
      <c r="F23" s="72" t="s">
        <v>334</v>
      </c>
      <c r="G23" s="59" t="s">
        <v>318</v>
      </c>
      <c r="H23" s="59" t="s">
        <v>134</v>
      </c>
      <c r="I23" s="126" t="s">
        <v>3652</v>
      </c>
      <c r="J23" s="69">
        <v>3.1100000000000056</v>
      </c>
      <c r="K23" s="72" t="s">
        <v>136</v>
      </c>
      <c r="L23" s="73">
        <v>1.77E-2</v>
      </c>
      <c r="M23" s="73">
        <v>2.3899999999999942E-2</v>
      </c>
      <c r="N23" s="69">
        <v>6513601.7310840003</v>
      </c>
      <c r="O23" s="71">
        <v>109.35</v>
      </c>
      <c r="P23" s="126" t="s">
        <v>3652</v>
      </c>
      <c r="Q23" s="69">
        <v>7122.623535836</v>
      </c>
      <c r="R23" s="70">
        <v>2.3626694592476898E-3</v>
      </c>
      <c r="S23" s="70">
        <f t="shared" si="0"/>
        <v>9.2376844923132053E-3</v>
      </c>
      <c r="T23" s="70">
        <f>Q23/'סכום נכסי הקרן'!$C$41</f>
        <v>1.1095725871175187E-3</v>
      </c>
    </row>
    <row r="24" spans="1:20">
      <c r="A24" s="62" t="s">
        <v>337</v>
      </c>
      <c r="B24" s="59" t="s">
        <v>338</v>
      </c>
      <c r="C24" s="72" t="s">
        <v>124</v>
      </c>
      <c r="D24" s="72" t="s">
        <v>29</v>
      </c>
      <c r="E24" s="59" t="s">
        <v>333</v>
      </c>
      <c r="F24" s="72" t="s">
        <v>334</v>
      </c>
      <c r="G24" s="59" t="s">
        <v>318</v>
      </c>
      <c r="H24" s="59" t="s">
        <v>134</v>
      </c>
      <c r="I24" s="126" t="s">
        <v>3652</v>
      </c>
      <c r="J24" s="69">
        <v>6.1600000000002098</v>
      </c>
      <c r="K24" s="72" t="s">
        <v>136</v>
      </c>
      <c r="L24" s="73">
        <v>2.4799999999999999E-2</v>
      </c>
      <c r="M24" s="73">
        <v>2.8500000000001122E-2</v>
      </c>
      <c r="N24" s="69">
        <v>12247553.743722999</v>
      </c>
      <c r="O24" s="71">
        <v>109.05</v>
      </c>
      <c r="P24" s="126" t="s">
        <v>3652</v>
      </c>
      <c r="Q24" s="69">
        <v>13355.95736427</v>
      </c>
      <c r="R24" s="70">
        <v>3.7175871663665695E-3</v>
      </c>
      <c r="S24" s="70">
        <f t="shared" si="0"/>
        <v>1.7322004961116078E-2</v>
      </c>
      <c r="T24" s="70">
        <f>Q24/'סכום נכסי הקרן'!$C$41</f>
        <v>2.0806103385281544E-3</v>
      </c>
    </row>
    <row r="25" spans="1:20">
      <c r="A25" s="62" t="s">
        <v>339</v>
      </c>
      <c r="B25" s="59" t="s">
        <v>340</v>
      </c>
      <c r="C25" s="72" t="s">
        <v>124</v>
      </c>
      <c r="D25" s="72" t="s">
        <v>29</v>
      </c>
      <c r="E25" s="59" t="s">
        <v>333</v>
      </c>
      <c r="F25" s="72" t="s">
        <v>334</v>
      </c>
      <c r="G25" s="59" t="s">
        <v>341</v>
      </c>
      <c r="H25" s="59" t="s">
        <v>313</v>
      </c>
      <c r="I25" s="126" t="s">
        <v>3652</v>
      </c>
      <c r="J25" s="69">
        <v>7.4900000000003679</v>
      </c>
      <c r="K25" s="72" t="s">
        <v>136</v>
      </c>
      <c r="L25" s="73">
        <v>9.0000000000000011E-3</v>
      </c>
      <c r="M25" s="73">
        <v>3.0400000000001603E-2</v>
      </c>
      <c r="N25" s="69">
        <v>7179101.0793279996</v>
      </c>
      <c r="O25" s="71">
        <v>93.65</v>
      </c>
      <c r="P25" s="69">
        <v>33.078557587000006</v>
      </c>
      <c r="Q25" s="69">
        <v>6756.3063919479982</v>
      </c>
      <c r="R25" s="70">
        <v>2.7861480364619715E-3</v>
      </c>
      <c r="S25" s="70">
        <f t="shared" si="0"/>
        <v>8.7625895806788673E-3</v>
      </c>
      <c r="T25" s="70">
        <f>Q25/'סכום נכסי הקרן'!$C$41</f>
        <v>1.052507173087939E-3</v>
      </c>
    </row>
    <row r="26" spans="1:20">
      <c r="A26" s="62" t="s">
        <v>342</v>
      </c>
      <c r="B26" s="59" t="s">
        <v>343</v>
      </c>
      <c r="C26" s="72" t="s">
        <v>124</v>
      </c>
      <c r="D26" s="72" t="s">
        <v>29</v>
      </c>
      <c r="E26" s="59" t="s">
        <v>333</v>
      </c>
      <c r="F26" s="72" t="s">
        <v>334</v>
      </c>
      <c r="G26" s="59" t="s">
        <v>341</v>
      </c>
      <c r="H26" s="59" t="s">
        <v>313</v>
      </c>
      <c r="I26" s="126" t="s">
        <v>3652</v>
      </c>
      <c r="J26" s="69">
        <v>11.029999999999978</v>
      </c>
      <c r="K26" s="72" t="s">
        <v>136</v>
      </c>
      <c r="L26" s="73">
        <v>1.6899999999999998E-2</v>
      </c>
      <c r="M26" s="73">
        <v>3.3699999999999793E-2</v>
      </c>
      <c r="N26" s="69">
        <v>14540741.337780001</v>
      </c>
      <c r="O26" s="71">
        <v>91.53</v>
      </c>
      <c r="P26" s="69">
        <v>121.50284520700001</v>
      </c>
      <c r="Q26" s="69">
        <v>13430.643043943999</v>
      </c>
      <c r="R26" s="70">
        <v>3.332769802560647E-3</v>
      </c>
      <c r="S26" s="70">
        <f t="shared" si="0"/>
        <v>1.7418868531323201E-2</v>
      </c>
      <c r="T26" s="70">
        <f>Q26/'סכום נכסי הקרן'!$C$41</f>
        <v>2.0922449816339669E-3</v>
      </c>
    </row>
    <row r="27" spans="1:20">
      <c r="A27" s="62" t="s">
        <v>344</v>
      </c>
      <c r="B27" s="59" t="s">
        <v>345</v>
      </c>
      <c r="C27" s="72" t="s">
        <v>124</v>
      </c>
      <c r="D27" s="72" t="s">
        <v>29</v>
      </c>
      <c r="E27" s="59" t="s">
        <v>346</v>
      </c>
      <c r="F27" s="72" t="s">
        <v>334</v>
      </c>
      <c r="G27" s="59" t="s">
        <v>347</v>
      </c>
      <c r="H27" s="59" t="s">
        <v>134</v>
      </c>
      <c r="I27" s="126" t="s">
        <v>3652</v>
      </c>
      <c r="J27" s="69">
        <v>2.2800000000000176</v>
      </c>
      <c r="K27" s="72" t="s">
        <v>136</v>
      </c>
      <c r="L27" s="73">
        <v>3.2000000000000001E-2</v>
      </c>
      <c r="M27" s="73">
        <v>2.4499999999999335E-2</v>
      </c>
      <c r="N27" s="69">
        <v>3949215.270643</v>
      </c>
      <c r="O27" s="71">
        <v>114.84</v>
      </c>
      <c r="P27" s="126" t="s">
        <v>3652</v>
      </c>
      <c r="Q27" s="69">
        <v>4535.2790694140003</v>
      </c>
      <c r="R27" s="70">
        <v>2.8151460650003108E-3</v>
      </c>
      <c r="S27" s="70">
        <f t="shared" si="0"/>
        <v>5.8820288503316212E-3</v>
      </c>
      <c r="T27" s="70">
        <f>Q27/'סכום נכסי הקרן'!$C$41</f>
        <v>7.0651232723883972E-4</v>
      </c>
    </row>
    <row r="28" spans="1:20">
      <c r="A28" s="62" t="s">
        <v>348</v>
      </c>
      <c r="B28" s="59" t="s">
        <v>349</v>
      </c>
      <c r="C28" s="72" t="s">
        <v>124</v>
      </c>
      <c r="D28" s="72" t="s">
        <v>29</v>
      </c>
      <c r="E28" s="59" t="s">
        <v>346</v>
      </c>
      <c r="F28" s="72" t="s">
        <v>334</v>
      </c>
      <c r="G28" s="59" t="s">
        <v>347</v>
      </c>
      <c r="H28" s="59" t="s">
        <v>134</v>
      </c>
      <c r="I28" s="126" t="s">
        <v>3652</v>
      </c>
      <c r="J28" s="69">
        <v>4.040000000000358</v>
      </c>
      <c r="K28" s="72" t="s">
        <v>136</v>
      </c>
      <c r="L28" s="73">
        <v>1.1399999999999999E-2</v>
      </c>
      <c r="M28" s="73">
        <v>2.600000000000224E-2</v>
      </c>
      <c r="N28" s="69">
        <v>4302582.2257660003</v>
      </c>
      <c r="O28" s="71">
        <v>103.86</v>
      </c>
      <c r="P28" s="126" t="s">
        <v>3652</v>
      </c>
      <c r="Q28" s="69">
        <v>4468.6620381599996</v>
      </c>
      <c r="R28" s="70">
        <v>1.8208265678449655E-3</v>
      </c>
      <c r="S28" s="70">
        <f t="shared" si="0"/>
        <v>5.7956299113110718E-3</v>
      </c>
      <c r="T28" s="70">
        <f>Q28/'סכום נכסי הקרן'!$C$41</f>
        <v>6.9613462984367412E-4</v>
      </c>
    </row>
    <row r="29" spans="1:20">
      <c r="A29" s="62" t="s">
        <v>350</v>
      </c>
      <c r="B29" s="59" t="s">
        <v>351</v>
      </c>
      <c r="C29" s="72" t="s">
        <v>124</v>
      </c>
      <c r="D29" s="72" t="s">
        <v>29</v>
      </c>
      <c r="E29" s="59" t="s">
        <v>346</v>
      </c>
      <c r="F29" s="72" t="s">
        <v>334</v>
      </c>
      <c r="G29" s="59" t="s">
        <v>347</v>
      </c>
      <c r="H29" s="59" t="s">
        <v>134</v>
      </c>
      <c r="I29" s="126" t="s">
        <v>3652</v>
      </c>
      <c r="J29" s="69">
        <v>6.3099999999997225</v>
      </c>
      <c r="K29" s="72" t="s">
        <v>136</v>
      </c>
      <c r="L29" s="73">
        <v>9.1999999999999998E-3</v>
      </c>
      <c r="M29" s="73">
        <v>3.0199999999999075E-2</v>
      </c>
      <c r="N29" s="69">
        <v>6131549.5355970003</v>
      </c>
      <c r="O29" s="71">
        <v>97.97</v>
      </c>
      <c r="P29" s="69">
        <v>62.97401868</v>
      </c>
      <c r="Q29" s="69">
        <v>6070.0534616280011</v>
      </c>
      <c r="R29" s="70">
        <v>2.5214939162627333E-3</v>
      </c>
      <c r="S29" s="70">
        <f t="shared" si="0"/>
        <v>7.872554045271693E-3</v>
      </c>
      <c r="T29" s="70">
        <f>Q29/'סכום נכסי הקרן'!$C$41</f>
        <v>9.456016999176847E-4</v>
      </c>
    </row>
    <row r="30" spans="1:20">
      <c r="A30" s="62" t="s">
        <v>352</v>
      </c>
      <c r="B30" s="59" t="s">
        <v>353</v>
      </c>
      <c r="C30" s="72" t="s">
        <v>124</v>
      </c>
      <c r="D30" s="72" t="s">
        <v>29</v>
      </c>
      <c r="E30" s="59" t="s">
        <v>354</v>
      </c>
      <c r="F30" s="72" t="s">
        <v>334</v>
      </c>
      <c r="G30" s="59" t="s">
        <v>355</v>
      </c>
      <c r="H30" s="59" t="s">
        <v>313</v>
      </c>
      <c r="I30" s="126" t="s">
        <v>3652</v>
      </c>
      <c r="J30" s="69">
        <v>2.36999999999964</v>
      </c>
      <c r="K30" s="72" t="s">
        <v>136</v>
      </c>
      <c r="L30" s="73">
        <v>2.3399999999999997E-2</v>
      </c>
      <c r="M30" s="73">
        <v>2.5299999999997054E-2</v>
      </c>
      <c r="N30" s="69">
        <v>2704250.141882</v>
      </c>
      <c r="O30" s="71">
        <v>112.87</v>
      </c>
      <c r="P30" s="126" t="s">
        <v>3652</v>
      </c>
      <c r="Q30" s="69">
        <v>3052.2871746299998</v>
      </c>
      <c r="R30" s="70">
        <v>1.0445145322054553E-3</v>
      </c>
      <c r="S30" s="70">
        <f t="shared" si="0"/>
        <v>3.958662950147988E-3</v>
      </c>
      <c r="T30" s="70">
        <f>Q30/'סכום נכסי הקרן'!$C$41</f>
        <v>4.7548970683908558E-4</v>
      </c>
    </row>
    <row r="31" spans="1:20">
      <c r="A31" s="62" t="s">
        <v>356</v>
      </c>
      <c r="B31" s="59" t="s">
        <v>357</v>
      </c>
      <c r="C31" s="72" t="s">
        <v>124</v>
      </c>
      <c r="D31" s="72" t="s">
        <v>29</v>
      </c>
      <c r="E31" s="59" t="s">
        <v>354</v>
      </c>
      <c r="F31" s="72" t="s">
        <v>334</v>
      </c>
      <c r="G31" s="59" t="s">
        <v>355</v>
      </c>
      <c r="H31" s="59" t="s">
        <v>313</v>
      </c>
      <c r="I31" s="126" t="s">
        <v>3652</v>
      </c>
      <c r="J31" s="69">
        <v>5.6699999999997868</v>
      </c>
      <c r="K31" s="72" t="s">
        <v>136</v>
      </c>
      <c r="L31" s="73">
        <v>6.5000000000000006E-3</v>
      </c>
      <c r="M31" s="73">
        <v>2.8799999999999014E-2</v>
      </c>
      <c r="N31" s="69">
        <v>8691920.4730309993</v>
      </c>
      <c r="O31" s="71">
        <v>97.78</v>
      </c>
      <c r="P31" s="126" t="s">
        <v>3652</v>
      </c>
      <c r="Q31" s="69">
        <v>8498.960279642999</v>
      </c>
      <c r="R31" s="70">
        <v>4.0717461011470441E-3</v>
      </c>
      <c r="S31" s="70">
        <f t="shared" si="0"/>
        <v>1.102272402592018E-2</v>
      </c>
      <c r="T31" s="70">
        <f>Q31/'סכום נכסי הקרן'!$C$41</f>
        <v>1.323980313973686E-3</v>
      </c>
    </row>
    <row r="32" spans="1:20">
      <c r="A32" s="62" t="s">
        <v>358</v>
      </c>
      <c r="B32" s="59" t="s">
        <v>359</v>
      </c>
      <c r="C32" s="72" t="s">
        <v>124</v>
      </c>
      <c r="D32" s="72" t="s">
        <v>29</v>
      </c>
      <c r="E32" s="59" t="s">
        <v>354</v>
      </c>
      <c r="F32" s="72" t="s">
        <v>334</v>
      </c>
      <c r="G32" s="59" t="s">
        <v>355</v>
      </c>
      <c r="H32" s="59" t="s">
        <v>313</v>
      </c>
      <c r="I32" s="126" t="s">
        <v>3652</v>
      </c>
      <c r="J32" s="69">
        <v>8.6699999999905408</v>
      </c>
      <c r="K32" s="72" t="s">
        <v>136</v>
      </c>
      <c r="L32" s="73">
        <v>2.64E-2</v>
      </c>
      <c r="M32" s="73">
        <v>2.9599999999975757E-2</v>
      </c>
      <c r="N32" s="69">
        <v>380636.80490000005</v>
      </c>
      <c r="O32" s="71">
        <v>99.71</v>
      </c>
      <c r="P32" s="126" t="s">
        <v>3652</v>
      </c>
      <c r="Q32" s="69">
        <v>379.53296177699997</v>
      </c>
      <c r="R32" s="70">
        <v>1.2687893496666669E-3</v>
      </c>
      <c r="S32" s="70">
        <f t="shared" si="0"/>
        <v>4.9223516274436707E-4</v>
      </c>
      <c r="T32" s="70">
        <f>Q32/'סכום נכסי הקרן'!$C$41</f>
        <v>5.9124193238138393E-5</v>
      </c>
    </row>
    <row r="33" spans="1:20">
      <c r="A33" s="62" t="s">
        <v>360</v>
      </c>
      <c r="B33" s="59" t="s">
        <v>361</v>
      </c>
      <c r="C33" s="72" t="s">
        <v>124</v>
      </c>
      <c r="D33" s="72" t="s">
        <v>29</v>
      </c>
      <c r="E33" s="59" t="s">
        <v>362</v>
      </c>
      <c r="F33" s="72" t="s">
        <v>334</v>
      </c>
      <c r="G33" s="59" t="s">
        <v>347</v>
      </c>
      <c r="H33" s="59" t="s">
        <v>134</v>
      </c>
      <c r="I33" s="126" t="s">
        <v>3652</v>
      </c>
      <c r="J33" s="69">
        <v>2.0200000000004632</v>
      </c>
      <c r="K33" s="72" t="s">
        <v>136</v>
      </c>
      <c r="L33" s="73">
        <v>1.34E-2</v>
      </c>
      <c r="M33" s="73">
        <v>2.1900000000005408E-2</v>
      </c>
      <c r="N33" s="69">
        <v>933474.90724099998</v>
      </c>
      <c r="O33" s="71">
        <v>110.98</v>
      </c>
      <c r="P33" s="126" t="s">
        <v>3652</v>
      </c>
      <c r="Q33" s="69">
        <v>1035.9703791760001</v>
      </c>
      <c r="R33" s="70">
        <v>1.75075929759997E-3</v>
      </c>
      <c r="S33" s="70">
        <f t="shared" si="0"/>
        <v>1.3436014774697361E-3</v>
      </c>
      <c r="T33" s="70">
        <f>Q33/'סכום נכסי הקרן'!$C$41</f>
        <v>1.6138496271999212E-4</v>
      </c>
    </row>
    <row r="34" spans="1:20">
      <c r="A34" s="62" t="s">
        <v>363</v>
      </c>
      <c r="B34" s="59" t="s">
        <v>364</v>
      </c>
      <c r="C34" s="72" t="s">
        <v>124</v>
      </c>
      <c r="D34" s="72" t="s">
        <v>29</v>
      </c>
      <c r="E34" s="59" t="s">
        <v>362</v>
      </c>
      <c r="F34" s="72" t="s">
        <v>334</v>
      </c>
      <c r="G34" s="59" t="s">
        <v>355</v>
      </c>
      <c r="H34" s="59" t="s">
        <v>313</v>
      </c>
      <c r="I34" s="126" t="s">
        <v>3652</v>
      </c>
      <c r="J34" s="69">
        <v>3.6100000000002059</v>
      </c>
      <c r="K34" s="72" t="s">
        <v>136</v>
      </c>
      <c r="L34" s="73">
        <v>1.8200000000000001E-2</v>
      </c>
      <c r="M34" s="73">
        <v>2.4199999999998681E-2</v>
      </c>
      <c r="N34" s="69">
        <v>2353511.6123799998</v>
      </c>
      <c r="O34" s="71">
        <v>109.37</v>
      </c>
      <c r="P34" s="126" t="s">
        <v>3652</v>
      </c>
      <c r="Q34" s="69">
        <v>2574.0357310270001</v>
      </c>
      <c r="R34" s="70">
        <v>4.7026791249183564E-3</v>
      </c>
      <c r="S34" s="70">
        <f t="shared" si="0"/>
        <v>3.3383948815395737E-3</v>
      </c>
      <c r="T34" s="70">
        <f>Q34/'סכום נכסי הקרן'!$C$41</f>
        <v>4.0098700584676307E-4</v>
      </c>
    </row>
    <row r="35" spans="1:20">
      <c r="A35" s="62" t="s">
        <v>365</v>
      </c>
      <c r="B35" s="59" t="s">
        <v>366</v>
      </c>
      <c r="C35" s="72" t="s">
        <v>124</v>
      </c>
      <c r="D35" s="72" t="s">
        <v>29</v>
      </c>
      <c r="E35" s="59" t="s">
        <v>362</v>
      </c>
      <c r="F35" s="72" t="s">
        <v>334</v>
      </c>
      <c r="G35" s="59" t="s">
        <v>355</v>
      </c>
      <c r="H35" s="59" t="s">
        <v>313</v>
      </c>
      <c r="I35" s="126" t="s">
        <v>3652</v>
      </c>
      <c r="J35" s="69">
        <v>1.8600000000002941</v>
      </c>
      <c r="K35" s="72" t="s">
        <v>136</v>
      </c>
      <c r="L35" s="73">
        <v>2E-3</v>
      </c>
      <c r="M35" s="73">
        <v>2.0300000000003923E-2</v>
      </c>
      <c r="N35" s="69">
        <v>1913226.201936</v>
      </c>
      <c r="O35" s="71">
        <v>106.67</v>
      </c>
      <c r="P35" s="126" t="s">
        <v>3652</v>
      </c>
      <c r="Q35" s="69">
        <v>2040.83836114</v>
      </c>
      <c r="R35" s="70">
        <v>6.0737339744000004E-3</v>
      </c>
      <c r="S35" s="70">
        <f t="shared" si="0"/>
        <v>2.6468647100563198E-3</v>
      </c>
      <c r="T35" s="70">
        <f>Q35/'סכום נכסי הקרן'!$C$41</f>
        <v>3.1792474905709047E-4</v>
      </c>
    </row>
    <row r="36" spans="1:20">
      <c r="A36" s="62" t="s">
        <v>367</v>
      </c>
      <c r="B36" s="59" t="s">
        <v>368</v>
      </c>
      <c r="C36" s="72" t="s">
        <v>124</v>
      </c>
      <c r="D36" s="72" t="s">
        <v>29</v>
      </c>
      <c r="E36" s="59" t="s">
        <v>369</v>
      </c>
      <c r="F36" s="72" t="s">
        <v>334</v>
      </c>
      <c r="G36" s="59" t="s">
        <v>355</v>
      </c>
      <c r="H36" s="59" t="s">
        <v>313</v>
      </c>
      <c r="I36" s="126" t="s">
        <v>3652</v>
      </c>
      <c r="J36" s="69">
        <v>1.209999999999374</v>
      </c>
      <c r="K36" s="72" t="s">
        <v>136</v>
      </c>
      <c r="L36" s="73">
        <v>4.7500000000000001E-2</v>
      </c>
      <c r="M36" s="73">
        <v>2.4899999999990242E-2</v>
      </c>
      <c r="N36" s="69">
        <v>977850.24283799995</v>
      </c>
      <c r="O36" s="71">
        <v>140.54</v>
      </c>
      <c r="P36" s="126" t="s">
        <v>3652</v>
      </c>
      <c r="Q36" s="69">
        <v>1374.2707597660003</v>
      </c>
      <c r="R36" s="70">
        <v>6.8221381519741606E-4</v>
      </c>
      <c r="S36" s="70">
        <f t="shared" si="0"/>
        <v>1.78236005621485E-3</v>
      </c>
      <c r="T36" s="70">
        <f>Q36/'סכום נכסי הקרן'!$C$41</f>
        <v>2.1408588487676448E-4</v>
      </c>
    </row>
    <row r="37" spans="1:20">
      <c r="A37" s="62" t="s">
        <v>370</v>
      </c>
      <c r="B37" s="59" t="s">
        <v>371</v>
      </c>
      <c r="C37" s="72" t="s">
        <v>124</v>
      </c>
      <c r="D37" s="72" t="s">
        <v>29</v>
      </c>
      <c r="E37" s="59" t="s">
        <v>369</v>
      </c>
      <c r="F37" s="72" t="s">
        <v>334</v>
      </c>
      <c r="G37" s="59" t="s">
        <v>355</v>
      </c>
      <c r="H37" s="59" t="s">
        <v>313</v>
      </c>
      <c r="I37" s="126" t="s">
        <v>3652</v>
      </c>
      <c r="J37" s="69">
        <v>4.0699999999993022</v>
      </c>
      <c r="K37" s="72" t="s">
        <v>136</v>
      </c>
      <c r="L37" s="73">
        <v>5.0000000000000001E-3</v>
      </c>
      <c r="M37" s="73">
        <v>2.719999999999578E-2</v>
      </c>
      <c r="N37" s="69">
        <v>2145453.9060579999</v>
      </c>
      <c r="O37" s="71">
        <v>101.54</v>
      </c>
      <c r="P37" s="126" t="s">
        <v>3652</v>
      </c>
      <c r="Q37" s="69">
        <v>2178.4938881359999</v>
      </c>
      <c r="R37" s="70">
        <v>1.1395532870004295E-3</v>
      </c>
      <c r="S37" s="70">
        <f t="shared" si="0"/>
        <v>2.8253970051599804E-3</v>
      </c>
      <c r="T37" s="70">
        <f>Q37/'סכום נכסי הקרן'!$C$41</f>
        <v>3.3936892597469725E-4</v>
      </c>
    </row>
    <row r="38" spans="1:20">
      <c r="A38" s="62" t="s">
        <v>372</v>
      </c>
      <c r="B38" s="59" t="s">
        <v>373</v>
      </c>
      <c r="C38" s="72" t="s">
        <v>124</v>
      </c>
      <c r="D38" s="72" t="s">
        <v>29</v>
      </c>
      <c r="E38" s="59" t="s">
        <v>369</v>
      </c>
      <c r="F38" s="72" t="s">
        <v>334</v>
      </c>
      <c r="G38" s="59" t="s">
        <v>355</v>
      </c>
      <c r="H38" s="59" t="s">
        <v>313</v>
      </c>
      <c r="I38" s="126" t="s">
        <v>3652</v>
      </c>
      <c r="J38" s="69">
        <v>5.8899999999996986</v>
      </c>
      <c r="K38" s="72" t="s">
        <v>136</v>
      </c>
      <c r="L38" s="73">
        <v>5.8999999999999999E-3</v>
      </c>
      <c r="M38" s="73">
        <v>3.0299999999998883E-2</v>
      </c>
      <c r="N38" s="69">
        <v>6498430.9387950003</v>
      </c>
      <c r="O38" s="71">
        <v>93.79</v>
      </c>
      <c r="P38" s="126" t="s">
        <v>3652</v>
      </c>
      <c r="Q38" s="69">
        <v>6094.8783972559995</v>
      </c>
      <c r="R38" s="70">
        <v>5.9109154933349711E-3</v>
      </c>
      <c r="S38" s="70">
        <f t="shared" si="0"/>
        <v>7.9047507382064858E-3</v>
      </c>
      <c r="T38" s="70">
        <f>Q38/'סכום נכסי הקרן'!$C$41</f>
        <v>9.4946896426363766E-4</v>
      </c>
    </row>
    <row r="39" spans="1:20">
      <c r="A39" s="62" t="s">
        <v>374</v>
      </c>
      <c r="B39" s="59" t="s">
        <v>375</v>
      </c>
      <c r="C39" s="72" t="s">
        <v>124</v>
      </c>
      <c r="D39" s="72" t="s">
        <v>29</v>
      </c>
      <c r="E39" s="59" t="s">
        <v>376</v>
      </c>
      <c r="F39" s="72" t="s">
        <v>377</v>
      </c>
      <c r="G39" s="59" t="s">
        <v>347</v>
      </c>
      <c r="H39" s="59" t="s">
        <v>134</v>
      </c>
      <c r="I39" s="126" t="s">
        <v>3652</v>
      </c>
      <c r="J39" s="69">
        <v>5.0399999999995213</v>
      </c>
      <c r="K39" s="72" t="s">
        <v>136</v>
      </c>
      <c r="L39" s="73">
        <v>4.4000000000000003E-3</v>
      </c>
      <c r="M39" s="73">
        <v>2.469999999999611E-2</v>
      </c>
      <c r="N39" s="69">
        <v>1329305.4392279999</v>
      </c>
      <c r="O39" s="71">
        <v>100.57</v>
      </c>
      <c r="P39" s="126" t="s">
        <v>3652</v>
      </c>
      <c r="Q39" s="69">
        <v>1336.882479116</v>
      </c>
      <c r="R39" s="70">
        <v>1.4906392312437242E-3</v>
      </c>
      <c r="S39" s="70">
        <f t="shared" si="0"/>
        <v>1.7338693366622795E-3</v>
      </c>
      <c r="T39" s="70">
        <f>Q39/'סכום נכסי הקרן'!$C$41</f>
        <v>2.0826148448834392E-4</v>
      </c>
    </row>
    <row r="40" spans="1:20">
      <c r="A40" s="62" t="s">
        <v>378</v>
      </c>
      <c r="B40" s="59" t="s">
        <v>379</v>
      </c>
      <c r="C40" s="72" t="s">
        <v>124</v>
      </c>
      <c r="D40" s="72" t="s">
        <v>29</v>
      </c>
      <c r="E40" s="59" t="s">
        <v>380</v>
      </c>
      <c r="F40" s="72" t="s">
        <v>334</v>
      </c>
      <c r="G40" s="59" t="s">
        <v>347</v>
      </c>
      <c r="H40" s="59" t="s">
        <v>134</v>
      </c>
      <c r="I40" s="126" t="s">
        <v>3652</v>
      </c>
      <c r="J40" s="69">
        <v>2.8399999999995824</v>
      </c>
      <c r="K40" s="72" t="s">
        <v>136</v>
      </c>
      <c r="L40" s="73">
        <v>1.5800000000000002E-2</v>
      </c>
      <c r="M40" s="73">
        <v>2.1999999999997116E-2</v>
      </c>
      <c r="N40" s="69">
        <v>2506723.1412269999</v>
      </c>
      <c r="O40" s="71">
        <v>110.84</v>
      </c>
      <c r="P40" s="126" t="s">
        <v>3652</v>
      </c>
      <c r="Q40" s="69">
        <v>2778.4520059990004</v>
      </c>
      <c r="R40" s="70">
        <v>5.3890418600705961E-3</v>
      </c>
      <c r="S40" s="70">
        <f t="shared" si="0"/>
        <v>3.6035125090239581E-3</v>
      </c>
      <c r="T40" s="70">
        <f>Q40/'סכום נכסי הקרן'!$C$41</f>
        <v>4.3283126855816952E-4</v>
      </c>
    </row>
    <row r="41" spans="1:20">
      <c r="A41" s="62" t="s">
        <v>381</v>
      </c>
      <c r="B41" s="59" t="s">
        <v>382</v>
      </c>
      <c r="C41" s="72" t="s">
        <v>124</v>
      </c>
      <c r="D41" s="72" t="s">
        <v>29</v>
      </c>
      <c r="E41" s="59" t="s">
        <v>380</v>
      </c>
      <c r="F41" s="72" t="s">
        <v>334</v>
      </c>
      <c r="G41" s="59" t="s">
        <v>347</v>
      </c>
      <c r="H41" s="59" t="s">
        <v>134</v>
      </c>
      <c r="I41" s="126" t="s">
        <v>3652</v>
      </c>
      <c r="J41" s="69">
        <v>5.4800000000011977</v>
      </c>
      <c r="K41" s="72" t="s">
        <v>136</v>
      </c>
      <c r="L41" s="73">
        <v>8.3999999999999995E-3</v>
      </c>
      <c r="M41" s="73">
        <v>2.5500000000004314E-2</v>
      </c>
      <c r="N41" s="69">
        <v>1950907.7715180002</v>
      </c>
      <c r="O41" s="71">
        <v>100.94</v>
      </c>
      <c r="P41" s="126" t="s">
        <v>3652</v>
      </c>
      <c r="Q41" s="69">
        <v>1969.2461546930001</v>
      </c>
      <c r="R41" s="70">
        <v>2.4575660739188463E-3</v>
      </c>
      <c r="S41" s="70">
        <f t="shared" si="0"/>
        <v>2.5540132190378052E-3</v>
      </c>
      <c r="T41" s="70">
        <f>Q41/'סכום נכסי הקרן'!$C$41</f>
        <v>3.0677201168087233E-4</v>
      </c>
    </row>
    <row r="42" spans="1:20">
      <c r="A42" s="62" t="s">
        <v>383</v>
      </c>
      <c r="B42" s="59" t="s">
        <v>384</v>
      </c>
      <c r="C42" s="72" t="s">
        <v>124</v>
      </c>
      <c r="D42" s="72" t="s">
        <v>29</v>
      </c>
      <c r="E42" s="59" t="s">
        <v>385</v>
      </c>
      <c r="F42" s="72" t="s">
        <v>305</v>
      </c>
      <c r="G42" s="59" t="s">
        <v>355</v>
      </c>
      <c r="H42" s="59" t="s">
        <v>313</v>
      </c>
      <c r="I42" s="126" t="s">
        <v>3652</v>
      </c>
      <c r="J42" s="69">
        <v>4.2999999999995504</v>
      </c>
      <c r="K42" s="72" t="s">
        <v>136</v>
      </c>
      <c r="L42" s="73">
        <v>2.7799999999999998E-2</v>
      </c>
      <c r="M42" s="73">
        <v>3.0999999999998501E-2</v>
      </c>
      <c r="N42" s="69">
        <v>36.235751</v>
      </c>
      <c r="O42" s="71">
        <v>5529999</v>
      </c>
      <c r="P42" s="126" t="s">
        <v>3652</v>
      </c>
      <c r="Q42" s="69">
        <v>2003.8366423730001</v>
      </c>
      <c r="R42" s="70">
        <v>8.6646941654710662E-3</v>
      </c>
      <c r="S42" s="70">
        <f t="shared" si="0"/>
        <v>2.5988753418237994E-3</v>
      </c>
      <c r="T42" s="70">
        <f>Q42/'סכום נכסי הקרן'!$C$41</f>
        <v>3.1216056783741356E-4</v>
      </c>
    </row>
    <row r="43" spans="1:20">
      <c r="A43" s="62" t="s">
        <v>386</v>
      </c>
      <c r="B43" s="59" t="s">
        <v>387</v>
      </c>
      <c r="C43" s="72" t="s">
        <v>124</v>
      </c>
      <c r="D43" s="72" t="s">
        <v>29</v>
      </c>
      <c r="E43" s="59" t="s">
        <v>385</v>
      </c>
      <c r="F43" s="72" t="s">
        <v>305</v>
      </c>
      <c r="G43" s="59" t="s">
        <v>355</v>
      </c>
      <c r="H43" s="59" t="s">
        <v>313</v>
      </c>
      <c r="I43" s="126" t="s">
        <v>3652</v>
      </c>
      <c r="J43" s="69">
        <v>1.1399999999998722</v>
      </c>
      <c r="K43" s="72" t="s">
        <v>136</v>
      </c>
      <c r="L43" s="73">
        <v>2.4199999999999999E-2</v>
      </c>
      <c r="M43" s="73">
        <v>3.329999999999745E-2</v>
      </c>
      <c r="N43" s="69">
        <v>139.20092</v>
      </c>
      <c r="O43" s="71">
        <v>5626366</v>
      </c>
      <c r="P43" s="126" t="s">
        <v>3652</v>
      </c>
      <c r="Q43" s="69">
        <v>7831.9527763999995</v>
      </c>
      <c r="R43" s="70">
        <v>4.8295083787253234E-3</v>
      </c>
      <c r="S43" s="70">
        <f t="shared" si="0"/>
        <v>1.0157648841479565E-2</v>
      </c>
      <c r="T43" s="70">
        <f>Q43/'סכום נכסי הקרן'!$C$41</f>
        <v>1.2200729212445173E-3</v>
      </c>
    </row>
    <row r="44" spans="1:20">
      <c r="A44" s="62" t="s">
        <v>388</v>
      </c>
      <c r="B44" s="59" t="s">
        <v>389</v>
      </c>
      <c r="C44" s="72" t="s">
        <v>124</v>
      </c>
      <c r="D44" s="72" t="s">
        <v>29</v>
      </c>
      <c r="E44" s="59" t="s">
        <v>385</v>
      </c>
      <c r="F44" s="72" t="s">
        <v>305</v>
      </c>
      <c r="G44" s="59" t="s">
        <v>355</v>
      </c>
      <c r="H44" s="59" t="s">
        <v>313</v>
      </c>
      <c r="I44" s="126" t="s">
        <v>3652</v>
      </c>
      <c r="J44" s="69">
        <v>0.74999999999986622</v>
      </c>
      <c r="K44" s="72" t="s">
        <v>136</v>
      </c>
      <c r="L44" s="73">
        <v>1.95E-2</v>
      </c>
      <c r="M44" s="73">
        <v>3.4099999999999409E-2</v>
      </c>
      <c r="N44" s="69">
        <v>34.238505000000004</v>
      </c>
      <c r="O44" s="71">
        <v>5456707</v>
      </c>
      <c r="P44" s="126" t="s">
        <v>3652</v>
      </c>
      <c r="Q44" s="69">
        <v>1868.294921471</v>
      </c>
      <c r="R44" s="70">
        <v>1.3795279825939805E-3</v>
      </c>
      <c r="S44" s="70">
        <f t="shared" si="0"/>
        <v>2.423084546909789E-3</v>
      </c>
      <c r="T44" s="70">
        <f>Q44/'סכום נכסי הקרן'!$C$41</f>
        <v>2.9104568268773238E-4</v>
      </c>
    </row>
    <row r="45" spans="1:20">
      <c r="A45" s="62" t="s">
        <v>390</v>
      </c>
      <c r="B45" s="59" t="s">
        <v>391</v>
      </c>
      <c r="C45" s="72" t="s">
        <v>124</v>
      </c>
      <c r="D45" s="72" t="s">
        <v>29</v>
      </c>
      <c r="E45" s="59" t="s">
        <v>385</v>
      </c>
      <c r="F45" s="72" t="s">
        <v>305</v>
      </c>
      <c r="G45" s="59" t="s">
        <v>347</v>
      </c>
      <c r="H45" s="59" t="s">
        <v>134</v>
      </c>
      <c r="I45" s="126" t="s">
        <v>3652</v>
      </c>
      <c r="J45" s="69">
        <v>4.0900000000002441</v>
      </c>
      <c r="K45" s="72" t="s">
        <v>136</v>
      </c>
      <c r="L45" s="73">
        <v>1.4999999999999999E-2</v>
      </c>
      <c r="M45" s="73">
        <v>3.0300000000002478E-2</v>
      </c>
      <c r="N45" s="69">
        <v>117.69486000000001</v>
      </c>
      <c r="O45" s="71">
        <v>5115050</v>
      </c>
      <c r="P45" s="126" t="s">
        <v>3652</v>
      </c>
      <c r="Q45" s="69">
        <v>6020.1511668170006</v>
      </c>
      <c r="R45" s="70">
        <v>4.1917109480732245E-3</v>
      </c>
      <c r="S45" s="70">
        <f t="shared" si="0"/>
        <v>7.8078332787469588E-3</v>
      </c>
      <c r="T45" s="70">
        <f>Q45/'סכום נכסי הקרן'!$C$41</f>
        <v>9.3782784831961E-4</v>
      </c>
    </row>
    <row r="46" spans="1:20">
      <c r="A46" s="62" t="s">
        <v>392</v>
      </c>
      <c r="B46" s="59" t="s">
        <v>393</v>
      </c>
      <c r="C46" s="72" t="s">
        <v>124</v>
      </c>
      <c r="D46" s="72" t="s">
        <v>29</v>
      </c>
      <c r="E46" s="59" t="s">
        <v>394</v>
      </c>
      <c r="F46" s="72" t="s">
        <v>334</v>
      </c>
      <c r="G46" s="59" t="s">
        <v>347</v>
      </c>
      <c r="H46" s="59" t="s">
        <v>134</v>
      </c>
      <c r="I46" s="126" t="s">
        <v>3652</v>
      </c>
      <c r="J46" s="69">
        <v>2.3999999999989994</v>
      </c>
      <c r="K46" s="72" t="s">
        <v>136</v>
      </c>
      <c r="L46" s="73">
        <v>3.7000000000000005E-2</v>
      </c>
      <c r="M46" s="73">
        <v>2.3599999999975987E-2</v>
      </c>
      <c r="N46" s="69">
        <v>173626.67936800004</v>
      </c>
      <c r="O46" s="71">
        <v>115.14</v>
      </c>
      <c r="P46" s="126" t="s">
        <v>3652</v>
      </c>
      <c r="Q46" s="69">
        <v>199.91375951800001</v>
      </c>
      <c r="R46" s="70">
        <v>4.6185790559524737E-4</v>
      </c>
      <c r="S46" s="70">
        <f t="shared" si="0"/>
        <v>2.592780913953925E-4</v>
      </c>
      <c r="T46" s="70">
        <f>Q46/'סכום נכסי הקרן'!$C$41</f>
        <v>3.1142854347522572E-5</v>
      </c>
    </row>
    <row r="47" spans="1:20">
      <c r="A47" s="62" t="s">
        <v>395</v>
      </c>
      <c r="B47" s="59" t="s">
        <v>396</v>
      </c>
      <c r="C47" s="72" t="s">
        <v>124</v>
      </c>
      <c r="D47" s="72" t="s">
        <v>29</v>
      </c>
      <c r="E47" s="59" t="s">
        <v>394</v>
      </c>
      <c r="F47" s="72" t="s">
        <v>334</v>
      </c>
      <c r="G47" s="59" t="s">
        <v>347</v>
      </c>
      <c r="H47" s="59" t="s">
        <v>134</v>
      </c>
      <c r="I47" s="126" t="s">
        <v>3652</v>
      </c>
      <c r="J47" s="69">
        <v>4.1500000000031481</v>
      </c>
      <c r="K47" s="72" t="s">
        <v>136</v>
      </c>
      <c r="L47" s="73">
        <v>2.81E-2</v>
      </c>
      <c r="M47" s="73">
        <v>2.5900000000020289E-2</v>
      </c>
      <c r="N47" s="69">
        <v>627845.13847400004</v>
      </c>
      <c r="O47" s="71">
        <v>113.83</v>
      </c>
      <c r="P47" s="126" t="s">
        <v>3652</v>
      </c>
      <c r="Q47" s="69">
        <v>714.67611954500001</v>
      </c>
      <c r="R47" s="70">
        <v>5.01655512744384E-4</v>
      </c>
      <c r="S47" s="70">
        <f t="shared" si="0"/>
        <v>9.2689898228245145E-4</v>
      </c>
      <c r="T47" s="70">
        <f>Q47/'סכום נכסי הקרן'!$C$41</f>
        <v>1.1133327866128476E-4</v>
      </c>
    </row>
    <row r="48" spans="1:20">
      <c r="A48" s="62" t="s">
        <v>397</v>
      </c>
      <c r="B48" s="59" t="s">
        <v>398</v>
      </c>
      <c r="C48" s="72" t="s">
        <v>124</v>
      </c>
      <c r="D48" s="72" t="s">
        <v>29</v>
      </c>
      <c r="E48" s="59" t="s">
        <v>394</v>
      </c>
      <c r="F48" s="72" t="s">
        <v>334</v>
      </c>
      <c r="G48" s="59" t="s">
        <v>355</v>
      </c>
      <c r="H48" s="59" t="s">
        <v>313</v>
      </c>
      <c r="I48" s="126" t="s">
        <v>3652</v>
      </c>
      <c r="J48" s="69">
        <v>2.4600000000020565</v>
      </c>
      <c r="K48" s="72" t="s">
        <v>136</v>
      </c>
      <c r="L48" s="73">
        <v>2.4E-2</v>
      </c>
      <c r="M48" s="73">
        <v>2.330000000003447E-2</v>
      </c>
      <c r="N48" s="69">
        <v>146366.47399599999</v>
      </c>
      <c r="O48" s="71">
        <v>112.98</v>
      </c>
      <c r="P48" s="126" t="s">
        <v>3652</v>
      </c>
      <c r="Q48" s="69">
        <v>165.36484137099998</v>
      </c>
      <c r="R48" s="70">
        <v>2.5366630645310496E-4</v>
      </c>
      <c r="S48" s="70">
        <f t="shared" si="0"/>
        <v>2.1446988220295189E-4</v>
      </c>
      <c r="T48" s="70">
        <f>Q48/'סכום נכסי הקרן'!$C$41</f>
        <v>2.5760773952903092E-5</v>
      </c>
    </row>
    <row r="49" spans="1:20">
      <c r="A49" s="62" t="s">
        <v>399</v>
      </c>
      <c r="B49" s="59" t="s">
        <v>400</v>
      </c>
      <c r="C49" s="72" t="s">
        <v>124</v>
      </c>
      <c r="D49" s="72" t="s">
        <v>29</v>
      </c>
      <c r="E49" s="59" t="s">
        <v>394</v>
      </c>
      <c r="F49" s="72" t="s">
        <v>334</v>
      </c>
      <c r="G49" s="59" t="s">
        <v>347</v>
      </c>
      <c r="H49" s="59" t="s">
        <v>134</v>
      </c>
      <c r="I49" s="126" t="s">
        <v>3652</v>
      </c>
      <c r="J49" s="69">
        <v>3.6700000000000035</v>
      </c>
      <c r="K49" s="72" t="s">
        <v>136</v>
      </c>
      <c r="L49" s="73">
        <v>2.6000000000000002E-2</v>
      </c>
      <c r="M49" s="73">
        <v>2.269999999999928E-2</v>
      </c>
      <c r="N49" s="69">
        <v>2331752.0258840001</v>
      </c>
      <c r="O49" s="71">
        <v>113.37</v>
      </c>
      <c r="P49" s="126" t="s">
        <v>3652</v>
      </c>
      <c r="Q49" s="69">
        <v>2643.507263597</v>
      </c>
      <c r="R49" s="70">
        <v>4.7562703486480314E-3</v>
      </c>
      <c r="S49" s="70">
        <f t="shared" si="0"/>
        <v>3.4284959651993034E-3</v>
      </c>
      <c r="T49" s="70">
        <f>Q49/'סכום נכסי הקרן'!$C$41</f>
        <v>4.1180938158189533E-4</v>
      </c>
    </row>
    <row r="50" spans="1:20">
      <c r="A50" s="62" t="s">
        <v>401</v>
      </c>
      <c r="B50" s="59" t="s">
        <v>402</v>
      </c>
      <c r="C50" s="72" t="s">
        <v>124</v>
      </c>
      <c r="D50" s="72" t="s">
        <v>29</v>
      </c>
      <c r="E50" s="59" t="s">
        <v>394</v>
      </c>
      <c r="F50" s="72" t="s">
        <v>334</v>
      </c>
      <c r="G50" s="59" t="s">
        <v>347</v>
      </c>
      <c r="H50" s="59" t="s">
        <v>134</v>
      </c>
      <c r="I50" s="126" t="s">
        <v>3652</v>
      </c>
      <c r="J50" s="69">
        <v>6.5699999999998919</v>
      </c>
      <c r="K50" s="72" t="s">
        <v>136</v>
      </c>
      <c r="L50" s="73">
        <v>3.4999999999999996E-3</v>
      </c>
      <c r="M50" s="73">
        <v>3.0699999999999821E-2</v>
      </c>
      <c r="N50" s="69">
        <v>12299797.050901001</v>
      </c>
      <c r="O50" s="71">
        <v>91.16</v>
      </c>
      <c r="P50" s="126" t="s">
        <v>3652</v>
      </c>
      <c r="Q50" s="69">
        <v>11212.495815060001</v>
      </c>
      <c r="R50" s="70">
        <v>4.2233617878963186E-3</v>
      </c>
      <c r="S50" s="70">
        <f t="shared" si="0"/>
        <v>1.4542043137585165E-2</v>
      </c>
      <c r="T50" s="70">
        <f>Q50/'סכום נכסי הקרן'!$C$41</f>
        <v>1.7466988009356074E-3</v>
      </c>
    </row>
    <row r="51" spans="1:20">
      <c r="A51" s="62" t="s">
        <v>403</v>
      </c>
      <c r="B51" s="59" t="s">
        <v>404</v>
      </c>
      <c r="C51" s="72" t="s">
        <v>124</v>
      </c>
      <c r="D51" s="72" t="s">
        <v>29</v>
      </c>
      <c r="E51" s="59" t="s">
        <v>405</v>
      </c>
      <c r="F51" s="72" t="s">
        <v>334</v>
      </c>
      <c r="G51" s="59" t="s">
        <v>355</v>
      </c>
      <c r="H51" s="59" t="s">
        <v>313</v>
      </c>
      <c r="I51" s="126" t="s">
        <v>3652</v>
      </c>
      <c r="J51" s="69">
        <v>3.0100000000001756</v>
      </c>
      <c r="K51" s="72" t="s">
        <v>136</v>
      </c>
      <c r="L51" s="73">
        <v>2.35E-2</v>
      </c>
      <c r="M51" s="73">
        <v>2.2700000000000865E-2</v>
      </c>
      <c r="N51" s="69">
        <v>4163664.4713189993</v>
      </c>
      <c r="O51" s="71">
        <v>113.73</v>
      </c>
      <c r="P51" s="126" t="s">
        <v>3652</v>
      </c>
      <c r="Q51" s="69">
        <v>4735.3357296169997</v>
      </c>
      <c r="R51" s="70">
        <v>4.3820166632254605E-3</v>
      </c>
      <c r="S51" s="70">
        <f t="shared" si="0"/>
        <v>6.1414922767282411E-3</v>
      </c>
      <c r="T51" s="70">
        <f>Q51/'סכום נכסי הקרן'!$C$41</f>
        <v>7.3767744286157332E-4</v>
      </c>
    </row>
    <row r="52" spans="1:20">
      <c r="A52" s="62" t="s">
        <v>406</v>
      </c>
      <c r="B52" s="59" t="s">
        <v>407</v>
      </c>
      <c r="C52" s="72" t="s">
        <v>124</v>
      </c>
      <c r="D52" s="72" t="s">
        <v>29</v>
      </c>
      <c r="E52" s="59" t="s">
        <v>405</v>
      </c>
      <c r="F52" s="72" t="s">
        <v>334</v>
      </c>
      <c r="G52" s="59" t="s">
        <v>355</v>
      </c>
      <c r="H52" s="59" t="s">
        <v>313</v>
      </c>
      <c r="I52" s="126" t="s">
        <v>3652</v>
      </c>
      <c r="J52" s="69">
        <v>1.4899999999997011</v>
      </c>
      <c r="K52" s="72" t="s">
        <v>136</v>
      </c>
      <c r="L52" s="73">
        <v>1.7600000000000001E-2</v>
      </c>
      <c r="M52" s="73">
        <v>2.1299999999994899E-2</v>
      </c>
      <c r="N52" s="69">
        <v>1484506.7672830001</v>
      </c>
      <c r="O52" s="71">
        <v>112.57</v>
      </c>
      <c r="P52" s="69">
        <v>35.215559429000002</v>
      </c>
      <c r="Q52" s="69">
        <v>1706.3248274989999</v>
      </c>
      <c r="R52" s="70">
        <v>1.1384422850529224E-3</v>
      </c>
      <c r="S52" s="70">
        <f t="shared" si="0"/>
        <v>2.2130174813438925E-3</v>
      </c>
      <c r="T52" s="70">
        <f>Q52/'סכום נכסי הקרן'!$C$41</f>
        <v>2.6581374739030047E-4</v>
      </c>
    </row>
    <row r="53" spans="1:20">
      <c r="A53" s="62" t="s">
        <v>408</v>
      </c>
      <c r="B53" s="59" t="s">
        <v>409</v>
      </c>
      <c r="C53" s="72" t="s">
        <v>124</v>
      </c>
      <c r="D53" s="72" t="s">
        <v>29</v>
      </c>
      <c r="E53" s="59" t="s">
        <v>405</v>
      </c>
      <c r="F53" s="72" t="s">
        <v>334</v>
      </c>
      <c r="G53" s="59" t="s">
        <v>355</v>
      </c>
      <c r="H53" s="59" t="s">
        <v>313</v>
      </c>
      <c r="I53" s="126" t="s">
        <v>3652</v>
      </c>
      <c r="J53" s="69">
        <v>2.2099999999996145</v>
      </c>
      <c r="K53" s="72" t="s">
        <v>136</v>
      </c>
      <c r="L53" s="73">
        <v>2.1499999999999998E-2</v>
      </c>
      <c r="M53" s="73">
        <v>2.2499999999996821E-2</v>
      </c>
      <c r="N53" s="69">
        <v>2077418.5754299997</v>
      </c>
      <c r="O53" s="71">
        <v>113.66</v>
      </c>
      <c r="P53" s="126" t="s">
        <v>3652</v>
      </c>
      <c r="Q53" s="69">
        <v>2361.193957171</v>
      </c>
      <c r="R53" s="70">
        <v>1.7210105193884685E-3</v>
      </c>
      <c r="S53" s="70">
        <f t="shared" si="0"/>
        <v>3.0623498057646636E-3</v>
      </c>
      <c r="T53" s="70">
        <f>Q53/'סכום נכסי הקרן'!$C$41</f>
        <v>3.6783020674375317E-4</v>
      </c>
    </row>
    <row r="54" spans="1:20">
      <c r="A54" s="62" t="s">
        <v>410</v>
      </c>
      <c r="B54" s="59" t="s">
        <v>411</v>
      </c>
      <c r="C54" s="72" t="s">
        <v>124</v>
      </c>
      <c r="D54" s="72" t="s">
        <v>29</v>
      </c>
      <c r="E54" s="59" t="s">
        <v>405</v>
      </c>
      <c r="F54" s="72" t="s">
        <v>334</v>
      </c>
      <c r="G54" s="59" t="s">
        <v>355</v>
      </c>
      <c r="H54" s="59" t="s">
        <v>313</v>
      </c>
      <c r="I54" s="126" t="s">
        <v>3652</v>
      </c>
      <c r="J54" s="69">
        <v>4.3199999999997729</v>
      </c>
      <c r="K54" s="72" t="s">
        <v>136</v>
      </c>
      <c r="L54" s="73">
        <v>2.2499999999999999E-2</v>
      </c>
      <c r="M54" s="73">
        <v>2.6099999999998565E-2</v>
      </c>
      <c r="N54" s="69">
        <v>5558595.300477</v>
      </c>
      <c r="O54" s="71">
        <v>111.23</v>
      </c>
      <c r="P54" s="69">
        <v>511.15038725700003</v>
      </c>
      <c r="Q54" s="69">
        <v>6693.9759398360002</v>
      </c>
      <c r="R54" s="70">
        <v>4.7021527542090973E-3</v>
      </c>
      <c r="S54" s="70">
        <f t="shared" si="0"/>
        <v>8.6817501192112054E-3</v>
      </c>
      <c r="T54" s="70">
        <f>Q54/'סכום נכסי הקרן'!$C$41</f>
        <v>1.0427972451859308E-3</v>
      </c>
    </row>
    <row r="55" spans="1:20">
      <c r="A55" s="62" t="s">
        <v>412</v>
      </c>
      <c r="B55" s="59" t="s">
        <v>413</v>
      </c>
      <c r="C55" s="72" t="s">
        <v>124</v>
      </c>
      <c r="D55" s="72" t="s">
        <v>29</v>
      </c>
      <c r="E55" s="59" t="s">
        <v>405</v>
      </c>
      <c r="F55" s="72" t="s">
        <v>334</v>
      </c>
      <c r="G55" s="59" t="s">
        <v>355</v>
      </c>
      <c r="H55" s="59" t="s">
        <v>313</v>
      </c>
      <c r="I55" s="126" t="s">
        <v>3652</v>
      </c>
      <c r="J55" s="69">
        <v>4.2399999999994167</v>
      </c>
      <c r="K55" s="72" t="s">
        <v>136</v>
      </c>
      <c r="L55" s="73">
        <v>6.5000000000000006E-3</v>
      </c>
      <c r="M55" s="73">
        <v>2.3299999999997677E-2</v>
      </c>
      <c r="N55" s="69">
        <v>2087010.8386570001</v>
      </c>
      <c r="O55" s="71">
        <v>103.63</v>
      </c>
      <c r="P55" s="69">
        <v>32.847115064</v>
      </c>
      <c r="Q55" s="69">
        <v>2195.616447247</v>
      </c>
      <c r="R55" s="70">
        <v>4.2346813875712205E-3</v>
      </c>
      <c r="S55" s="70">
        <f t="shared" si="0"/>
        <v>2.8476041031446748E-3</v>
      </c>
      <c r="T55" s="70">
        <f>Q55/'סכום נכסי הקרן'!$C$41</f>
        <v>3.4203630297634235E-4</v>
      </c>
    </row>
    <row r="56" spans="1:20">
      <c r="A56" s="62" t="s">
        <v>414</v>
      </c>
      <c r="B56" s="59" t="s">
        <v>415</v>
      </c>
      <c r="C56" s="72" t="s">
        <v>124</v>
      </c>
      <c r="D56" s="72" t="s">
        <v>29</v>
      </c>
      <c r="E56" s="59" t="s">
        <v>405</v>
      </c>
      <c r="F56" s="72" t="s">
        <v>334</v>
      </c>
      <c r="G56" s="59" t="s">
        <v>355</v>
      </c>
      <c r="H56" s="59" t="s">
        <v>313</v>
      </c>
      <c r="I56" s="126" t="s">
        <v>3652</v>
      </c>
      <c r="J56" s="69">
        <v>5.0099999999768219</v>
      </c>
      <c r="K56" s="72" t="s">
        <v>136</v>
      </c>
      <c r="L56" s="73">
        <v>1.43E-2</v>
      </c>
      <c r="M56" s="73">
        <v>2.6899999999924599E-2</v>
      </c>
      <c r="N56" s="69">
        <v>33550.749428999996</v>
      </c>
      <c r="O56" s="71">
        <v>104.73</v>
      </c>
      <c r="P56" s="69">
        <v>0.67206768800000005</v>
      </c>
      <c r="Q56" s="69">
        <v>35.809767483000002</v>
      </c>
      <c r="R56" s="70">
        <v>8.5196236740026117E-5</v>
      </c>
      <c r="S56" s="70">
        <f t="shared" si="0"/>
        <v>4.6443467366582368E-5</v>
      </c>
      <c r="T56" s="70">
        <f>Q56/'סכום נכסי הקרן'!$C$41</f>
        <v>5.578497326199831E-6</v>
      </c>
    </row>
    <row r="57" spans="1:20">
      <c r="A57" s="62" t="s">
        <v>416</v>
      </c>
      <c r="B57" s="59" t="s">
        <v>417</v>
      </c>
      <c r="C57" s="72" t="s">
        <v>124</v>
      </c>
      <c r="D57" s="72" t="s">
        <v>29</v>
      </c>
      <c r="E57" s="59" t="s">
        <v>405</v>
      </c>
      <c r="F57" s="72" t="s">
        <v>334</v>
      </c>
      <c r="G57" s="59" t="s">
        <v>355</v>
      </c>
      <c r="H57" s="59" t="s">
        <v>313</v>
      </c>
      <c r="I57" s="126" t="s">
        <v>3652</v>
      </c>
      <c r="J57" s="69">
        <v>5.9099999999996626</v>
      </c>
      <c r="K57" s="72" t="s">
        <v>136</v>
      </c>
      <c r="L57" s="73">
        <v>2.5000000000000001E-3</v>
      </c>
      <c r="M57" s="73">
        <v>2.6899999999998286E-2</v>
      </c>
      <c r="N57" s="69">
        <v>4844696.9627449997</v>
      </c>
      <c r="O57" s="71">
        <v>94.78</v>
      </c>
      <c r="P57" s="69">
        <v>124.47592587100002</v>
      </c>
      <c r="Q57" s="69">
        <v>4716.2797067490001</v>
      </c>
      <c r="R57" s="70">
        <v>3.9013128725984051E-3</v>
      </c>
      <c r="S57" s="70">
        <f t="shared" si="0"/>
        <v>6.1167775734946349E-3</v>
      </c>
      <c r="T57" s="70">
        <f>Q57/'סכום נכסי הקרן'!$C$41</f>
        <v>7.3470886808186815E-4</v>
      </c>
    </row>
    <row r="58" spans="1:20">
      <c r="A58" s="62" t="s">
        <v>418</v>
      </c>
      <c r="B58" s="59" t="s">
        <v>419</v>
      </c>
      <c r="C58" s="72" t="s">
        <v>124</v>
      </c>
      <c r="D58" s="72" t="s">
        <v>29</v>
      </c>
      <c r="E58" s="59" t="s">
        <v>405</v>
      </c>
      <c r="F58" s="72" t="s">
        <v>334</v>
      </c>
      <c r="G58" s="59" t="s">
        <v>355</v>
      </c>
      <c r="H58" s="59" t="s">
        <v>313</v>
      </c>
      <c r="I58" s="126" t="s">
        <v>3652</v>
      </c>
      <c r="J58" s="69">
        <v>6.6700000000009263</v>
      </c>
      <c r="K58" s="72" t="s">
        <v>136</v>
      </c>
      <c r="L58" s="73">
        <v>3.61E-2</v>
      </c>
      <c r="M58" s="73">
        <v>3.27000000000046E-2</v>
      </c>
      <c r="N58" s="69">
        <v>3188227.6800640002</v>
      </c>
      <c r="O58" s="71">
        <v>104.73</v>
      </c>
      <c r="P58" s="69">
        <v>92.354188410000006</v>
      </c>
      <c r="Q58" s="69">
        <v>3431.3850378460006</v>
      </c>
      <c r="R58" s="70">
        <v>7.0803830291408607E-3</v>
      </c>
      <c r="S58" s="70">
        <f t="shared" si="0"/>
        <v>4.450333811942102E-3</v>
      </c>
      <c r="T58" s="70">
        <f>Q58/'סכום נכסי הקרן'!$C$41</f>
        <v>5.3454611979464274E-4</v>
      </c>
    </row>
    <row r="59" spans="1:20">
      <c r="A59" s="62" t="s">
        <v>420</v>
      </c>
      <c r="B59" s="59" t="s">
        <v>421</v>
      </c>
      <c r="C59" s="72" t="s">
        <v>124</v>
      </c>
      <c r="D59" s="72" t="s">
        <v>29</v>
      </c>
      <c r="E59" s="59" t="s">
        <v>422</v>
      </c>
      <c r="F59" s="72" t="s">
        <v>305</v>
      </c>
      <c r="G59" s="59" t="s">
        <v>347</v>
      </c>
      <c r="H59" s="59" t="s">
        <v>134</v>
      </c>
      <c r="I59" s="126" t="s">
        <v>3652</v>
      </c>
      <c r="J59" s="69">
        <v>5.4299999999995263</v>
      </c>
      <c r="K59" s="72" t="s">
        <v>136</v>
      </c>
      <c r="L59" s="73">
        <v>3.7100000000000001E-2</v>
      </c>
      <c r="M59" s="73">
        <v>3.3399999999995766E-2</v>
      </c>
      <c r="N59" s="69">
        <v>65.802126000000001</v>
      </c>
      <c r="O59" s="71">
        <v>5095555</v>
      </c>
      <c r="P59" s="126" t="s">
        <v>3652</v>
      </c>
      <c r="Q59" s="69">
        <v>3352.9833050129996</v>
      </c>
      <c r="R59" s="70">
        <v>8.5646395939086295E-3</v>
      </c>
      <c r="S59" s="70">
        <f t="shared" si="0"/>
        <v>4.3486507076873314E-3</v>
      </c>
      <c r="T59" s="70">
        <f>Q59/'סכום נכסי הקרן'!$C$41</f>
        <v>5.2233258455775628E-4</v>
      </c>
    </row>
    <row r="60" spans="1:20">
      <c r="A60" s="62" t="s">
        <v>423</v>
      </c>
      <c r="B60" s="59" t="s">
        <v>424</v>
      </c>
      <c r="C60" s="72" t="s">
        <v>124</v>
      </c>
      <c r="D60" s="72" t="s">
        <v>29</v>
      </c>
      <c r="E60" s="59" t="s">
        <v>422</v>
      </c>
      <c r="F60" s="72" t="s">
        <v>305</v>
      </c>
      <c r="G60" s="59" t="s">
        <v>347</v>
      </c>
      <c r="H60" s="59" t="s">
        <v>134</v>
      </c>
      <c r="I60" s="126" t="s">
        <v>3652</v>
      </c>
      <c r="J60" s="69">
        <v>1.2299999999998048</v>
      </c>
      <c r="K60" s="72" t="s">
        <v>136</v>
      </c>
      <c r="L60" s="73">
        <v>2.0199999999999999E-2</v>
      </c>
      <c r="M60" s="73">
        <v>2.0399999999997399E-2</v>
      </c>
      <c r="N60" s="69">
        <v>81.601769000000004</v>
      </c>
      <c r="O60" s="71">
        <v>5652776</v>
      </c>
      <c r="P60" s="126" t="s">
        <v>3652</v>
      </c>
      <c r="Q60" s="69">
        <v>4612.7650863300005</v>
      </c>
      <c r="R60" s="70">
        <v>3.877489617486339E-3</v>
      </c>
      <c r="S60" s="70">
        <f t="shared" si="0"/>
        <v>5.9825243170981432E-3</v>
      </c>
      <c r="T60" s="70">
        <f>Q60/'סכום נכסי הקרן'!$C$41</f>
        <v>7.1858321092690015E-4</v>
      </c>
    </row>
    <row r="61" spans="1:20">
      <c r="A61" s="62" t="s">
        <v>425</v>
      </c>
      <c r="B61" s="59" t="s">
        <v>426</v>
      </c>
      <c r="C61" s="72" t="s">
        <v>124</v>
      </c>
      <c r="D61" s="72" t="s">
        <v>29</v>
      </c>
      <c r="E61" s="59" t="s">
        <v>422</v>
      </c>
      <c r="F61" s="72" t="s">
        <v>305</v>
      </c>
      <c r="G61" s="59" t="s">
        <v>347</v>
      </c>
      <c r="H61" s="59" t="s">
        <v>134</v>
      </c>
      <c r="I61" s="126" t="s">
        <v>3652</v>
      </c>
      <c r="J61" s="69">
        <v>2.2999999999999607</v>
      </c>
      <c r="K61" s="72" t="s">
        <v>136</v>
      </c>
      <c r="L61" s="73">
        <v>2.5899999999999999E-2</v>
      </c>
      <c r="M61" s="73">
        <v>2.7499999999999507E-2</v>
      </c>
      <c r="N61" s="69">
        <v>180.287126</v>
      </c>
      <c r="O61" s="71">
        <v>5628861</v>
      </c>
      <c r="P61" s="126" t="s">
        <v>3652</v>
      </c>
      <c r="Q61" s="69">
        <v>10148.111697118</v>
      </c>
      <c r="R61" s="70">
        <v>8.5351098802253465E-3</v>
      </c>
      <c r="S61" s="70">
        <f t="shared" si="0"/>
        <v>1.3161590470010162E-2</v>
      </c>
      <c r="T61" s="70">
        <f>Q61/'סכום נכסי הקרן'!$C$41</f>
        <v>1.5808875049307448E-3</v>
      </c>
    </row>
    <row r="62" spans="1:20">
      <c r="A62" s="62" t="s">
        <v>427</v>
      </c>
      <c r="B62" s="59" t="s">
        <v>428</v>
      </c>
      <c r="C62" s="72" t="s">
        <v>124</v>
      </c>
      <c r="D62" s="72" t="s">
        <v>29</v>
      </c>
      <c r="E62" s="59" t="s">
        <v>422</v>
      </c>
      <c r="F62" s="72" t="s">
        <v>305</v>
      </c>
      <c r="G62" s="59" t="s">
        <v>347</v>
      </c>
      <c r="H62" s="59" t="s">
        <v>134</v>
      </c>
      <c r="I62" s="126" t="s">
        <v>3652</v>
      </c>
      <c r="J62" s="69">
        <v>2.5400000000000751</v>
      </c>
      <c r="K62" s="72" t="s">
        <v>136</v>
      </c>
      <c r="L62" s="73">
        <v>2.9700000000000001E-2</v>
      </c>
      <c r="M62" s="73">
        <v>3.0900000000000122E-2</v>
      </c>
      <c r="N62" s="69">
        <v>71.258887999999999</v>
      </c>
      <c r="O62" s="71">
        <v>5615315</v>
      </c>
      <c r="P62" s="126" t="s">
        <v>3652</v>
      </c>
      <c r="Q62" s="69">
        <v>4001.4109527549999</v>
      </c>
      <c r="R62" s="70">
        <v>5.0899205714285715E-3</v>
      </c>
      <c r="S62" s="70">
        <f t="shared" si="0"/>
        <v>5.1896287540204155E-3</v>
      </c>
      <c r="T62" s="70">
        <f>Q62/'סכום נכסי הקרן'!$C$41</f>
        <v>6.2334558054774744E-4</v>
      </c>
    </row>
    <row r="63" spans="1:20">
      <c r="A63" s="62" t="s">
        <v>429</v>
      </c>
      <c r="B63" s="59" t="s">
        <v>430</v>
      </c>
      <c r="C63" s="72" t="s">
        <v>124</v>
      </c>
      <c r="D63" s="72" t="s">
        <v>29</v>
      </c>
      <c r="E63" s="59" t="s">
        <v>422</v>
      </c>
      <c r="F63" s="72" t="s">
        <v>305</v>
      </c>
      <c r="G63" s="59" t="s">
        <v>347</v>
      </c>
      <c r="H63" s="59" t="s">
        <v>134</v>
      </c>
      <c r="I63" s="126" t="s">
        <v>3652</v>
      </c>
      <c r="J63" s="69">
        <v>4.1099999999996717</v>
      </c>
      <c r="K63" s="72" t="s">
        <v>136</v>
      </c>
      <c r="L63" s="73">
        <v>8.3999999999999995E-3</v>
      </c>
      <c r="M63" s="73">
        <v>2.9099999999997576E-2</v>
      </c>
      <c r="N63" s="69">
        <v>46.114986000000002</v>
      </c>
      <c r="O63" s="71">
        <v>5012995</v>
      </c>
      <c r="P63" s="126" t="s">
        <v>3652</v>
      </c>
      <c r="Q63" s="69">
        <v>2311.741938916</v>
      </c>
      <c r="R63" s="70">
        <v>5.7984390795926067E-3</v>
      </c>
      <c r="S63" s="70">
        <f t="shared" si="0"/>
        <v>2.9982130252863191E-3</v>
      </c>
      <c r="T63" s="70">
        <f>Q63/'סכום נכסי הקרן'!$C$41</f>
        <v>3.601264998782544E-4</v>
      </c>
    </row>
    <row r="64" spans="1:20">
      <c r="A64" s="62" t="s">
        <v>431</v>
      </c>
      <c r="B64" s="59" t="s">
        <v>432</v>
      </c>
      <c r="C64" s="72" t="s">
        <v>124</v>
      </c>
      <c r="D64" s="72" t="s">
        <v>29</v>
      </c>
      <c r="E64" s="59" t="s">
        <v>422</v>
      </c>
      <c r="F64" s="72" t="s">
        <v>305</v>
      </c>
      <c r="G64" s="59" t="s">
        <v>347</v>
      </c>
      <c r="H64" s="59" t="s">
        <v>134</v>
      </c>
      <c r="I64" s="126" t="s">
        <v>3652</v>
      </c>
      <c r="J64" s="69">
        <v>4.6200000000002337</v>
      </c>
      <c r="K64" s="72" t="s">
        <v>136</v>
      </c>
      <c r="L64" s="73">
        <v>3.0899999999999997E-2</v>
      </c>
      <c r="M64" s="73">
        <v>3.1600000000001342E-2</v>
      </c>
      <c r="N64" s="69">
        <v>109.70587500000002</v>
      </c>
      <c r="O64" s="71">
        <v>5168240</v>
      </c>
      <c r="P64" s="126" t="s">
        <v>3652</v>
      </c>
      <c r="Q64" s="69">
        <v>5669.8632390639996</v>
      </c>
      <c r="R64" s="70">
        <v>5.7739934210526327E-3</v>
      </c>
      <c r="S64" s="70">
        <f t="shared" si="0"/>
        <v>7.353527454247331E-3</v>
      </c>
      <c r="T64" s="70">
        <f>Q64/'סכום נכסי הקרן'!$C$41</f>
        <v>8.8325948874291469E-4</v>
      </c>
    </row>
    <row r="65" spans="1:20">
      <c r="A65" s="62" t="s">
        <v>433</v>
      </c>
      <c r="B65" s="59" t="s">
        <v>434</v>
      </c>
      <c r="C65" s="72" t="s">
        <v>124</v>
      </c>
      <c r="D65" s="72" t="s">
        <v>29</v>
      </c>
      <c r="E65" s="59" t="s">
        <v>435</v>
      </c>
      <c r="F65" s="72" t="s">
        <v>334</v>
      </c>
      <c r="G65" s="59" t="s">
        <v>355</v>
      </c>
      <c r="H65" s="59" t="s">
        <v>313</v>
      </c>
      <c r="I65" s="126" t="s">
        <v>3652</v>
      </c>
      <c r="J65" s="69">
        <v>2.9700000000003492</v>
      </c>
      <c r="K65" s="72" t="s">
        <v>136</v>
      </c>
      <c r="L65" s="73">
        <v>1.4199999999999999E-2</v>
      </c>
      <c r="M65" s="73">
        <v>2.4900000000004804E-2</v>
      </c>
      <c r="N65" s="69">
        <v>2537676.2869870001</v>
      </c>
      <c r="O65" s="71">
        <v>108.25</v>
      </c>
      <c r="P65" s="126" t="s">
        <v>3652</v>
      </c>
      <c r="Q65" s="69">
        <v>2747.0344484319999</v>
      </c>
      <c r="R65" s="70">
        <v>2.1493826507324211E-3</v>
      </c>
      <c r="S65" s="70">
        <f t="shared" si="0"/>
        <v>3.5627655170114183E-3</v>
      </c>
      <c r="T65" s="70">
        <f>Q65/'סכום נכסי הקרן'!$C$41</f>
        <v>4.2793699603974435E-4</v>
      </c>
    </row>
    <row r="66" spans="1:20">
      <c r="A66" s="62" t="s">
        <v>436</v>
      </c>
      <c r="B66" s="59" t="s">
        <v>437</v>
      </c>
      <c r="C66" s="72" t="s">
        <v>124</v>
      </c>
      <c r="D66" s="72" t="s">
        <v>29</v>
      </c>
      <c r="E66" s="59" t="s">
        <v>438</v>
      </c>
      <c r="F66" s="72" t="s">
        <v>334</v>
      </c>
      <c r="G66" s="59" t="s">
        <v>355</v>
      </c>
      <c r="H66" s="59" t="s">
        <v>313</v>
      </c>
      <c r="I66" s="126" t="s">
        <v>3652</v>
      </c>
      <c r="J66" s="69">
        <v>0.70999999998089158</v>
      </c>
      <c r="K66" s="72" t="s">
        <v>136</v>
      </c>
      <c r="L66" s="73">
        <v>0.04</v>
      </c>
      <c r="M66" s="73">
        <v>2.5899999999669944E-2</v>
      </c>
      <c r="N66" s="69">
        <v>25348.415045000002</v>
      </c>
      <c r="O66" s="71">
        <v>113.55</v>
      </c>
      <c r="P66" s="126" t="s">
        <v>3652</v>
      </c>
      <c r="Q66" s="69">
        <v>28.783125105</v>
      </c>
      <c r="R66" s="70">
        <v>3.1136384299775829E-4</v>
      </c>
      <c r="S66" s="70">
        <f t="shared" si="0"/>
        <v>3.7330265608592395E-5</v>
      </c>
      <c r="T66" s="70">
        <f>Q66/'סכום נכסי הקרן'!$C$41</f>
        <v>4.4838768225497027E-6</v>
      </c>
    </row>
    <row r="67" spans="1:20">
      <c r="A67" s="62" t="s">
        <v>439</v>
      </c>
      <c r="B67" s="59" t="s">
        <v>440</v>
      </c>
      <c r="C67" s="72" t="s">
        <v>124</v>
      </c>
      <c r="D67" s="72" t="s">
        <v>29</v>
      </c>
      <c r="E67" s="59" t="s">
        <v>438</v>
      </c>
      <c r="F67" s="72" t="s">
        <v>334</v>
      </c>
      <c r="G67" s="59" t="s">
        <v>355</v>
      </c>
      <c r="H67" s="59" t="s">
        <v>313</v>
      </c>
      <c r="I67" s="126" t="s">
        <v>3652</v>
      </c>
      <c r="J67" s="69">
        <v>2.6800000000000921</v>
      </c>
      <c r="K67" s="72" t="s">
        <v>136</v>
      </c>
      <c r="L67" s="73">
        <v>0.04</v>
      </c>
      <c r="M67" s="73">
        <v>2.3900000000001986E-2</v>
      </c>
      <c r="N67" s="69">
        <v>4431276.4376149997</v>
      </c>
      <c r="O67" s="71">
        <v>118.24</v>
      </c>
      <c r="P67" s="126" t="s">
        <v>3652</v>
      </c>
      <c r="Q67" s="69">
        <v>5239.5415307639996</v>
      </c>
      <c r="R67" s="70">
        <v>4.347910548600631E-3</v>
      </c>
      <c r="S67" s="70">
        <f t="shared" si="0"/>
        <v>6.7954218416920184E-3</v>
      </c>
      <c r="T67" s="70">
        <f>Q67/'סכום נכסי הקרן'!$C$41</f>
        <v>8.1622335117801964E-4</v>
      </c>
    </row>
    <row r="68" spans="1:20">
      <c r="A68" s="62" t="s">
        <v>441</v>
      </c>
      <c r="B68" s="59" t="s">
        <v>442</v>
      </c>
      <c r="C68" s="72" t="s">
        <v>124</v>
      </c>
      <c r="D68" s="72" t="s">
        <v>29</v>
      </c>
      <c r="E68" s="59" t="s">
        <v>438</v>
      </c>
      <c r="F68" s="72" t="s">
        <v>334</v>
      </c>
      <c r="G68" s="59" t="s">
        <v>355</v>
      </c>
      <c r="H68" s="59" t="s">
        <v>313</v>
      </c>
      <c r="I68" s="126" t="s">
        <v>3652</v>
      </c>
      <c r="J68" s="69">
        <v>4.0299999999990588</v>
      </c>
      <c r="K68" s="72" t="s">
        <v>136</v>
      </c>
      <c r="L68" s="73">
        <v>3.5000000000000003E-2</v>
      </c>
      <c r="M68" s="73">
        <v>2.6099999999994006E-2</v>
      </c>
      <c r="N68" s="69">
        <v>1380934.020974</v>
      </c>
      <c r="O68" s="71">
        <v>118.48</v>
      </c>
      <c r="P68" s="126" t="s">
        <v>3652</v>
      </c>
      <c r="Q68" s="69">
        <v>1636.130760818</v>
      </c>
      <c r="R68" s="70">
        <v>1.5663737353469979E-3</v>
      </c>
      <c r="S68" s="70">
        <f t="shared" si="0"/>
        <v>2.1219793072821823E-3</v>
      </c>
      <c r="T68" s="70">
        <f>Q68/'סכום נכסי הקרן'!$C$41</f>
        <v>2.5487881424724265E-4</v>
      </c>
    </row>
    <row r="69" spans="1:20">
      <c r="A69" s="62" t="s">
        <v>443</v>
      </c>
      <c r="B69" s="59" t="s">
        <v>444</v>
      </c>
      <c r="C69" s="72" t="s">
        <v>124</v>
      </c>
      <c r="D69" s="72" t="s">
        <v>29</v>
      </c>
      <c r="E69" s="59" t="s">
        <v>438</v>
      </c>
      <c r="F69" s="72" t="s">
        <v>334</v>
      </c>
      <c r="G69" s="59" t="s">
        <v>355</v>
      </c>
      <c r="H69" s="59" t="s">
        <v>313</v>
      </c>
      <c r="I69" s="126" t="s">
        <v>3652</v>
      </c>
      <c r="J69" s="69">
        <v>6.5899999999988799</v>
      </c>
      <c r="K69" s="72" t="s">
        <v>136</v>
      </c>
      <c r="L69" s="73">
        <v>2.5000000000000001E-2</v>
      </c>
      <c r="M69" s="73">
        <v>2.899999999999394E-2</v>
      </c>
      <c r="N69" s="69">
        <v>2413208.8049340001</v>
      </c>
      <c r="O69" s="71">
        <v>109.47</v>
      </c>
      <c r="P69" s="126" t="s">
        <v>3652</v>
      </c>
      <c r="Q69" s="69">
        <v>2641.739709644</v>
      </c>
      <c r="R69" s="70">
        <v>3.2388172133052903E-3</v>
      </c>
      <c r="S69" s="70">
        <f t="shared" si="0"/>
        <v>3.426203536621715E-3</v>
      </c>
      <c r="T69" s="70">
        <f>Q69/'סכום נכסי הקרן'!$C$41</f>
        <v>4.1153402947285397E-4</v>
      </c>
    </row>
    <row r="70" spans="1:20">
      <c r="A70" s="62" t="s">
        <v>445</v>
      </c>
      <c r="B70" s="59" t="s">
        <v>446</v>
      </c>
      <c r="C70" s="72" t="s">
        <v>124</v>
      </c>
      <c r="D70" s="72" t="s">
        <v>29</v>
      </c>
      <c r="E70" s="59" t="s">
        <v>447</v>
      </c>
      <c r="F70" s="72" t="s">
        <v>132</v>
      </c>
      <c r="G70" s="59" t="s">
        <v>355</v>
      </c>
      <c r="H70" s="59" t="s">
        <v>313</v>
      </c>
      <c r="I70" s="126" t="s">
        <v>3652</v>
      </c>
      <c r="J70" s="69">
        <v>1.3199999999995002</v>
      </c>
      <c r="K70" s="72" t="s">
        <v>136</v>
      </c>
      <c r="L70" s="73">
        <v>1.8000000000000002E-2</v>
      </c>
      <c r="M70" s="73">
        <v>2.0899999999993826E-2</v>
      </c>
      <c r="N70" s="69">
        <v>1291031.214529</v>
      </c>
      <c r="O70" s="71">
        <v>111.63</v>
      </c>
      <c r="P70" s="126" t="s">
        <v>3652</v>
      </c>
      <c r="Q70" s="69">
        <v>1441.1781898210002</v>
      </c>
      <c r="R70" s="70">
        <v>1.5895211392766408E-3</v>
      </c>
      <c r="S70" s="70">
        <f t="shared" si="0"/>
        <v>1.8691356278746343E-3</v>
      </c>
      <c r="T70" s="70">
        <f>Q70/'סכום נכסי הקרן'!$C$41</f>
        <v>2.2450882101679692E-4</v>
      </c>
    </row>
    <row r="71" spans="1:20">
      <c r="A71" s="62" t="s">
        <v>448</v>
      </c>
      <c r="B71" s="59" t="s">
        <v>449</v>
      </c>
      <c r="C71" s="72" t="s">
        <v>124</v>
      </c>
      <c r="D71" s="72" t="s">
        <v>29</v>
      </c>
      <c r="E71" s="59" t="s">
        <v>447</v>
      </c>
      <c r="F71" s="72" t="s">
        <v>132</v>
      </c>
      <c r="G71" s="59" t="s">
        <v>355</v>
      </c>
      <c r="H71" s="59" t="s">
        <v>313</v>
      </c>
      <c r="I71" s="126" t="s">
        <v>3652</v>
      </c>
      <c r="J71" s="69">
        <v>3.8399999999981476</v>
      </c>
      <c r="K71" s="72" t="s">
        <v>136</v>
      </c>
      <c r="L71" s="73">
        <v>2.2000000000000002E-2</v>
      </c>
      <c r="M71" s="73">
        <v>2.789999999998611E-2</v>
      </c>
      <c r="N71" s="69">
        <v>1069862.2760719999</v>
      </c>
      <c r="O71" s="71">
        <v>100.93</v>
      </c>
      <c r="P71" s="126" t="s">
        <v>3652</v>
      </c>
      <c r="Q71" s="69">
        <v>1079.81198735</v>
      </c>
      <c r="R71" s="70">
        <v>2.1056692309756914E-3</v>
      </c>
      <c r="S71" s="70">
        <f t="shared" si="0"/>
        <v>1.4004618382496346E-3</v>
      </c>
      <c r="T71" s="70">
        <f>Q71/'סכום נכסי הקרן'!$C$41</f>
        <v>1.6821467179562531E-4</v>
      </c>
    </row>
    <row r="72" spans="1:20">
      <c r="A72" s="62" t="s">
        <v>450</v>
      </c>
      <c r="B72" s="59" t="s">
        <v>451</v>
      </c>
      <c r="C72" s="72" t="s">
        <v>124</v>
      </c>
      <c r="D72" s="72" t="s">
        <v>29</v>
      </c>
      <c r="E72" s="59" t="s">
        <v>452</v>
      </c>
      <c r="F72" s="72" t="s">
        <v>453</v>
      </c>
      <c r="G72" s="59" t="s">
        <v>454</v>
      </c>
      <c r="H72" s="59" t="s">
        <v>313</v>
      </c>
      <c r="I72" s="126" t="s">
        <v>3652</v>
      </c>
      <c r="J72" s="69">
        <v>5.9200000000000079</v>
      </c>
      <c r="K72" s="72" t="s">
        <v>136</v>
      </c>
      <c r="L72" s="73">
        <v>5.1500000000000004E-2</v>
      </c>
      <c r="M72" s="73">
        <v>2.950000000000005E-2</v>
      </c>
      <c r="N72" s="69">
        <v>6283706.9279739996</v>
      </c>
      <c r="O72" s="71">
        <v>153</v>
      </c>
      <c r="P72" s="126" t="s">
        <v>3652</v>
      </c>
      <c r="Q72" s="69">
        <v>9614.0710920010006</v>
      </c>
      <c r="R72" s="70">
        <v>2.1638207686110033E-3</v>
      </c>
      <c r="S72" s="70">
        <f t="shared" si="0"/>
        <v>1.2468966664844271E-2</v>
      </c>
      <c r="T72" s="70">
        <f>Q72/'סכום נכסי הקרן'!$C$41</f>
        <v>1.4976938877384071E-3</v>
      </c>
    </row>
    <row r="73" spans="1:20">
      <c r="A73" s="62" t="s">
        <v>455</v>
      </c>
      <c r="B73" s="59" t="s">
        <v>456</v>
      </c>
      <c r="C73" s="72" t="s">
        <v>124</v>
      </c>
      <c r="D73" s="72" t="s">
        <v>29</v>
      </c>
      <c r="E73" s="59" t="s">
        <v>457</v>
      </c>
      <c r="F73" s="72" t="s">
        <v>160</v>
      </c>
      <c r="G73" s="59" t="s">
        <v>458</v>
      </c>
      <c r="H73" s="59" t="s">
        <v>134</v>
      </c>
      <c r="I73" s="126" t="s">
        <v>3652</v>
      </c>
      <c r="J73" s="69">
        <v>1.3999999999832371</v>
      </c>
      <c r="K73" s="72" t="s">
        <v>136</v>
      </c>
      <c r="L73" s="73">
        <v>2.2000000000000002E-2</v>
      </c>
      <c r="M73" s="73">
        <v>1.709999999982818E-2</v>
      </c>
      <c r="N73" s="69">
        <v>21193.781169000002</v>
      </c>
      <c r="O73" s="71">
        <v>112.59</v>
      </c>
      <c r="P73" s="126" t="s">
        <v>3652</v>
      </c>
      <c r="Q73" s="69">
        <v>23.862078270999998</v>
      </c>
      <c r="R73" s="70">
        <v>4.0063079698087687E-5</v>
      </c>
      <c r="S73" s="70">
        <f t="shared" si="0"/>
        <v>3.0947915369853687E-5</v>
      </c>
      <c r="T73" s="70">
        <f>Q73/'סכום נכסי הקרן'!$C$41</f>
        <v>3.7172690354813989E-6</v>
      </c>
    </row>
    <row r="74" spans="1:20">
      <c r="A74" s="62" t="s">
        <v>459</v>
      </c>
      <c r="B74" s="59" t="s">
        <v>460</v>
      </c>
      <c r="C74" s="72" t="s">
        <v>124</v>
      </c>
      <c r="D74" s="72" t="s">
        <v>29</v>
      </c>
      <c r="E74" s="59" t="s">
        <v>457</v>
      </c>
      <c r="F74" s="72" t="s">
        <v>160</v>
      </c>
      <c r="G74" s="59" t="s">
        <v>458</v>
      </c>
      <c r="H74" s="59" t="s">
        <v>134</v>
      </c>
      <c r="I74" s="126" t="s">
        <v>3652</v>
      </c>
      <c r="J74" s="69">
        <v>4.2399999999876403</v>
      </c>
      <c r="K74" s="72" t="s">
        <v>136</v>
      </c>
      <c r="L74" s="73">
        <v>1.7000000000000001E-2</v>
      </c>
      <c r="M74" s="73">
        <v>2.2299999999830046E-2</v>
      </c>
      <c r="N74" s="69">
        <v>30089.866000000002</v>
      </c>
      <c r="O74" s="71">
        <v>107.55</v>
      </c>
      <c r="P74" s="126" t="s">
        <v>3652</v>
      </c>
      <c r="Q74" s="69">
        <v>32.361651484999996</v>
      </c>
      <c r="R74" s="70">
        <v>2.3706994737007974E-5</v>
      </c>
      <c r="S74" s="70">
        <f t="shared" ref="S74:S137" si="1">IFERROR(Q74/$Q$9,0)</f>
        <v>4.1971434340807253E-5</v>
      </c>
      <c r="T74" s="70">
        <f>Q74/'סכום נכסי הקרן'!$C$41</f>
        <v>5.0413448332549525E-6</v>
      </c>
    </row>
    <row r="75" spans="1:20">
      <c r="A75" s="62" t="s">
        <v>461</v>
      </c>
      <c r="B75" s="59" t="s">
        <v>462</v>
      </c>
      <c r="C75" s="72" t="s">
        <v>124</v>
      </c>
      <c r="D75" s="72" t="s">
        <v>29</v>
      </c>
      <c r="E75" s="59" t="s">
        <v>457</v>
      </c>
      <c r="F75" s="72" t="s">
        <v>160</v>
      </c>
      <c r="G75" s="59" t="s">
        <v>458</v>
      </c>
      <c r="H75" s="59" t="s">
        <v>134</v>
      </c>
      <c r="I75" s="126" t="s">
        <v>3652</v>
      </c>
      <c r="J75" s="69">
        <v>9.1000000000041599</v>
      </c>
      <c r="K75" s="72" t="s">
        <v>136</v>
      </c>
      <c r="L75" s="73">
        <v>5.7999999999999996E-3</v>
      </c>
      <c r="M75" s="73">
        <v>2.8100000000012084E-2</v>
      </c>
      <c r="N75" s="69">
        <v>566531.99704799999</v>
      </c>
      <c r="O75" s="71">
        <v>89.1</v>
      </c>
      <c r="P75" s="126" t="s">
        <v>3652</v>
      </c>
      <c r="Q75" s="69">
        <v>504.78002591899997</v>
      </c>
      <c r="R75" s="70">
        <v>1.1843139980475079E-3</v>
      </c>
      <c r="S75" s="70">
        <f t="shared" si="1"/>
        <v>6.5467430561232034E-4</v>
      </c>
      <c r="T75" s="70">
        <f>Q75/'סכום נכסי הקרן'!$C$41</f>
        <v>7.8635361881224824E-5</v>
      </c>
    </row>
    <row r="76" spans="1:20">
      <c r="A76" s="62" t="s">
        <v>463</v>
      </c>
      <c r="B76" s="59" t="s">
        <v>464</v>
      </c>
      <c r="C76" s="72" t="s">
        <v>124</v>
      </c>
      <c r="D76" s="72" t="s">
        <v>29</v>
      </c>
      <c r="E76" s="59" t="s">
        <v>362</v>
      </c>
      <c r="F76" s="72" t="s">
        <v>334</v>
      </c>
      <c r="G76" s="59" t="s">
        <v>458</v>
      </c>
      <c r="H76" s="59" t="s">
        <v>134</v>
      </c>
      <c r="I76" s="126" t="s">
        <v>3652</v>
      </c>
      <c r="J76" s="69">
        <v>1.9300000000001074</v>
      </c>
      <c r="K76" s="72" t="s">
        <v>136</v>
      </c>
      <c r="L76" s="73">
        <v>1.95E-2</v>
      </c>
      <c r="M76" s="73">
        <v>2.5100000000000806E-2</v>
      </c>
      <c r="N76" s="69">
        <v>1332894.3114060001</v>
      </c>
      <c r="O76" s="71">
        <v>111.32</v>
      </c>
      <c r="P76" s="126" t="s">
        <v>3652</v>
      </c>
      <c r="Q76" s="69">
        <v>1483.7779437880001</v>
      </c>
      <c r="R76" s="70">
        <v>2.6391000897701775E-3</v>
      </c>
      <c r="S76" s="70">
        <f t="shared" si="1"/>
        <v>1.9243853662073405E-3</v>
      </c>
      <c r="T76" s="70">
        <f>Q76/'סכום נכסי הקרן'!$C$41</f>
        <v>2.311450722494947E-4</v>
      </c>
    </row>
    <row r="77" spans="1:20">
      <c r="A77" s="62" t="s">
        <v>465</v>
      </c>
      <c r="B77" s="59" t="s">
        <v>466</v>
      </c>
      <c r="C77" s="72" t="s">
        <v>124</v>
      </c>
      <c r="D77" s="72" t="s">
        <v>29</v>
      </c>
      <c r="E77" s="59" t="s">
        <v>362</v>
      </c>
      <c r="F77" s="72" t="s">
        <v>334</v>
      </c>
      <c r="G77" s="59" t="s">
        <v>458</v>
      </c>
      <c r="H77" s="59" t="s">
        <v>134</v>
      </c>
      <c r="I77" s="126" t="s">
        <v>3652</v>
      </c>
      <c r="J77" s="69">
        <v>4.8999999999984949</v>
      </c>
      <c r="K77" s="72" t="s">
        <v>136</v>
      </c>
      <c r="L77" s="73">
        <v>1.1699999999999999E-2</v>
      </c>
      <c r="M77" s="73">
        <v>3.3899999999990965E-2</v>
      </c>
      <c r="N77" s="69">
        <v>398742.206756</v>
      </c>
      <c r="O77" s="71">
        <v>100.03</v>
      </c>
      <c r="P77" s="126" t="s">
        <v>3652</v>
      </c>
      <c r="Q77" s="69">
        <v>398.86183082399998</v>
      </c>
      <c r="R77" s="70">
        <v>5.5276401933435125E-4</v>
      </c>
      <c r="S77" s="70">
        <f t="shared" si="1"/>
        <v>5.1730373374928788E-4</v>
      </c>
      <c r="T77" s="70">
        <f>Q77/'סכום נכסי הקרן'!$C$41</f>
        <v>6.2135272389890632E-5</v>
      </c>
    </row>
    <row r="78" spans="1:20">
      <c r="A78" s="62" t="s">
        <v>467</v>
      </c>
      <c r="B78" s="59" t="s">
        <v>468</v>
      </c>
      <c r="C78" s="72" t="s">
        <v>124</v>
      </c>
      <c r="D78" s="72" t="s">
        <v>29</v>
      </c>
      <c r="E78" s="59" t="s">
        <v>362</v>
      </c>
      <c r="F78" s="72" t="s">
        <v>334</v>
      </c>
      <c r="G78" s="59" t="s">
        <v>458</v>
      </c>
      <c r="H78" s="59" t="s">
        <v>134</v>
      </c>
      <c r="I78" s="126" t="s">
        <v>3652</v>
      </c>
      <c r="J78" s="69">
        <v>3.2500000000004778</v>
      </c>
      <c r="K78" s="72" t="s">
        <v>136</v>
      </c>
      <c r="L78" s="73">
        <v>3.3500000000000002E-2</v>
      </c>
      <c r="M78" s="73">
        <v>2.8100000000008344E-2</v>
      </c>
      <c r="N78" s="69">
        <v>1372516.204935</v>
      </c>
      <c r="O78" s="71">
        <v>114.41</v>
      </c>
      <c r="P78" s="126" t="s">
        <v>3652</v>
      </c>
      <c r="Q78" s="69">
        <v>1570.295821449</v>
      </c>
      <c r="R78" s="70">
        <v>2.0595065443592816E-3</v>
      </c>
      <c r="S78" s="70">
        <f t="shared" si="1"/>
        <v>2.0365947021010228E-3</v>
      </c>
      <c r="T78" s="70">
        <f>Q78/'סכום נכסי הקרן'!$C$41</f>
        <v>2.4462295225610172E-4</v>
      </c>
    </row>
    <row r="79" spans="1:20">
      <c r="A79" s="62" t="s">
        <v>469</v>
      </c>
      <c r="B79" s="59" t="s">
        <v>470</v>
      </c>
      <c r="C79" s="72" t="s">
        <v>124</v>
      </c>
      <c r="D79" s="72" t="s">
        <v>29</v>
      </c>
      <c r="E79" s="59" t="s">
        <v>362</v>
      </c>
      <c r="F79" s="72" t="s">
        <v>334</v>
      </c>
      <c r="G79" s="59" t="s">
        <v>458</v>
      </c>
      <c r="H79" s="59" t="s">
        <v>134</v>
      </c>
      <c r="I79" s="126" t="s">
        <v>3652</v>
      </c>
      <c r="J79" s="69">
        <v>4.9299999999997688</v>
      </c>
      <c r="K79" s="72" t="s">
        <v>136</v>
      </c>
      <c r="L79" s="73">
        <v>1.3300000000000001E-2</v>
      </c>
      <c r="M79" s="73">
        <v>3.3799999999998824E-2</v>
      </c>
      <c r="N79" s="69">
        <v>6072438.5159</v>
      </c>
      <c r="O79" s="71">
        <v>101.09</v>
      </c>
      <c r="P79" s="126" t="s">
        <v>3652</v>
      </c>
      <c r="Q79" s="69">
        <v>6138.627814894</v>
      </c>
      <c r="R79" s="70">
        <v>5.1136324344421055E-3</v>
      </c>
      <c r="S79" s="70">
        <f t="shared" si="1"/>
        <v>7.9614915324979323E-3</v>
      </c>
      <c r="T79" s="70">
        <f>Q79/'סכום נכסי הקרן'!$C$41</f>
        <v>9.5628431176435094E-4</v>
      </c>
    </row>
    <row r="80" spans="1:20">
      <c r="A80" s="62" t="s">
        <v>471</v>
      </c>
      <c r="B80" s="59" t="s">
        <v>472</v>
      </c>
      <c r="C80" s="72" t="s">
        <v>124</v>
      </c>
      <c r="D80" s="72" t="s">
        <v>29</v>
      </c>
      <c r="E80" s="59" t="s">
        <v>362</v>
      </c>
      <c r="F80" s="72" t="s">
        <v>334</v>
      </c>
      <c r="G80" s="59" t="s">
        <v>454</v>
      </c>
      <c r="H80" s="59" t="s">
        <v>313</v>
      </c>
      <c r="I80" s="126" t="s">
        <v>3652</v>
      </c>
      <c r="J80" s="69">
        <v>5.5999999999996311</v>
      </c>
      <c r="K80" s="72" t="s">
        <v>136</v>
      </c>
      <c r="L80" s="73">
        <v>1.8700000000000001E-2</v>
      </c>
      <c r="M80" s="73">
        <v>3.5199999999998025E-2</v>
      </c>
      <c r="N80" s="69">
        <v>3315620.662277</v>
      </c>
      <c r="O80" s="71">
        <v>97.98</v>
      </c>
      <c r="P80" s="126" t="s">
        <v>3652</v>
      </c>
      <c r="Q80" s="69">
        <v>3248.6451057569998</v>
      </c>
      <c r="R80" s="70">
        <v>5.9298057842913348E-3</v>
      </c>
      <c r="S80" s="70">
        <f t="shared" si="1"/>
        <v>4.2133293109612993E-3</v>
      </c>
      <c r="T80" s="70">
        <f>Q80/'סכום נכסי הקרן'!$C$41</f>
        <v>5.0607862910142956E-4</v>
      </c>
    </row>
    <row r="81" spans="1:20">
      <c r="A81" s="62" t="s">
        <v>473</v>
      </c>
      <c r="B81" s="59" t="s">
        <v>474</v>
      </c>
      <c r="C81" s="72" t="s">
        <v>124</v>
      </c>
      <c r="D81" s="72" t="s">
        <v>29</v>
      </c>
      <c r="E81" s="59" t="s">
        <v>475</v>
      </c>
      <c r="F81" s="72" t="s">
        <v>305</v>
      </c>
      <c r="G81" s="59" t="s">
        <v>458</v>
      </c>
      <c r="H81" s="59" t="s">
        <v>134</v>
      </c>
      <c r="I81" s="126" t="s">
        <v>3652</v>
      </c>
      <c r="J81" s="69">
        <v>4.1399999999997386</v>
      </c>
      <c r="K81" s="72" t="s">
        <v>136</v>
      </c>
      <c r="L81" s="73">
        <v>1.09E-2</v>
      </c>
      <c r="M81" s="73">
        <v>3.4599999999997834E-2</v>
      </c>
      <c r="N81" s="69">
        <v>144.37236100000001</v>
      </c>
      <c r="O81" s="71">
        <v>4925250</v>
      </c>
      <c r="P81" s="126" t="s">
        <v>3652</v>
      </c>
      <c r="Q81" s="69">
        <v>7110.6998110990007</v>
      </c>
      <c r="R81" s="70">
        <v>7.9504576793876323E-3</v>
      </c>
      <c r="S81" s="70">
        <f t="shared" si="1"/>
        <v>9.2222200210352549E-3</v>
      </c>
      <c r="T81" s="70">
        <f>Q81/'סכום נכסי הקרן'!$C$41</f>
        <v>1.1077150920473463E-3</v>
      </c>
    </row>
    <row r="82" spans="1:20">
      <c r="A82" s="62" t="s">
        <v>476</v>
      </c>
      <c r="B82" s="59" t="s">
        <v>477</v>
      </c>
      <c r="C82" s="72" t="s">
        <v>124</v>
      </c>
      <c r="D82" s="72" t="s">
        <v>29</v>
      </c>
      <c r="E82" s="59" t="s">
        <v>475</v>
      </c>
      <c r="F82" s="72" t="s">
        <v>305</v>
      </c>
      <c r="G82" s="59" t="s">
        <v>458</v>
      </c>
      <c r="H82" s="59" t="s">
        <v>134</v>
      </c>
      <c r="I82" s="126" t="s">
        <v>3652</v>
      </c>
      <c r="J82" s="69">
        <v>4.7700000000002509</v>
      </c>
      <c r="K82" s="72" t="s">
        <v>136</v>
      </c>
      <c r="L82" s="73">
        <v>2.9900000000000003E-2</v>
      </c>
      <c r="M82" s="73">
        <v>3.4400000000002595E-2</v>
      </c>
      <c r="N82" s="69">
        <v>118.47949199999999</v>
      </c>
      <c r="O82" s="71">
        <v>5209470</v>
      </c>
      <c r="P82" s="126" t="s">
        <v>3652</v>
      </c>
      <c r="Q82" s="69">
        <v>6172.1538027850002</v>
      </c>
      <c r="R82" s="70">
        <v>7.4049682499999995E-3</v>
      </c>
      <c r="S82" s="70">
        <f t="shared" si="1"/>
        <v>8.0049730525968074E-3</v>
      </c>
      <c r="T82" s="70">
        <f>Q82/'סכום נכסי הקרן'!$C$41</f>
        <v>9.6150703860548264E-4</v>
      </c>
    </row>
    <row r="83" spans="1:20">
      <c r="A83" s="62" t="s">
        <v>478</v>
      </c>
      <c r="B83" s="59" t="s">
        <v>479</v>
      </c>
      <c r="C83" s="72" t="s">
        <v>124</v>
      </c>
      <c r="D83" s="72" t="s">
        <v>29</v>
      </c>
      <c r="E83" s="59" t="s">
        <v>475</v>
      </c>
      <c r="F83" s="72" t="s">
        <v>305</v>
      </c>
      <c r="G83" s="59" t="s">
        <v>458</v>
      </c>
      <c r="H83" s="59" t="s">
        <v>134</v>
      </c>
      <c r="I83" s="126" t="s">
        <v>3652</v>
      </c>
      <c r="J83" s="69">
        <v>2.409999999999958</v>
      </c>
      <c r="K83" s="72" t="s">
        <v>136</v>
      </c>
      <c r="L83" s="73">
        <v>2.3199999999999998E-2</v>
      </c>
      <c r="M83" s="73">
        <v>2.5500000000008363E-2</v>
      </c>
      <c r="N83" s="69">
        <v>17.047922</v>
      </c>
      <c r="O83" s="71">
        <v>5612952</v>
      </c>
      <c r="P83" s="126" t="s">
        <v>3652</v>
      </c>
      <c r="Q83" s="69">
        <v>956.89165034399991</v>
      </c>
      <c r="R83" s="70">
        <v>2.8413203333333332E-3</v>
      </c>
      <c r="S83" s="70">
        <f t="shared" si="1"/>
        <v>1.2410403434539024E-3</v>
      </c>
      <c r="T83" s="70">
        <f>Q83/'סכום נכסי הקרן'!$C$41</f>
        <v>1.4906596406807357E-4</v>
      </c>
    </row>
    <row r="84" spans="1:20">
      <c r="A84" s="62" t="s">
        <v>480</v>
      </c>
      <c r="B84" s="59" t="s">
        <v>481</v>
      </c>
      <c r="C84" s="72" t="s">
        <v>124</v>
      </c>
      <c r="D84" s="72" t="s">
        <v>29</v>
      </c>
      <c r="E84" s="59" t="s">
        <v>482</v>
      </c>
      <c r="F84" s="72" t="s">
        <v>305</v>
      </c>
      <c r="G84" s="59" t="s">
        <v>458</v>
      </c>
      <c r="H84" s="59" t="s">
        <v>134</v>
      </c>
      <c r="I84" s="126" t="s">
        <v>3652</v>
      </c>
      <c r="J84" s="69">
        <v>1.8099999999999763</v>
      </c>
      <c r="K84" s="72" t="s">
        <v>136</v>
      </c>
      <c r="L84" s="73">
        <v>1.46E-2</v>
      </c>
      <c r="M84" s="73">
        <v>2.4399999999998825E-2</v>
      </c>
      <c r="N84" s="69">
        <v>162.347576</v>
      </c>
      <c r="O84" s="71">
        <v>5454999</v>
      </c>
      <c r="P84" s="126" t="s">
        <v>3652</v>
      </c>
      <c r="Q84" s="69">
        <v>8856.0587638409997</v>
      </c>
      <c r="R84" s="70">
        <v>6.0957299590733306E-3</v>
      </c>
      <c r="S84" s="70">
        <f t="shared" si="1"/>
        <v>1.1485862799590778E-2</v>
      </c>
      <c r="T84" s="70">
        <f>Q84/'סכום נכסי הקרן'!$C$41</f>
        <v>1.379609631875129E-3</v>
      </c>
    </row>
    <row r="85" spans="1:20">
      <c r="A85" s="62" t="s">
        <v>483</v>
      </c>
      <c r="B85" s="59" t="s">
        <v>484</v>
      </c>
      <c r="C85" s="72" t="s">
        <v>124</v>
      </c>
      <c r="D85" s="72" t="s">
        <v>29</v>
      </c>
      <c r="E85" s="59" t="s">
        <v>482</v>
      </c>
      <c r="F85" s="72" t="s">
        <v>305</v>
      </c>
      <c r="G85" s="59" t="s">
        <v>458</v>
      </c>
      <c r="H85" s="59" t="s">
        <v>134</v>
      </c>
      <c r="I85" s="126" t="s">
        <v>3652</v>
      </c>
      <c r="J85" s="69">
        <v>2.4299999999999669</v>
      </c>
      <c r="K85" s="72" t="s">
        <v>136</v>
      </c>
      <c r="L85" s="73">
        <v>2.4199999999999999E-2</v>
      </c>
      <c r="M85" s="73">
        <v>2.8600000000000403E-2</v>
      </c>
      <c r="N85" s="69">
        <v>167.804338</v>
      </c>
      <c r="O85" s="71">
        <v>5585000</v>
      </c>
      <c r="P85" s="126" t="s">
        <v>3652</v>
      </c>
      <c r="Q85" s="69">
        <v>9371.8724120170009</v>
      </c>
      <c r="R85" s="70">
        <v>5.5410229163914936E-3</v>
      </c>
      <c r="S85" s="70">
        <f t="shared" si="1"/>
        <v>1.2154847158332361E-2</v>
      </c>
      <c r="T85" s="70">
        <f>Q85/'סכום נכסי הקרן'!$C$41</f>
        <v>1.4599638273759298E-3</v>
      </c>
    </row>
    <row r="86" spans="1:20">
      <c r="A86" s="62" t="s">
        <v>485</v>
      </c>
      <c r="B86" s="59" t="s">
        <v>486</v>
      </c>
      <c r="C86" s="72" t="s">
        <v>124</v>
      </c>
      <c r="D86" s="72" t="s">
        <v>29</v>
      </c>
      <c r="E86" s="59" t="s">
        <v>482</v>
      </c>
      <c r="F86" s="72" t="s">
        <v>305</v>
      </c>
      <c r="G86" s="59" t="s">
        <v>458</v>
      </c>
      <c r="H86" s="59" t="s">
        <v>134</v>
      </c>
      <c r="I86" s="126" t="s">
        <v>3652</v>
      </c>
      <c r="J86" s="69">
        <v>3.8200000000002001</v>
      </c>
      <c r="K86" s="72" t="s">
        <v>136</v>
      </c>
      <c r="L86" s="73">
        <v>2E-3</v>
      </c>
      <c r="M86" s="73">
        <v>3.0600000000000696E-2</v>
      </c>
      <c r="N86" s="69">
        <v>100.183291</v>
      </c>
      <c r="O86" s="71">
        <v>4882000</v>
      </c>
      <c r="P86" s="126" t="s">
        <v>3652</v>
      </c>
      <c r="Q86" s="69">
        <v>4890.9483186110001</v>
      </c>
      <c r="R86" s="70">
        <v>8.7404720816611405E-3</v>
      </c>
      <c r="S86" s="70">
        <f t="shared" si="1"/>
        <v>6.3433139780895587E-3</v>
      </c>
      <c r="T86" s="70">
        <f>Q86/'סכום נכסי הקרן'!$C$41</f>
        <v>7.6191899684647894E-4</v>
      </c>
    </row>
    <row r="87" spans="1:20">
      <c r="A87" s="62" t="s">
        <v>487</v>
      </c>
      <c r="B87" s="59" t="s">
        <v>488</v>
      </c>
      <c r="C87" s="72" t="s">
        <v>124</v>
      </c>
      <c r="D87" s="72" t="s">
        <v>29</v>
      </c>
      <c r="E87" s="59" t="s">
        <v>482</v>
      </c>
      <c r="F87" s="72" t="s">
        <v>305</v>
      </c>
      <c r="G87" s="59" t="s">
        <v>458</v>
      </c>
      <c r="H87" s="59" t="s">
        <v>134</v>
      </c>
      <c r="I87" s="126" t="s">
        <v>3652</v>
      </c>
      <c r="J87" s="69">
        <v>4.61999999999962</v>
      </c>
      <c r="K87" s="72" t="s">
        <v>136</v>
      </c>
      <c r="L87" s="73">
        <v>3.1699999999999999E-2</v>
      </c>
      <c r="M87" s="73">
        <v>3.3199999999997488E-2</v>
      </c>
      <c r="N87" s="69">
        <v>135.95539600000001</v>
      </c>
      <c r="O87" s="71">
        <v>5151111</v>
      </c>
      <c r="P87" s="126" t="s">
        <v>3652</v>
      </c>
      <c r="Q87" s="69">
        <v>7003.213109843</v>
      </c>
      <c r="R87" s="70">
        <v>8.0494609828300773E-3</v>
      </c>
      <c r="S87" s="70">
        <f t="shared" si="1"/>
        <v>9.0828151755697108E-3</v>
      </c>
      <c r="T87" s="70">
        <f>Q87/'סכום נכסי הקרן'!$C$41</f>
        <v>1.0909706583996468E-3</v>
      </c>
    </row>
    <row r="88" spans="1:20">
      <c r="A88" s="62" t="s">
        <v>489</v>
      </c>
      <c r="B88" s="59" t="s">
        <v>490</v>
      </c>
      <c r="C88" s="72" t="s">
        <v>124</v>
      </c>
      <c r="D88" s="72" t="s">
        <v>29</v>
      </c>
      <c r="E88" s="59" t="s">
        <v>491</v>
      </c>
      <c r="F88" s="72" t="s">
        <v>377</v>
      </c>
      <c r="G88" s="59" t="s">
        <v>454</v>
      </c>
      <c r="H88" s="59" t="s">
        <v>313</v>
      </c>
      <c r="I88" s="126" t="s">
        <v>3652</v>
      </c>
      <c r="J88" s="69">
        <v>0.40999999999943787</v>
      </c>
      <c r="K88" s="72" t="s">
        <v>136</v>
      </c>
      <c r="L88" s="73">
        <v>3.85E-2</v>
      </c>
      <c r="M88" s="73">
        <v>3.4399999999994664E-2</v>
      </c>
      <c r="N88" s="69">
        <v>907640.12170899997</v>
      </c>
      <c r="O88" s="71">
        <v>115.64</v>
      </c>
      <c r="P88" s="126" t="s">
        <v>3652</v>
      </c>
      <c r="Q88" s="69">
        <v>1049.5950361989999</v>
      </c>
      <c r="R88" s="70">
        <v>3.630560486836E-3</v>
      </c>
      <c r="S88" s="70">
        <f t="shared" si="1"/>
        <v>1.361271972373926E-3</v>
      </c>
      <c r="T88" s="70">
        <f>Q88/'סכום נכסי הקרן'!$C$41</f>
        <v>1.635074314796476E-4</v>
      </c>
    </row>
    <row r="89" spans="1:20">
      <c r="A89" s="62" t="s">
        <v>492</v>
      </c>
      <c r="B89" s="59" t="s">
        <v>493</v>
      </c>
      <c r="C89" s="72" t="s">
        <v>124</v>
      </c>
      <c r="D89" s="72" t="s">
        <v>29</v>
      </c>
      <c r="E89" s="59" t="s">
        <v>380</v>
      </c>
      <c r="F89" s="72" t="s">
        <v>334</v>
      </c>
      <c r="G89" s="59" t="s">
        <v>458</v>
      </c>
      <c r="H89" s="59" t="s">
        <v>134</v>
      </c>
      <c r="I89" s="126" t="s">
        <v>3652</v>
      </c>
      <c r="J89" s="69">
        <v>3.9</v>
      </c>
      <c r="K89" s="72" t="s">
        <v>136</v>
      </c>
      <c r="L89" s="73">
        <v>2.4E-2</v>
      </c>
      <c r="M89" s="73">
        <v>2.5599999999998745E-2</v>
      </c>
      <c r="N89" s="69">
        <v>2823384.9940729998</v>
      </c>
      <c r="O89" s="71">
        <v>112.91</v>
      </c>
      <c r="P89" s="126" t="s">
        <v>3652</v>
      </c>
      <c r="Q89" s="69">
        <v>3187.8839686400001</v>
      </c>
      <c r="R89" s="70">
        <v>2.6197013586865578E-3</v>
      </c>
      <c r="S89" s="70">
        <f t="shared" si="1"/>
        <v>4.1345251721131631E-3</v>
      </c>
      <c r="T89" s="70">
        <f>Q89/'סכום נכסי הקרן'!$C$41</f>
        <v>4.9661317135711559E-4</v>
      </c>
    </row>
    <row r="90" spans="1:20">
      <c r="A90" s="62" t="s">
        <v>494</v>
      </c>
      <c r="B90" s="59" t="s">
        <v>495</v>
      </c>
      <c r="C90" s="72" t="s">
        <v>124</v>
      </c>
      <c r="D90" s="72" t="s">
        <v>29</v>
      </c>
      <c r="E90" s="59" t="s">
        <v>380</v>
      </c>
      <c r="F90" s="72" t="s">
        <v>334</v>
      </c>
      <c r="G90" s="59" t="s">
        <v>458</v>
      </c>
      <c r="H90" s="59" t="s">
        <v>134</v>
      </c>
      <c r="I90" s="126" t="s">
        <v>3652</v>
      </c>
      <c r="J90" s="69">
        <v>6.060000000001617</v>
      </c>
      <c r="K90" s="72" t="s">
        <v>136</v>
      </c>
      <c r="L90" s="73">
        <v>1.4999999999999999E-2</v>
      </c>
      <c r="M90" s="73">
        <v>3.0800000000009584E-2</v>
      </c>
      <c r="N90" s="69">
        <v>1701083.42349</v>
      </c>
      <c r="O90" s="71">
        <v>98.18</v>
      </c>
      <c r="P90" s="126" t="s">
        <v>3652</v>
      </c>
      <c r="Q90" s="69">
        <v>1670.1237738049999</v>
      </c>
      <c r="R90" s="70">
        <v>6.4982430525117093E-3</v>
      </c>
      <c r="S90" s="70">
        <f t="shared" si="1"/>
        <v>2.1660665354414554E-3</v>
      </c>
      <c r="T90" s="70">
        <f>Q90/'סכום נכסי הקרן'!$C$41</f>
        <v>2.6017429493271427E-4</v>
      </c>
    </row>
    <row r="91" spans="1:20">
      <c r="A91" s="62" t="s">
        <v>496</v>
      </c>
      <c r="B91" s="59" t="s">
        <v>497</v>
      </c>
      <c r="C91" s="72" t="s">
        <v>124</v>
      </c>
      <c r="D91" s="72" t="s">
        <v>29</v>
      </c>
      <c r="E91" s="59" t="s">
        <v>498</v>
      </c>
      <c r="F91" s="72" t="s">
        <v>377</v>
      </c>
      <c r="G91" s="59" t="s">
        <v>458</v>
      </c>
      <c r="H91" s="59" t="s">
        <v>134</v>
      </c>
      <c r="I91" s="126" t="s">
        <v>3652</v>
      </c>
      <c r="J91" s="69">
        <v>1.539999999999748</v>
      </c>
      <c r="K91" s="72" t="s">
        <v>136</v>
      </c>
      <c r="L91" s="73">
        <v>2.4799999999999999E-2</v>
      </c>
      <c r="M91" s="73">
        <v>1.8299999999994963E-2</v>
      </c>
      <c r="N91" s="69">
        <v>1114810.7893129999</v>
      </c>
      <c r="O91" s="71">
        <v>113.92</v>
      </c>
      <c r="P91" s="126" t="s">
        <v>3652</v>
      </c>
      <c r="Q91" s="69">
        <v>1269.992475908</v>
      </c>
      <c r="R91" s="70">
        <v>2.6324606571735579E-3</v>
      </c>
      <c r="S91" s="70">
        <f t="shared" si="1"/>
        <v>1.6471163667465675E-3</v>
      </c>
      <c r="T91" s="70">
        <f>Q91/'סכום נכסי הקרן'!$C$41</f>
        <v>1.9784126312772017E-4</v>
      </c>
    </row>
    <row r="92" spans="1:20">
      <c r="A92" s="62" t="s">
        <v>499</v>
      </c>
      <c r="B92" s="59" t="s">
        <v>500</v>
      </c>
      <c r="C92" s="72" t="s">
        <v>124</v>
      </c>
      <c r="D92" s="72" t="s">
        <v>29</v>
      </c>
      <c r="E92" s="59" t="s">
        <v>501</v>
      </c>
      <c r="F92" s="72" t="s">
        <v>334</v>
      </c>
      <c r="G92" s="59" t="s">
        <v>454</v>
      </c>
      <c r="H92" s="59" t="s">
        <v>313</v>
      </c>
      <c r="I92" s="126" t="s">
        <v>3652</v>
      </c>
      <c r="J92" s="69">
        <v>1.9900000000001388</v>
      </c>
      <c r="K92" s="72" t="s">
        <v>136</v>
      </c>
      <c r="L92" s="73">
        <v>1.3999999999999999E-2</v>
      </c>
      <c r="M92" s="73">
        <v>2.6100000000004151E-2</v>
      </c>
      <c r="N92" s="69">
        <v>1645970.9452840001</v>
      </c>
      <c r="O92" s="71">
        <v>109.74</v>
      </c>
      <c r="P92" s="126" t="s">
        <v>3652</v>
      </c>
      <c r="Q92" s="69">
        <v>1806.2884433249999</v>
      </c>
      <c r="R92" s="70">
        <v>1.6319362931628001E-3</v>
      </c>
      <c r="S92" s="70">
        <f t="shared" si="1"/>
        <v>2.3426652633816961E-3</v>
      </c>
      <c r="T92" s="70">
        <f>Q92/'סכום נכסי הקרן'!$C$41</f>
        <v>2.813862239183131E-4</v>
      </c>
    </row>
    <row r="93" spans="1:20">
      <c r="A93" s="62" t="s">
        <v>502</v>
      </c>
      <c r="B93" s="59" t="s">
        <v>503</v>
      </c>
      <c r="C93" s="72" t="s">
        <v>124</v>
      </c>
      <c r="D93" s="72" t="s">
        <v>29</v>
      </c>
      <c r="E93" s="59" t="s">
        <v>304</v>
      </c>
      <c r="F93" s="72" t="s">
        <v>305</v>
      </c>
      <c r="G93" s="59" t="s">
        <v>458</v>
      </c>
      <c r="H93" s="59" t="s">
        <v>134</v>
      </c>
      <c r="I93" s="126" t="s">
        <v>3652</v>
      </c>
      <c r="J93" s="69">
        <v>2.4200000000001753</v>
      </c>
      <c r="K93" s="72" t="s">
        <v>136</v>
      </c>
      <c r="L93" s="73">
        <v>1.89E-2</v>
      </c>
      <c r="M93" s="73">
        <v>2.7600000000001273E-2</v>
      </c>
      <c r="N93" s="69">
        <v>68.263019</v>
      </c>
      <c r="O93" s="71">
        <v>5510000</v>
      </c>
      <c r="P93" s="126" t="s">
        <v>3652</v>
      </c>
      <c r="Q93" s="69">
        <v>3761.2922182270004</v>
      </c>
      <c r="R93" s="70">
        <v>8.5328773749999993E-3</v>
      </c>
      <c r="S93" s="70">
        <f t="shared" si="1"/>
        <v>4.878206832153697E-3</v>
      </c>
      <c r="T93" s="70">
        <f>Q93/'סכום נכסי הקרן'!$C$41</f>
        <v>5.8593953709407706E-4</v>
      </c>
    </row>
    <row r="94" spans="1:20">
      <c r="A94" s="62" t="s">
        <v>504</v>
      </c>
      <c r="B94" s="59" t="s">
        <v>505</v>
      </c>
      <c r="C94" s="72" t="s">
        <v>124</v>
      </c>
      <c r="D94" s="72" t="s">
        <v>29</v>
      </c>
      <c r="E94" s="59" t="s">
        <v>304</v>
      </c>
      <c r="F94" s="72" t="s">
        <v>305</v>
      </c>
      <c r="G94" s="59" t="s">
        <v>458</v>
      </c>
      <c r="H94" s="59" t="s">
        <v>134</v>
      </c>
      <c r="I94" s="126" t="s">
        <v>3652</v>
      </c>
      <c r="J94" s="69">
        <v>4.1299999999999137</v>
      </c>
      <c r="K94" s="72" t="s">
        <v>136</v>
      </c>
      <c r="L94" s="73">
        <v>3.3099999999999997E-2</v>
      </c>
      <c r="M94" s="73">
        <v>3.5999999999999262E-2</v>
      </c>
      <c r="N94" s="69">
        <v>103.393151</v>
      </c>
      <c r="O94" s="71">
        <v>5205991</v>
      </c>
      <c r="P94" s="126" t="s">
        <v>3652</v>
      </c>
      <c r="Q94" s="69">
        <v>5382.637806019</v>
      </c>
      <c r="R94" s="70">
        <v>7.3699587283484217E-3</v>
      </c>
      <c r="S94" s="70">
        <f t="shared" si="1"/>
        <v>6.9810105136441638E-3</v>
      </c>
      <c r="T94" s="70">
        <f>Q94/'סכום נכסי הקרן'!$C$41</f>
        <v>8.3851509572168738E-4</v>
      </c>
    </row>
    <row r="95" spans="1:20">
      <c r="A95" s="62" t="s">
        <v>506</v>
      </c>
      <c r="B95" s="59" t="s">
        <v>507</v>
      </c>
      <c r="C95" s="72" t="s">
        <v>124</v>
      </c>
      <c r="D95" s="72" t="s">
        <v>29</v>
      </c>
      <c r="E95" s="59" t="s">
        <v>304</v>
      </c>
      <c r="F95" s="72" t="s">
        <v>305</v>
      </c>
      <c r="G95" s="59" t="s">
        <v>458</v>
      </c>
      <c r="H95" s="59" t="s">
        <v>134</v>
      </c>
      <c r="I95" s="126" t="s">
        <v>3652</v>
      </c>
      <c r="J95" s="69">
        <v>5.0899999999997769</v>
      </c>
      <c r="K95" s="72" t="s">
        <v>136</v>
      </c>
      <c r="L95" s="73">
        <v>3.3599999999999998E-2</v>
      </c>
      <c r="M95" s="73">
        <v>3.3699999999998231E-2</v>
      </c>
      <c r="N95" s="69">
        <v>69.225977</v>
      </c>
      <c r="O95" s="71">
        <v>4999400</v>
      </c>
      <c r="P95" s="126" t="s">
        <v>3652</v>
      </c>
      <c r="Q95" s="69">
        <v>3460.8835724529999</v>
      </c>
      <c r="R95" s="70">
        <v>6.2433240440115442E-3</v>
      </c>
      <c r="S95" s="70">
        <f t="shared" si="1"/>
        <v>4.4885919276931342E-3</v>
      </c>
      <c r="T95" s="70">
        <f>Q95/'סכום נכסי הקרן'!$C$41</f>
        <v>5.3914144414323221E-4</v>
      </c>
    </row>
    <row r="96" spans="1:20">
      <c r="A96" s="62" t="s">
        <v>508</v>
      </c>
      <c r="B96" s="59" t="s">
        <v>509</v>
      </c>
      <c r="C96" s="72" t="s">
        <v>124</v>
      </c>
      <c r="D96" s="72" t="s">
        <v>29</v>
      </c>
      <c r="E96" s="59" t="s">
        <v>304</v>
      </c>
      <c r="F96" s="72" t="s">
        <v>305</v>
      </c>
      <c r="G96" s="59" t="s">
        <v>458</v>
      </c>
      <c r="H96" s="59" t="s">
        <v>134</v>
      </c>
      <c r="I96" s="126" t="s">
        <v>3652</v>
      </c>
      <c r="J96" s="69">
        <v>0.97999999999989229</v>
      </c>
      <c r="K96" s="72" t="s">
        <v>136</v>
      </c>
      <c r="L96" s="73">
        <v>1.89E-2</v>
      </c>
      <c r="M96" s="73">
        <v>2.179999999999855E-2</v>
      </c>
      <c r="N96" s="69">
        <v>98.507031000000012</v>
      </c>
      <c r="O96" s="71">
        <v>5475488</v>
      </c>
      <c r="P96" s="126" t="s">
        <v>3652</v>
      </c>
      <c r="Q96" s="69">
        <v>5393.7406611710003</v>
      </c>
      <c r="R96" s="70">
        <v>4.5190857418111758E-3</v>
      </c>
      <c r="S96" s="70">
        <f t="shared" si="1"/>
        <v>6.9954103583561586E-3</v>
      </c>
      <c r="T96" s="70">
        <f>Q96/'סכום נכסי הקרן'!$C$41</f>
        <v>8.4024471454169293E-4</v>
      </c>
    </row>
    <row r="97" spans="1:20">
      <c r="A97" s="62" t="s">
        <v>510</v>
      </c>
      <c r="B97" s="59" t="s">
        <v>511</v>
      </c>
      <c r="C97" s="72" t="s">
        <v>124</v>
      </c>
      <c r="D97" s="72" t="s">
        <v>29</v>
      </c>
      <c r="E97" s="59" t="s">
        <v>512</v>
      </c>
      <c r="F97" s="72" t="s">
        <v>334</v>
      </c>
      <c r="G97" s="59" t="s">
        <v>458</v>
      </c>
      <c r="H97" s="59" t="s">
        <v>134</v>
      </c>
      <c r="I97" s="126" t="s">
        <v>3652</v>
      </c>
      <c r="J97" s="69">
        <v>0.51999999999837432</v>
      </c>
      <c r="K97" s="72" t="s">
        <v>136</v>
      </c>
      <c r="L97" s="73">
        <v>2.75E-2</v>
      </c>
      <c r="M97" s="73">
        <v>3.1799999999972225E-2</v>
      </c>
      <c r="N97" s="69">
        <v>259294.15783800001</v>
      </c>
      <c r="O97" s="71">
        <v>113.88</v>
      </c>
      <c r="P97" s="126" t="s">
        <v>3652</v>
      </c>
      <c r="Q97" s="69">
        <v>295.28420724900002</v>
      </c>
      <c r="R97" s="70">
        <v>9.3783216061042512E-4</v>
      </c>
      <c r="S97" s="70">
        <f t="shared" si="1"/>
        <v>3.8296876542821855E-4</v>
      </c>
      <c r="T97" s="70">
        <f>Q97/'סכום נכסי הקרן'!$C$41</f>
        <v>4.5999800512236778E-5</v>
      </c>
    </row>
    <row r="98" spans="1:20">
      <c r="A98" s="62" t="s">
        <v>513</v>
      </c>
      <c r="B98" s="59" t="s">
        <v>514</v>
      </c>
      <c r="C98" s="72" t="s">
        <v>124</v>
      </c>
      <c r="D98" s="72" t="s">
        <v>29</v>
      </c>
      <c r="E98" s="59" t="s">
        <v>512</v>
      </c>
      <c r="F98" s="72" t="s">
        <v>334</v>
      </c>
      <c r="G98" s="59" t="s">
        <v>458</v>
      </c>
      <c r="H98" s="59" t="s">
        <v>134</v>
      </c>
      <c r="I98" s="126" t="s">
        <v>3652</v>
      </c>
      <c r="J98" s="69">
        <v>3.6300000000006913</v>
      </c>
      <c r="K98" s="72" t="s">
        <v>136</v>
      </c>
      <c r="L98" s="73">
        <v>1.9599999999999999E-2</v>
      </c>
      <c r="M98" s="73">
        <v>2.6500000000004E-2</v>
      </c>
      <c r="N98" s="69">
        <v>1934803.4673140002</v>
      </c>
      <c r="O98" s="71">
        <v>109.84</v>
      </c>
      <c r="P98" s="126" t="s">
        <v>3652</v>
      </c>
      <c r="Q98" s="69">
        <v>2125.1880882310002</v>
      </c>
      <c r="R98" s="70">
        <v>1.8408439340875423E-3</v>
      </c>
      <c r="S98" s="70">
        <f t="shared" si="1"/>
        <v>2.7562620637082459E-3</v>
      </c>
      <c r="T98" s="70">
        <f>Q98/'סכום נכסי הקרן'!$C$41</f>
        <v>3.3106487143476891E-4</v>
      </c>
    </row>
    <row r="99" spans="1:20">
      <c r="A99" s="62" t="s">
        <v>515</v>
      </c>
      <c r="B99" s="59" t="s">
        <v>516</v>
      </c>
      <c r="C99" s="72" t="s">
        <v>124</v>
      </c>
      <c r="D99" s="72" t="s">
        <v>29</v>
      </c>
      <c r="E99" s="59" t="s">
        <v>512</v>
      </c>
      <c r="F99" s="72" t="s">
        <v>334</v>
      </c>
      <c r="G99" s="59" t="s">
        <v>458</v>
      </c>
      <c r="H99" s="59" t="s">
        <v>134</v>
      </c>
      <c r="I99" s="126" t="s">
        <v>3652</v>
      </c>
      <c r="J99" s="69">
        <v>5.8299999999994583</v>
      </c>
      <c r="K99" s="72" t="s">
        <v>136</v>
      </c>
      <c r="L99" s="73">
        <v>1.5800000000000002E-2</v>
      </c>
      <c r="M99" s="73">
        <v>3.0599999999996626E-2</v>
      </c>
      <c r="N99" s="69">
        <v>4441357.8170309998</v>
      </c>
      <c r="O99" s="71">
        <v>102.86</v>
      </c>
      <c r="P99" s="126" t="s">
        <v>3652</v>
      </c>
      <c r="Q99" s="69">
        <v>4568.3804649090007</v>
      </c>
      <c r="R99" s="70">
        <v>3.74056389036027E-3</v>
      </c>
      <c r="S99" s="70">
        <f t="shared" si="1"/>
        <v>5.9249596954478369E-3</v>
      </c>
      <c r="T99" s="70">
        <f>Q99/'סכום נכסי הקרן'!$C$41</f>
        <v>7.1166891046295594E-4</v>
      </c>
    </row>
    <row r="100" spans="1:20">
      <c r="A100" s="62" t="s">
        <v>517</v>
      </c>
      <c r="B100" s="59" t="s">
        <v>518</v>
      </c>
      <c r="C100" s="72" t="s">
        <v>124</v>
      </c>
      <c r="D100" s="72" t="s">
        <v>29</v>
      </c>
      <c r="E100" s="59" t="s">
        <v>519</v>
      </c>
      <c r="F100" s="72" t="s">
        <v>377</v>
      </c>
      <c r="G100" s="59" t="s">
        <v>458</v>
      </c>
      <c r="H100" s="59" t="s">
        <v>134</v>
      </c>
      <c r="I100" s="126" t="s">
        <v>3652</v>
      </c>
      <c r="J100" s="69">
        <v>2.7500000000011591</v>
      </c>
      <c r="K100" s="72" t="s">
        <v>136</v>
      </c>
      <c r="L100" s="73">
        <v>2.2499999999999999E-2</v>
      </c>
      <c r="M100" s="73">
        <v>2.0600000000004635E-2</v>
      </c>
      <c r="N100" s="69">
        <v>568173.06825000001</v>
      </c>
      <c r="O100" s="71">
        <v>113.9</v>
      </c>
      <c r="P100" s="126" t="s">
        <v>3652</v>
      </c>
      <c r="Q100" s="69">
        <v>647.14915449500006</v>
      </c>
      <c r="R100" s="70">
        <v>1.3887818632477059E-3</v>
      </c>
      <c r="S100" s="70">
        <f t="shared" si="1"/>
        <v>8.3931990489377909E-4</v>
      </c>
      <c r="T100" s="70">
        <f>Q100/'סכום נכסי הקרן'!$C$41</f>
        <v>1.0081383046445844E-4</v>
      </c>
    </row>
    <row r="101" spans="1:20">
      <c r="A101" s="62" t="s">
        <v>520</v>
      </c>
      <c r="B101" s="59" t="s">
        <v>521</v>
      </c>
      <c r="C101" s="72" t="s">
        <v>124</v>
      </c>
      <c r="D101" s="72" t="s">
        <v>29</v>
      </c>
      <c r="E101" s="59" t="s">
        <v>435</v>
      </c>
      <c r="F101" s="72" t="s">
        <v>334</v>
      </c>
      <c r="G101" s="59" t="s">
        <v>454</v>
      </c>
      <c r="H101" s="59" t="s">
        <v>313</v>
      </c>
      <c r="I101" s="126" t="s">
        <v>3652</v>
      </c>
      <c r="J101" s="69">
        <v>1.9400000000001172</v>
      </c>
      <c r="K101" s="72" t="s">
        <v>136</v>
      </c>
      <c r="L101" s="73">
        <v>2.1499999999999998E-2</v>
      </c>
      <c r="M101" s="73">
        <v>2.7000000000000367E-2</v>
      </c>
      <c r="N101" s="69">
        <v>4878402.5913340002</v>
      </c>
      <c r="O101" s="71">
        <v>112.03</v>
      </c>
      <c r="P101" s="126" t="s">
        <v>3652</v>
      </c>
      <c r="Q101" s="69">
        <v>5465.2742984939996</v>
      </c>
      <c r="R101" s="70">
        <v>2.4873321680516673E-3</v>
      </c>
      <c r="S101" s="70">
        <f t="shared" si="1"/>
        <v>7.0881858881665892E-3</v>
      </c>
      <c r="T101" s="70">
        <f>Q101/'סכום נכסי הקרן'!$C$41</f>
        <v>8.5138832793513761E-4</v>
      </c>
    </row>
    <row r="102" spans="1:20">
      <c r="A102" s="62" t="s">
        <v>522</v>
      </c>
      <c r="B102" s="59" t="s">
        <v>523</v>
      </c>
      <c r="C102" s="72" t="s">
        <v>124</v>
      </c>
      <c r="D102" s="72" t="s">
        <v>29</v>
      </c>
      <c r="E102" s="59" t="s">
        <v>435</v>
      </c>
      <c r="F102" s="72" t="s">
        <v>334</v>
      </c>
      <c r="G102" s="59" t="s">
        <v>454</v>
      </c>
      <c r="H102" s="59" t="s">
        <v>313</v>
      </c>
      <c r="I102" s="126" t="s">
        <v>3652</v>
      </c>
      <c r="J102" s="69">
        <v>7.0000000000006741</v>
      </c>
      <c r="K102" s="72" t="s">
        <v>136</v>
      </c>
      <c r="L102" s="73">
        <v>1.15E-2</v>
      </c>
      <c r="M102" s="73">
        <v>3.5000000000003369E-2</v>
      </c>
      <c r="N102" s="69">
        <v>3135283.305187</v>
      </c>
      <c r="O102" s="71">
        <v>94.63</v>
      </c>
      <c r="P102" s="126" t="s">
        <v>3652</v>
      </c>
      <c r="Q102" s="69">
        <v>2966.918588126</v>
      </c>
      <c r="R102" s="70">
        <v>6.8193604380852859E-3</v>
      </c>
      <c r="S102" s="70">
        <f t="shared" si="1"/>
        <v>3.8479441870811239E-3</v>
      </c>
      <c r="T102" s="70">
        <f>Q102/'סכום נכסי הקרן'!$C$41</f>
        <v>4.6219086506972469E-4</v>
      </c>
    </row>
    <row r="103" spans="1:20">
      <c r="A103" s="62" t="s">
        <v>524</v>
      </c>
      <c r="B103" s="59" t="s">
        <v>525</v>
      </c>
      <c r="C103" s="72" t="s">
        <v>124</v>
      </c>
      <c r="D103" s="72" t="s">
        <v>29</v>
      </c>
      <c r="E103" s="59" t="s">
        <v>526</v>
      </c>
      <c r="F103" s="72" t="s">
        <v>132</v>
      </c>
      <c r="G103" s="59" t="s">
        <v>527</v>
      </c>
      <c r="H103" s="59" t="s">
        <v>313</v>
      </c>
      <c r="I103" s="126" t="s">
        <v>3652</v>
      </c>
      <c r="J103" s="69">
        <v>1.510000000001184</v>
      </c>
      <c r="K103" s="72" t="s">
        <v>136</v>
      </c>
      <c r="L103" s="73">
        <v>1.8500000000000003E-2</v>
      </c>
      <c r="M103" s="73">
        <v>2.9699999999981394E-2</v>
      </c>
      <c r="N103" s="69">
        <v>272721.79063100001</v>
      </c>
      <c r="O103" s="71">
        <v>108.37</v>
      </c>
      <c r="P103" s="126" t="s">
        <v>3652</v>
      </c>
      <c r="Q103" s="69">
        <v>295.54861141499998</v>
      </c>
      <c r="R103" s="70">
        <v>3.7903910372545028E-4</v>
      </c>
      <c r="S103" s="70">
        <f t="shared" si="1"/>
        <v>3.8331168433326416E-4</v>
      </c>
      <c r="T103" s="70">
        <f>Q103/'סכום נכסי הקרן'!$C$41</f>
        <v>4.6040989775299352E-5</v>
      </c>
    </row>
    <row r="104" spans="1:20">
      <c r="A104" s="62" t="s">
        <v>528</v>
      </c>
      <c r="B104" s="59" t="s">
        <v>529</v>
      </c>
      <c r="C104" s="72" t="s">
        <v>124</v>
      </c>
      <c r="D104" s="72" t="s">
        <v>29</v>
      </c>
      <c r="E104" s="59" t="s">
        <v>526</v>
      </c>
      <c r="F104" s="72" t="s">
        <v>132</v>
      </c>
      <c r="G104" s="59" t="s">
        <v>527</v>
      </c>
      <c r="H104" s="59" t="s">
        <v>313</v>
      </c>
      <c r="I104" s="126" t="s">
        <v>3652</v>
      </c>
      <c r="J104" s="69">
        <v>2.1499999999997872</v>
      </c>
      <c r="K104" s="72" t="s">
        <v>136</v>
      </c>
      <c r="L104" s="73">
        <v>3.2000000000000001E-2</v>
      </c>
      <c r="M104" s="73">
        <v>3.2099999999997027E-2</v>
      </c>
      <c r="N104" s="69">
        <v>3620754.0577830006</v>
      </c>
      <c r="O104" s="71">
        <v>103.92</v>
      </c>
      <c r="P104" s="126" t="s">
        <v>3652</v>
      </c>
      <c r="Q104" s="69">
        <v>3762.6877101719997</v>
      </c>
      <c r="R104" s="70">
        <v>6.6158957789197882E-3</v>
      </c>
      <c r="S104" s="70">
        <f t="shared" si="1"/>
        <v>4.8800167150198359E-3</v>
      </c>
      <c r="T104" s="70">
        <f>Q104/'סכום נכסי הקרן'!$C$41</f>
        <v>5.8615692884585559E-4</v>
      </c>
    </row>
    <row r="105" spans="1:20">
      <c r="A105" s="62" t="s">
        <v>530</v>
      </c>
      <c r="B105" s="59" t="s">
        <v>531</v>
      </c>
      <c r="C105" s="72" t="s">
        <v>124</v>
      </c>
      <c r="D105" s="72" t="s">
        <v>29</v>
      </c>
      <c r="E105" s="59" t="s">
        <v>532</v>
      </c>
      <c r="F105" s="72" t="s">
        <v>132</v>
      </c>
      <c r="G105" s="59" t="s">
        <v>527</v>
      </c>
      <c r="H105" s="59" t="s">
        <v>313</v>
      </c>
      <c r="I105" s="126" t="s">
        <v>3652</v>
      </c>
      <c r="J105" s="69">
        <v>0.25000000000023059</v>
      </c>
      <c r="K105" s="72" t="s">
        <v>136</v>
      </c>
      <c r="L105" s="73">
        <v>3.15E-2</v>
      </c>
      <c r="M105" s="73">
        <v>6.4799999999973809E-2</v>
      </c>
      <c r="N105" s="69">
        <v>974938.63276099996</v>
      </c>
      <c r="O105" s="71">
        <v>111.21</v>
      </c>
      <c r="P105" s="126" t="s">
        <v>3652</v>
      </c>
      <c r="Q105" s="69">
        <v>1084.2292145829999</v>
      </c>
      <c r="R105" s="70">
        <v>7.1901856914927077E-3</v>
      </c>
      <c r="S105" s="70">
        <f t="shared" si="1"/>
        <v>1.4061907598055762E-3</v>
      </c>
      <c r="T105" s="70">
        <f>Q105/'סכום נכסי הקרן'!$C$41</f>
        <v>1.6890279383719413E-4</v>
      </c>
    </row>
    <row r="106" spans="1:20">
      <c r="A106" s="62" t="s">
        <v>533</v>
      </c>
      <c r="B106" s="59" t="s">
        <v>534</v>
      </c>
      <c r="C106" s="72" t="s">
        <v>124</v>
      </c>
      <c r="D106" s="72" t="s">
        <v>29</v>
      </c>
      <c r="E106" s="59" t="s">
        <v>532</v>
      </c>
      <c r="F106" s="72" t="s">
        <v>132</v>
      </c>
      <c r="G106" s="59" t="s">
        <v>527</v>
      </c>
      <c r="H106" s="59" t="s">
        <v>313</v>
      </c>
      <c r="I106" s="126" t="s">
        <v>3652</v>
      </c>
      <c r="J106" s="69">
        <v>2.5799999999996599</v>
      </c>
      <c r="K106" s="72" t="s">
        <v>136</v>
      </c>
      <c r="L106" s="73">
        <v>0.01</v>
      </c>
      <c r="M106" s="73">
        <v>3.6299999999996155E-2</v>
      </c>
      <c r="N106" s="69">
        <v>2210485.7357689999</v>
      </c>
      <c r="O106" s="71">
        <v>101.24</v>
      </c>
      <c r="P106" s="126" t="s">
        <v>3652</v>
      </c>
      <c r="Q106" s="69">
        <v>2237.8957041220001</v>
      </c>
      <c r="R106" s="70">
        <v>5.9860637572548142E-3</v>
      </c>
      <c r="S106" s="70">
        <f t="shared" si="1"/>
        <v>2.9024381728685175E-3</v>
      </c>
      <c r="T106" s="70">
        <f>Q106/'סכום נכסי הקרן'!$C$41</f>
        <v>3.4862262670890698E-4</v>
      </c>
    </row>
    <row r="107" spans="1:20">
      <c r="A107" s="62" t="s">
        <v>535</v>
      </c>
      <c r="B107" s="59" t="s">
        <v>536</v>
      </c>
      <c r="C107" s="72" t="s">
        <v>124</v>
      </c>
      <c r="D107" s="72" t="s">
        <v>29</v>
      </c>
      <c r="E107" s="59" t="s">
        <v>532</v>
      </c>
      <c r="F107" s="72" t="s">
        <v>132</v>
      </c>
      <c r="G107" s="59" t="s">
        <v>527</v>
      </c>
      <c r="H107" s="59" t="s">
        <v>313</v>
      </c>
      <c r="I107" s="126" t="s">
        <v>3652</v>
      </c>
      <c r="J107" s="69">
        <v>3.1700000000005537</v>
      </c>
      <c r="K107" s="72" t="s">
        <v>136</v>
      </c>
      <c r="L107" s="73">
        <v>3.2300000000000002E-2</v>
      </c>
      <c r="M107" s="73">
        <v>3.7500000000006015E-2</v>
      </c>
      <c r="N107" s="69">
        <v>2432455.1386830001</v>
      </c>
      <c r="O107" s="71">
        <v>102.58</v>
      </c>
      <c r="P107" s="126" t="s">
        <v>3652</v>
      </c>
      <c r="Q107" s="69">
        <v>2495.212496486</v>
      </c>
      <c r="R107" s="70">
        <v>5.3919974381344167E-3</v>
      </c>
      <c r="S107" s="70">
        <f t="shared" si="1"/>
        <v>3.2361651107690342E-3</v>
      </c>
      <c r="T107" s="70">
        <f>Q107/'סכום נכסי הקרן'!$C$41</f>
        <v>3.8870780846470416E-4</v>
      </c>
    </row>
    <row r="108" spans="1:20">
      <c r="A108" s="62" t="s">
        <v>537</v>
      </c>
      <c r="B108" s="59" t="s">
        <v>538</v>
      </c>
      <c r="C108" s="72" t="s">
        <v>124</v>
      </c>
      <c r="D108" s="72" t="s">
        <v>29</v>
      </c>
      <c r="E108" s="59" t="s">
        <v>539</v>
      </c>
      <c r="F108" s="72" t="s">
        <v>540</v>
      </c>
      <c r="G108" s="59" t="s">
        <v>527</v>
      </c>
      <c r="H108" s="59" t="s">
        <v>313</v>
      </c>
      <c r="I108" s="126" t="s">
        <v>3652</v>
      </c>
      <c r="J108" s="69">
        <v>4.6799999999995219</v>
      </c>
      <c r="K108" s="72" t="s">
        <v>136</v>
      </c>
      <c r="L108" s="73">
        <v>0.03</v>
      </c>
      <c r="M108" s="73">
        <v>3.8399999999994099E-2</v>
      </c>
      <c r="N108" s="69">
        <v>1464172.87956</v>
      </c>
      <c r="O108" s="71">
        <v>97.18</v>
      </c>
      <c r="P108" s="126" t="s">
        <v>3652</v>
      </c>
      <c r="Q108" s="69">
        <v>1422.8832862009999</v>
      </c>
      <c r="R108" s="70">
        <v>5.2302349025519388E-3</v>
      </c>
      <c r="S108" s="70">
        <f t="shared" si="1"/>
        <v>1.84540805802505E-3</v>
      </c>
      <c r="T108" s="70">
        <f>Q108/'סכום נכסי הקרן'!$C$41</f>
        <v>2.2165881449341736E-4</v>
      </c>
    </row>
    <row r="109" spans="1:20">
      <c r="A109" s="62" t="s">
        <v>541</v>
      </c>
      <c r="B109" s="59" t="s">
        <v>542</v>
      </c>
      <c r="C109" s="72" t="s">
        <v>124</v>
      </c>
      <c r="D109" s="72" t="s">
        <v>29</v>
      </c>
      <c r="E109" s="59" t="s">
        <v>543</v>
      </c>
      <c r="F109" s="72" t="s">
        <v>334</v>
      </c>
      <c r="G109" s="59" t="s">
        <v>544</v>
      </c>
      <c r="H109" s="59" t="s">
        <v>134</v>
      </c>
      <c r="I109" s="126" t="s">
        <v>3652</v>
      </c>
      <c r="J109" s="69">
        <v>1.8899999999992843</v>
      </c>
      <c r="K109" s="72" t="s">
        <v>136</v>
      </c>
      <c r="L109" s="73">
        <v>2.5000000000000001E-2</v>
      </c>
      <c r="M109" s="73">
        <v>2.6399999999997002E-2</v>
      </c>
      <c r="N109" s="69">
        <v>1067993.1757420001</v>
      </c>
      <c r="O109" s="71">
        <v>112.49</v>
      </c>
      <c r="P109" s="126" t="s">
        <v>3652</v>
      </c>
      <c r="Q109" s="69">
        <v>1201.3855208739999</v>
      </c>
      <c r="R109" s="70">
        <v>3.2337097371558533E-3</v>
      </c>
      <c r="S109" s="70">
        <f t="shared" si="1"/>
        <v>1.5581365966669427E-3</v>
      </c>
      <c r="T109" s="70">
        <f>Q109/'סכום נכסי הקרן'!$C$41</f>
        <v>1.8715357253052284E-4</v>
      </c>
    </row>
    <row r="110" spans="1:20">
      <c r="A110" s="62" t="s">
        <v>545</v>
      </c>
      <c r="B110" s="59" t="s">
        <v>546</v>
      </c>
      <c r="C110" s="72" t="s">
        <v>124</v>
      </c>
      <c r="D110" s="72" t="s">
        <v>29</v>
      </c>
      <c r="E110" s="59" t="s">
        <v>543</v>
      </c>
      <c r="F110" s="72" t="s">
        <v>334</v>
      </c>
      <c r="G110" s="59" t="s">
        <v>544</v>
      </c>
      <c r="H110" s="59" t="s">
        <v>134</v>
      </c>
      <c r="I110" s="126" t="s">
        <v>3652</v>
      </c>
      <c r="J110" s="69">
        <v>5.2900000000011476</v>
      </c>
      <c r="K110" s="72" t="s">
        <v>136</v>
      </c>
      <c r="L110" s="73">
        <v>1.9E-2</v>
      </c>
      <c r="M110" s="73">
        <v>3.4500000000010536E-2</v>
      </c>
      <c r="N110" s="69">
        <v>1238450.7552179999</v>
      </c>
      <c r="O110" s="71">
        <v>103.41</v>
      </c>
      <c r="P110" s="126" t="s">
        <v>3652</v>
      </c>
      <c r="Q110" s="69">
        <v>1280.681918557</v>
      </c>
      <c r="R110" s="70">
        <v>4.5070844129539867E-3</v>
      </c>
      <c r="S110" s="70">
        <f t="shared" si="1"/>
        <v>1.6609800362348286E-3</v>
      </c>
      <c r="T110" s="70">
        <f>Q110/'סכום נכסי הקרן'!$C$41</f>
        <v>1.995064799505974E-4</v>
      </c>
    </row>
    <row r="111" spans="1:20">
      <c r="A111" s="62" t="s">
        <v>547</v>
      </c>
      <c r="B111" s="59" t="s">
        <v>548</v>
      </c>
      <c r="C111" s="72" t="s">
        <v>124</v>
      </c>
      <c r="D111" s="72" t="s">
        <v>29</v>
      </c>
      <c r="E111" s="59" t="s">
        <v>543</v>
      </c>
      <c r="F111" s="72" t="s">
        <v>334</v>
      </c>
      <c r="G111" s="59" t="s">
        <v>544</v>
      </c>
      <c r="H111" s="59" t="s">
        <v>134</v>
      </c>
      <c r="I111" s="126" t="s">
        <v>3652</v>
      </c>
      <c r="J111" s="69">
        <v>7.120000000000247</v>
      </c>
      <c r="K111" s="72" t="s">
        <v>136</v>
      </c>
      <c r="L111" s="73">
        <v>3.9000000000000003E-3</v>
      </c>
      <c r="M111" s="73">
        <v>3.7500000000002205E-2</v>
      </c>
      <c r="N111" s="69">
        <v>1328678.16542</v>
      </c>
      <c r="O111" s="71">
        <v>85.22</v>
      </c>
      <c r="P111" s="126" t="s">
        <v>3652</v>
      </c>
      <c r="Q111" s="69">
        <v>1132.2995378809999</v>
      </c>
      <c r="R111" s="70">
        <v>6.0394462064545457E-3</v>
      </c>
      <c r="S111" s="70">
        <f t="shared" si="1"/>
        <v>1.4685355514172946E-3</v>
      </c>
      <c r="T111" s="70">
        <f>Q111/'סכום נכסי הקרן'!$C$41</f>
        <v>1.7639125826564254E-4</v>
      </c>
    </row>
    <row r="112" spans="1:20">
      <c r="A112" s="62" t="s">
        <v>549</v>
      </c>
      <c r="B112" s="59" t="s">
        <v>550</v>
      </c>
      <c r="C112" s="72" t="s">
        <v>124</v>
      </c>
      <c r="D112" s="72" t="s">
        <v>29</v>
      </c>
      <c r="E112" s="59" t="s">
        <v>551</v>
      </c>
      <c r="F112" s="72" t="s">
        <v>540</v>
      </c>
      <c r="G112" s="59" t="s">
        <v>527</v>
      </c>
      <c r="H112" s="59" t="s">
        <v>313</v>
      </c>
      <c r="I112" s="126" t="s">
        <v>3652</v>
      </c>
      <c r="J112" s="69">
        <v>4.8400000000000176</v>
      </c>
      <c r="K112" s="72" t="s">
        <v>136</v>
      </c>
      <c r="L112" s="73">
        <v>7.4999999999999997E-3</v>
      </c>
      <c r="M112" s="73">
        <v>4.1700000000000091E-2</v>
      </c>
      <c r="N112" s="69">
        <v>2550693.3874889999</v>
      </c>
      <c r="O112" s="71">
        <v>91.87</v>
      </c>
      <c r="P112" s="126" t="s">
        <v>3652</v>
      </c>
      <c r="Q112" s="69">
        <v>2343.321891694</v>
      </c>
      <c r="R112" s="70">
        <v>2.4344275615757059E-3</v>
      </c>
      <c r="S112" s="70">
        <f t="shared" si="1"/>
        <v>3.0391706357198282E-3</v>
      </c>
      <c r="T112" s="70">
        <f>Q112/'סכום נכסי הקרן'!$C$41</f>
        <v>3.6504607055732187E-4</v>
      </c>
    </row>
    <row r="113" spans="1:20">
      <c r="A113" s="62" t="s">
        <v>552</v>
      </c>
      <c r="B113" s="59" t="s">
        <v>553</v>
      </c>
      <c r="C113" s="72" t="s">
        <v>124</v>
      </c>
      <c r="D113" s="72" t="s">
        <v>29</v>
      </c>
      <c r="E113" s="59" t="s">
        <v>501</v>
      </c>
      <c r="F113" s="72" t="s">
        <v>334</v>
      </c>
      <c r="G113" s="59" t="s">
        <v>527</v>
      </c>
      <c r="H113" s="59" t="s">
        <v>313</v>
      </c>
      <c r="I113" s="126" t="s">
        <v>3652</v>
      </c>
      <c r="J113" s="69">
        <v>1.4700000000008788</v>
      </c>
      <c r="K113" s="72" t="s">
        <v>136</v>
      </c>
      <c r="L113" s="73">
        <v>2.0499999999999997E-2</v>
      </c>
      <c r="M113" s="73">
        <v>2.8300000000063122E-2</v>
      </c>
      <c r="N113" s="69">
        <v>224210.37938500001</v>
      </c>
      <c r="O113" s="71">
        <v>111.63</v>
      </c>
      <c r="P113" s="126" t="s">
        <v>3652</v>
      </c>
      <c r="Q113" s="69">
        <v>250.286061074</v>
      </c>
      <c r="R113" s="70">
        <v>6.0597956679872198E-4</v>
      </c>
      <c r="S113" s="70">
        <f t="shared" si="1"/>
        <v>3.2460843302931536E-4</v>
      </c>
      <c r="T113" s="70">
        <f>Q113/'סכום נכסי הקרן'!$C$41</f>
        <v>3.8989924275526926E-5</v>
      </c>
    </row>
    <row r="114" spans="1:20">
      <c r="A114" s="62" t="s">
        <v>554</v>
      </c>
      <c r="B114" s="59" t="s">
        <v>555</v>
      </c>
      <c r="C114" s="72" t="s">
        <v>124</v>
      </c>
      <c r="D114" s="72" t="s">
        <v>29</v>
      </c>
      <c r="E114" s="59" t="s">
        <v>501</v>
      </c>
      <c r="F114" s="72" t="s">
        <v>334</v>
      </c>
      <c r="G114" s="59" t="s">
        <v>527</v>
      </c>
      <c r="H114" s="59" t="s">
        <v>313</v>
      </c>
      <c r="I114" s="126" t="s">
        <v>3652</v>
      </c>
      <c r="J114" s="69">
        <v>2.2999999999995731</v>
      </c>
      <c r="K114" s="72" t="s">
        <v>136</v>
      </c>
      <c r="L114" s="73">
        <v>2.0499999999999997E-2</v>
      </c>
      <c r="M114" s="73">
        <v>2.9899999999997293E-2</v>
      </c>
      <c r="N114" s="69">
        <v>1262853.6211979999</v>
      </c>
      <c r="O114" s="71">
        <v>111.3</v>
      </c>
      <c r="P114" s="126" t="s">
        <v>3652</v>
      </c>
      <c r="Q114" s="69">
        <v>1405.5561698619999</v>
      </c>
      <c r="R114" s="70">
        <v>1.4331407249221374E-3</v>
      </c>
      <c r="S114" s="70">
        <f t="shared" si="1"/>
        <v>1.8229356596038832E-3</v>
      </c>
      <c r="T114" s="70">
        <f>Q114/'סכום נכסי הקרן'!$C$41</f>
        <v>2.1895957127119448E-4</v>
      </c>
    </row>
    <row r="115" spans="1:20">
      <c r="A115" s="62" t="s">
        <v>556</v>
      </c>
      <c r="B115" s="59" t="s">
        <v>557</v>
      </c>
      <c r="C115" s="72" t="s">
        <v>124</v>
      </c>
      <c r="D115" s="72" t="s">
        <v>29</v>
      </c>
      <c r="E115" s="59" t="s">
        <v>501</v>
      </c>
      <c r="F115" s="72" t="s">
        <v>334</v>
      </c>
      <c r="G115" s="59" t="s">
        <v>527</v>
      </c>
      <c r="H115" s="59" t="s">
        <v>313</v>
      </c>
      <c r="I115" s="126" t="s">
        <v>3652</v>
      </c>
      <c r="J115" s="69">
        <v>5.019999999999464</v>
      </c>
      <c r="K115" s="72" t="s">
        <v>136</v>
      </c>
      <c r="L115" s="73">
        <v>8.3999999999999995E-3</v>
      </c>
      <c r="M115" s="73">
        <v>3.3999999999994757E-2</v>
      </c>
      <c r="N115" s="69">
        <v>3486744.2637860002</v>
      </c>
      <c r="O115" s="71">
        <v>98.31</v>
      </c>
      <c r="P115" s="126" t="s">
        <v>3652</v>
      </c>
      <c r="Q115" s="69">
        <v>3427.8183728919994</v>
      </c>
      <c r="R115" s="70">
        <v>5.1483929173500812E-3</v>
      </c>
      <c r="S115" s="70">
        <f t="shared" si="1"/>
        <v>4.445708026882835E-3</v>
      </c>
      <c r="T115" s="70">
        <f>Q115/'סכום נכסי הקרן'!$C$41</f>
        <v>5.339904995740202E-4</v>
      </c>
    </row>
    <row r="116" spans="1:20">
      <c r="A116" s="62" t="s">
        <v>558</v>
      </c>
      <c r="B116" s="59" t="s">
        <v>559</v>
      </c>
      <c r="C116" s="72" t="s">
        <v>124</v>
      </c>
      <c r="D116" s="72" t="s">
        <v>29</v>
      </c>
      <c r="E116" s="59" t="s">
        <v>501</v>
      </c>
      <c r="F116" s="72" t="s">
        <v>334</v>
      </c>
      <c r="G116" s="59" t="s">
        <v>527</v>
      </c>
      <c r="H116" s="59" t="s">
        <v>313</v>
      </c>
      <c r="I116" s="126" t="s">
        <v>3652</v>
      </c>
      <c r="J116" s="69">
        <v>6.0300000000068597</v>
      </c>
      <c r="K116" s="72" t="s">
        <v>136</v>
      </c>
      <c r="L116" s="73">
        <v>5.0000000000000001E-3</v>
      </c>
      <c r="M116" s="73">
        <v>3.4500000000035148E-2</v>
      </c>
      <c r="N116" s="69">
        <v>447815.039536</v>
      </c>
      <c r="O116" s="71">
        <v>92.12</v>
      </c>
      <c r="P116" s="126" t="s">
        <v>3652</v>
      </c>
      <c r="Q116" s="69">
        <v>412.52720093900001</v>
      </c>
      <c r="R116" s="70">
        <v>2.555111875313815E-3</v>
      </c>
      <c r="S116" s="70">
        <f t="shared" si="1"/>
        <v>5.3502703148612934E-4</v>
      </c>
      <c r="T116" s="70">
        <f>Q116/'סכום נכסי הקרן'!$C$41</f>
        <v>6.4264083493851257E-5</v>
      </c>
    </row>
    <row r="117" spans="1:20">
      <c r="A117" s="62" t="s">
        <v>560</v>
      </c>
      <c r="B117" s="59" t="s">
        <v>561</v>
      </c>
      <c r="C117" s="72" t="s">
        <v>124</v>
      </c>
      <c r="D117" s="72" t="s">
        <v>29</v>
      </c>
      <c r="E117" s="59" t="s">
        <v>501</v>
      </c>
      <c r="F117" s="72" t="s">
        <v>334</v>
      </c>
      <c r="G117" s="59" t="s">
        <v>527</v>
      </c>
      <c r="H117" s="59" t="s">
        <v>313</v>
      </c>
      <c r="I117" s="126" t="s">
        <v>3652</v>
      </c>
      <c r="J117" s="69">
        <v>5.9300000000000948</v>
      </c>
      <c r="K117" s="72" t="s">
        <v>136</v>
      </c>
      <c r="L117" s="73">
        <v>9.7000000000000003E-3</v>
      </c>
      <c r="M117" s="73">
        <v>3.8399999999999171E-2</v>
      </c>
      <c r="N117" s="69">
        <v>2063205.479784</v>
      </c>
      <c r="O117" s="71">
        <v>93.04</v>
      </c>
      <c r="P117" s="126" t="s">
        <v>3652</v>
      </c>
      <c r="Q117" s="69">
        <v>1919.6064074739998</v>
      </c>
      <c r="R117" s="70">
        <v>5.0845044759982548E-3</v>
      </c>
      <c r="S117" s="70">
        <f t="shared" si="1"/>
        <v>2.4896329635350155E-3</v>
      </c>
      <c r="T117" s="70">
        <f>Q117/'סכום נכסי הקרן'!$C$41</f>
        <v>2.990390601260797E-4</v>
      </c>
    </row>
    <row r="118" spans="1:20">
      <c r="A118" s="62" t="s">
        <v>562</v>
      </c>
      <c r="B118" s="59" t="s">
        <v>563</v>
      </c>
      <c r="C118" s="72" t="s">
        <v>124</v>
      </c>
      <c r="D118" s="72" t="s">
        <v>29</v>
      </c>
      <c r="E118" s="59" t="s">
        <v>564</v>
      </c>
      <c r="F118" s="72" t="s">
        <v>565</v>
      </c>
      <c r="G118" s="59" t="s">
        <v>544</v>
      </c>
      <c r="H118" s="59" t="s">
        <v>134</v>
      </c>
      <c r="I118" s="126" t="s">
        <v>3652</v>
      </c>
      <c r="J118" s="69">
        <v>1.2900000000002454</v>
      </c>
      <c r="K118" s="72" t="s">
        <v>136</v>
      </c>
      <c r="L118" s="73">
        <v>1.8500000000000003E-2</v>
      </c>
      <c r="M118" s="73">
        <v>2.0499999999999997E-2</v>
      </c>
      <c r="N118" s="69">
        <v>1466984.8151499999</v>
      </c>
      <c r="O118" s="71">
        <v>111.15</v>
      </c>
      <c r="P118" s="126" t="s">
        <v>3652</v>
      </c>
      <c r="Q118" s="69">
        <v>1630.5536327399998</v>
      </c>
      <c r="R118" s="70">
        <v>3.0597881176998164E-3</v>
      </c>
      <c r="S118" s="70">
        <f t="shared" si="1"/>
        <v>2.1147460526677029E-3</v>
      </c>
      <c r="T118" s="70">
        <f>Q118/'סכום נכסי הקרן'!$C$41</f>
        <v>2.5401000117589926E-4</v>
      </c>
    </row>
    <row r="119" spans="1:20">
      <c r="A119" s="62" t="s">
        <v>566</v>
      </c>
      <c r="B119" s="59" t="s">
        <v>567</v>
      </c>
      <c r="C119" s="72" t="s">
        <v>124</v>
      </c>
      <c r="D119" s="72" t="s">
        <v>29</v>
      </c>
      <c r="E119" s="59" t="s">
        <v>564</v>
      </c>
      <c r="F119" s="72" t="s">
        <v>565</v>
      </c>
      <c r="G119" s="59" t="s">
        <v>544</v>
      </c>
      <c r="H119" s="59" t="s">
        <v>134</v>
      </c>
      <c r="I119" s="126" t="s">
        <v>3652</v>
      </c>
      <c r="J119" s="69">
        <v>0.88999999999994295</v>
      </c>
      <c r="K119" s="72" t="s">
        <v>136</v>
      </c>
      <c r="L119" s="73">
        <v>0.01</v>
      </c>
      <c r="M119" s="73">
        <v>2.949999999999715E-2</v>
      </c>
      <c r="N119" s="69">
        <v>2900126.2006559996</v>
      </c>
      <c r="O119" s="71">
        <v>108.89</v>
      </c>
      <c r="P119" s="126" t="s">
        <v>3652</v>
      </c>
      <c r="Q119" s="69">
        <v>3157.947328362</v>
      </c>
      <c r="R119" s="70">
        <v>3.7659711009356629E-3</v>
      </c>
      <c r="S119" s="70">
        <f t="shared" si="1"/>
        <v>4.0956988553414479E-3</v>
      </c>
      <c r="T119" s="70">
        <f>Q119/'סכום נכסי הקרן'!$C$41</f>
        <v>4.9194959827400324E-4</v>
      </c>
    </row>
    <row r="120" spans="1:20">
      <c r="A120" s="62" t="s">
        <v>568</v>
      </c>
      <c r="B120" s="59" t="s">
        <v>569</v>
      </c>
      <c r="C120" s="72" t="s">
        <v>124</v>
      </c>
      <c r="D120" s="72" t="s">
        <v>29</v>
      </c>
      <c r="E120" s="59" t="s">
        <v>564</v>
      </c>
      <c r="F120" s="72" t="s">
        <v>565</v>
      </c>
      <c r="G120" s="59" t="s">
        <v>544</v>
      </c>
      <c r="H120" s="59" t="s">
        <v>134</v>
      </c>
      <c r="I120" s="126" t="s">
        <v>3652</v>
      </c>
      <c r="J120" s="69">
        <v>3.6799999999999917</v>
      </c>
      <c r="K120" s="72" t="s">
        <v>136</v>
      </c>
      <c r="L120" s="73">
        <v>0.01</v>
      </c>
      <c r="M120" s="73">
        <v>4.1000000000000432E-2</v>
      </c>
      <c r="N120" s="69">
        <v>4806000.1872619996</v>
      </c>
      <c r="O120" s="71">
        <v>97.46</v>
      </c>
      <c r="P120" s="126" t="s">
        <v>3652</v>
      </c>
      <c r="Q120" s="69">
        <v>4683.9274854280002</v>
      </c>
      <c r="R120" s="70">
        <v>4.0589229474079815E-3</v>
      </c>
      <c r="S120" s="70">
        <f t="shared" si="1"/>
        <v>6.0748183696022438E-3</v>
      </c>
      <c r="T120" s="70">
        <f>Q120/'סכום נכסי הקרן'!$C$41</f>
        <v>7.2966899229318842E-4</v>
      </c>
    </row>
    <row r="121" spans="1:20">
      <c r="A121" s="62" t="s">
        <v>570</v>
      </c>
      <c r="B121" s="59" t="s">
        <v>571</v>
      </c>
      <c r="C121" s="72" t="s">
        <v>124</v>
      </c>
      <c r="D121" s="72" t="s">
        <v>29</v>
      </c>
      <c r="E121" s="59" t="s">
        <v>564</v>
      </c>
      <c r="F121" s="72" t="s">
        <v>565</v>
      </c>
      <c r="G121" s="59" t="s">
        <v>544</v>
      </c>
      <c r="H121" s="59" t="s">
        <v>134</v>
      </c>
      <c r="I121" s="126" t="s">
        <v>3652</v>
      </c>
      <c r="J121" s="69">
        <v>2.339999999999967</v>
      </c>
      <c r="K121" s="72" t="s">
        <v>136</v>
      </c>
      <c r="L121" s="73">
        <v>3.5400000000000001E-2</v>
      </c>
      <c r="M121" s="73">
        <v>3.7299999999998924E-2</v>
      </c>
      <c r="N121" s="69">
        <v>4663929.2300000004</v>
      </c>
      <c r="O121" s="71">
        <v>103.99</v>
      </c>
      <c r="P121" s="126" t="s">
        <v>3652</v>
      </c>
      <c r="Q121" s="69">
        <v>4850.0199885239999</v>
      </c>
      <c r="R121" s="70">
        <v>4.175369271537408E-3</v>
      </c>
      <c r="S121" s="70">
        <f t="shared" si="1"/>
        <v>6.2902319924646403E-3</v>
      </c>
      <c r="T121" s="70">
        <f>Q121/'סכום נכסי הקרן'!$C$41</f>
        <v>7.5554312244113559E-4</v>
      </c>
    </row>
    <row r="122" spans="1:20">
      <c r="A122" s="62" t="s">
        <v>572</v>
      </c>
      <c r="B122" s="59" t="s">
        <v>573</v>
      </c>
      <c r="C122" s="72" t="s">
        <v>124</v>
      </c>
      <c r="D122" s="72" t="s">
        <v>29</v>
      </c>
      <c r="E122" s="59" t="s">
        <v>574</v>
      </c>
      <c r="F122" s="72" t="s">
        <v>334</v>
      </c>
      <c r="G122" s="59" t="s">
        <v>544</v>
      </c>
      <c r="H122" s="59" t="s">
        <v>134</v>
      </c>
      <c r="I122" s="126" t="s">
        <v>3652</v>
      </c>
      <c r="J122" s="69">
        <v>3.4900000000001019</v>
      </c>
      <c r="K122" s="72" t="s">
        <v>136</v>
      </c>
      <c r="L122" s="73">
        <v>2.75E-2</v>
      </c>
      <c r="M122" s="73">
        <v>2.5599999999999547E-2</v>
      </c>
      <c r="N122" s="69">
        <v>2381141.9853909998</v>
      </c>
      <c r="O122" s="71">
        <v>111.53</v>
      </c>
      <c r="P122" s="126" t="s">
        <v>3652</v>
      </c>
      <c r="Q122" s="69">
        <v>2655.687682577</v>
      </c>
      <c r="R122" s="70">
        <v>4.9360695843542616E-3</v>
      </c>
      <c r="S122" s="70">
        <f t="shared" si="1"/>
        <v>3.4442933559999415E-3</v>
      </c>
      <c r="T122" s="70">
        <f>Q122/'סכום נכסי הקרן'!$C$41</f>
        <v>4.1370686485218413E-4</v>
      </c>
    </row>
    <row r="123" spans="1:20">
      <c r="A123" s="62" t="s">
        <v>575</v>
      </c>
      <c r="B123" s="59" t="s">
        <v>576</v>
      </c>
      <c r="C123" s="72" t="s">
        <v>124</v>
      </c>
      <c r="D123" s="72" t="s">
        <v>29</v>
      </c>
      <c r="E123" s="59" t="s">
        <v>574</v>
      </c>
      <c r="F123" s="72" t="s">
        <v>334</v>
      </c>
      <c r="G123" s="59" t="s">
        <v>544</v>
      </c>
      <c r="H123" s="59" t="s">
        <v>134</v>
      </c>
      <c r="I123" s="126" t="s">
        <v>3652</v>
      </c>
      <c r="J123" s="69">
        <v>4.9499999999993225</v>
      </c>
      <c r="K123" s="72" t="s">
        <v>136</v>
      </c>
      <c r="L123" s="73">
        <v>8.5000000000000006E-3</v>
      </c>
      <c r="M123" s="73">
        <v>2.9899999999995517E-2</v>
      </c>
      <c r="N123" s="69">
        <v>1939655.920989</v>
      </c>
      <c r="O123" s="71">
        <v>98.97</v>
      </c>
      <c r="P123" s="126" t="s">
        <v>3652</v>
      </c>
      <c r="Q123" s="69">
        <v>1919.6774048140003</v>
      </c>
      <c r="R123" s="70">
        <v>3.0871001909710174E-3</v>
      </c>
      <c r="S123" s="70">
        <f t="shared" si="1"/>
        <v>2.4897250435141718E-3</v>
      </c>
      <c r="T123" s="70">
        <f>Q123/'סכום נכסי הקרן'!$C$41</f>
        <v>2.9905012019430127E-4</v>
      </c>
    </row>
    <row r="124" spans="1:20">
      <c r="A124" s="62" t="s">
        <v>577</v>
      </c>
      <c r="B124" s="59" t="s">
        <v>578</v>
      </c>
      <c r="C124" s="72" t="s">
        <v>124</v>
      </c>
      <c r="D124" s="72" t="s">
        <v>29</v>
      </c>
      <c r="E124" s="59" t="s">
        <v>574</v>
      </c>
      <c r="F124" s="72" t="s">
        <v>334</v>
      </c>
      <c r="G124" s="59" t="s">
        <v>544</v>
      </c>
      <c r="H124" s="59" t="s">
        <v>134</v>
      </c>
      <c r="I124" s="126" t="s">
        <v>3652</v>
      </c>
      <c r="J124" s="69">
        <v>6.4199999999989092</v>
      </c>
      <c r="K124" s="72" t="s">
        <v>136</v>
      </c>
      <c r="L124" s="73">
        <v>3.1800000000000002E-2</v>
      </c>
      <c r="M124" s="73">
        <v>3.249999999999495E-2</v>
      </c>
      <c r="N124" s="69">
        <v>1937877.6399980003</v>
      </c>
      <c r="O124" s="71">
        <v>102.29</v>
      </c>
      <c r="P124" s="126" t="s">
        <v>3652</v>
      </c>
      <c r="Q124" s="69">
        <v>1982.255035848</v>
      </c>
      <c r="R124" s="70">
        <v>5.6225940422214432E-3</v>
      </c>
      <c r="S124" s="70">
        <f t="shared" si="1"/>
        <v>2.5708850836117601E-3</v>
      </c>
      <c r="T124" s="70">
        <f>Q124/'סכום נכסי הקרן'!$C$41</f>
        <v>3.0879855398597026E-4</v>
      </c>
    </row>
    <row r="125" spans="1:20">
      <c r="A125" s="62" t="s">
        <v>579</v>
      </c>
      <c r="B125" s="59" t="s">
        <v>580</v>
      </c>
      <c r="C125" s="72" t="s">
        <v>124</v>
      </c>
      <c r="D125" s="72" t="s">
        <v>29</v>
      </c>
      <c r="E125" s="59" t="s">
        <v>581</v>
      </c>
      <c r="F125" s="72" t="s">
        <v>160</v>
      </c>
      <c r="G125" s="59" t="s">
        <v>527</v>
      </c>
      <c r="H125" s="59" t="s">
        <v>313</v>
      </c>
      <c r="I125" s="126" t="s">
        <v>3652</v>
      </c>
      <c r="J125" s="69">
        <v>0.51000000000005363</v>
      </c>
      <c r="K125" s="72" t="s">
        <v>136</v>
      </c>
      <c r="L125" s="73">
        <v>1.9799999999999998E-2</v>
      </c>
      <c r="M125" s="73">
        <v>3.7500000000031251E-2</v>
      </c>
      <c r="N125" s="69">
        <v>501801.97380800004</v>
      </c>
      <c r="O125" s="71">
        <v>110.52</v>
      </c>
      <c r="P125" s="69">
        <v>5.5396818409999993</v>
      </c>
      <c r="Q125" s="69">
        <v>560.13124554699993</v>
      </c>
      <c r="R125" s="70">
        <v>3.3026370104105056E-3</v>
      </c>
      <c r="S125" s="70">
        <f t="shared" si="1"/>
        <v>7.2646205357002329E-4</v>
      </c>
      <c r="T125" s="70">
        <f>Q125/'סכום נכסי הקרן'!$C$41</f>
        <v>8.7258054861381236E-5</v>
      </c>
    </row>
    <row r="126" spans="1:20">
      <c r="A126" s="62" t="s">
        <v>582</v>
      </c>
      <c r="B126" s="59" t="s">
        <v>583</v>
      </c>
      <c r="C126" s="72" t="s">
        <v>124</v>
      </c>
      <c r="D126" s="72" t="s">
        <v>29</v>
      </c>
      <c r="E126" s="59" t="s">
        <v>584</v>
      </c>
      <c r="F126" s="72" t="s">
        <v>317</v>
      </c>
      <c r="G126" s="59" t="s">
        <v>527</v>
      </c>
      <c r="H126" s="59" t="s">
        <v>313</v>
      </c>
      <c r="I126" s="126" t="s">
        <v>3652</v>
      </c>
      <c r="J126" s="69">
        <v>2.8199999999804466</v>
      </c>
      <c r="K126" s="72" t="s">
        <v>136</v>
      </c>
      <c r="L126" s="73">
        <v>1.9400000000000001E-2</v>
      </c>
      <c r="M126" s="73">
        <v>2.1399999999966616E-2</v>
      </c>
      <c r="N126" s="69">
        <v>37476.390999000003</v>
      </c>
      <c r="O126" s="71">
        <v>111.9</v>
      </c>
      <c r="P126" s="126" t="s">
        <v>3652</v>
      </c>
      <c r="Q126" s="69">
        <v>41.936081051000002</v>
      </c>
      <c r="R126" s="70">
        <v>1.2440146733312663E-4</v>
      </c>
      <c r="S126" s="70">
        <f t="shared" si="1"/>
        <v>5.4388987940206106E-5</v>
      </c>
      <c r="T126" s="70">
        <f>Q126/'סכום נכסי הקרן'!$C$41</f>
        <v>6.5328633067880594E-6</v>
      </c>
    </row>
    <row r="127" spans="1:20">
      <c r="A127" s="62" t="s">
        <v>585</v>
      </c>
      <c r="B127" s="59" t="s">
        <v>586</v>
      </c>
      <c r="C127" s="72" t="s">
        <v>124</v>
      </c>
      <c r="D127" s="72" t="s">
        <v>29</v>
      </c>
      <c r="E127" s="59" t="s">
        <v>584</v>
      </c>
      <c r="F127" s="72" t="s">
        <v>317</v>
      </c>
      <c r="G127" s="59" t="s">
        <v>527</v>
      </c>
      <c r="H127" s="59" t="s">
        <v>313</v>
      </c>
      <c r="I127" s="126" t="s">
        <v>3652</v>
      </c>
      <c r="J127" s="69">
        <v>3.810000000000048</v>
      </c>
      <c r="K127" s="72" t="s">
        <v>136</v>
      </c>
      <c r="L127" s="73">
        <v>1.23E-2</v>
      </c>
      <c r="M127" s="73">
        <v>2.3300000000000067E-2</v>
      </c>
      <c r="N127" s="69">
        <v>2714594.0204750001</v>
      </c>
      <c r="O127" s="71">
        <v>107.66</v>
      </c>
      <c r="P127" s="126" t="s">
        <v>3652</v>
      </c>
      <c r="Q127" s="69">
        <v>2922.5319273059999</v>
      </c>
      <c r="R127" s="70">
        <v>2.4348517548240206E-3</v>
      </c>
      <c r="S127" s="70">
        <f t="shared" si="1"/>
        <v>3.7903769204328868E-3</v>
      </c>
      <c r="T127" s="70">
        <f>Q127/'סכום נכסי הקרן'!$C$41</f>
        <v>4.5527624690525721E-4</v>
      </c>
    </row>
    <row r="128" spans="1:20">
      <c r="A128" s="62" t="s">
        <v>587</v>
      </c>
      <c r="B128" s="59" t="s">
        <v>588</v>
      </c>
      <c r="C128" s="72" t="s">
        <v>124</v>
      </c>
      <c r="D128" s="72" t="s">
        <v>29</v>
      </c>
      <c r="E128" s="59" t="s">
        <v>589</v>
      </c>
      <c r="F128" s="72" t="s">
        <v>590</v>
      </c>
      <c r="G128" s="59" t="s">
        <v>591</v>
      </c>
      <c r="H128" s="59" t="s">
        <v>134</v>
      </c>
      <c r="I128" s="126" t="s">
        <v>3652</v>
      </c>
      <c r="J128" s="69">
        <v>2.190000000000131</v>
      </c>
      <c r="K128" s="72" t="s">
        <v>136</v>
      </c>
      <c r="L128" s="73">
        <v>2.5699999999999997E-2</v>
      </c>
      <c r="M128" s="73">
        <v>3.2400000000000581E-2</v>
      </c>
      <c r="N128" s="69">
        <v>3075321.4848989998</v>
      </c>
      <c r="O128" s="71">
        <v>111.45</v>
      </c>
      <c r="P128" s="126" t="s">
        <v>3652</v>
      </c>
      <c r="Q128" s="69">
        <v>3427.4457246450002</v>
      </c>
      <c r="R128" s="70">
        <v>2.3980724826040949E-3</v>
      </c>
      <c r="S128" s="70">
        <f t="shared" si="1"/>
        <v>4.4452247208488895E-3</v>
      </c>
      <c r="T128" s="70">
        <f>Q128/'סכום נכסי הקרן'!$C$41</f>
        <v>5.3393244789159901E-4</v>
      </c>
    </row>
    <row r="129" spans="1:20">
      <c r="A129" s="62" t="s">
        <v>592</v>
      </c>
      <c r="B129" s="59" t="s">
        <v>593</v>
      </c>
      <c r="C129" s="72" t="s">
        <v>124</v>
      </c>
      <c r="D129" s="72" t="s">
        <v>29</v>
      </c>
      <c r="E129" s="59" t="s">
        <v>589</v>
      </c>
      <c r="F129" s="72" t="s">
        <v>590</v>
      </c>
      <c r="G129" s="59" t="s">
        <v>591</v>
      </c>
      <c r="H129" s="59" t="s">
        <v>134</v>
      </c>
      <c r="I129" s="126" t="s">
        <v>3652</v>
      </c>
      <c r="J129" s="69">
        <v>4.0199999999988867</v>
      </c>
      <c r="K129" s="72" t="s">
        <v>136</v>
      </c>
      <c r="L129" s="73">
        <v>0.04</v>
      </c>
      <c r="M129" s="73">
        <v>3.5099999999991666E-2</v>
      </c>
      <c r="N129" s="69">
        <v>1745889.972142</v>
      </c>
      <c r="O129" s="71">
        <v>103.87</v>
      </c>
      <c r="P129" s="126" t="s">
        <v>3652</v>
      </c>
      <c r="Q129" s="69">
        <v>1813.4558139010001</v>
      </c>
      <c r="R129" s="70">
        <v>5.5160831829173893E-3</v>
      </c>
      <c r="S129" s="70">
        <f t="shared" si="1"/>
        <v>2.3519609825345417E-3</v>
      </c>
      <c r="T129" s="70">
        <f>Q129/'סכום נכסי הקרן'!$C$41</f>
        <v>2.825027672640101E-4</v>
      </c>
    </row>
    <row r="130" spans="1:20">
      <c r="A130" s="62" t="s">
        <v>594</v>
      </c>
      <c r="B130" s="59" t="s">
        <v>595</v>
      </c>
      <c r="C130" s="72" t="s">
        <v>124</v>
      </c>
      <c r="D130" s="72" t="s">
        <v>29</v>
      </c>
      <c r="E130" s="59" t="s">
        <v>589</v>
      </c>
      <c r="F130" s="72" t="s">
        <v>590</v>
      </c>
      <c r="G130" s="59" t="s">
        <v>591</v>
      </c>
      <c r="H130" s="59" t="s">
        <v>134</v>
      </c>
      <c r="I130" s="126" t="s">
        <v>3652</v>
      </c>
      <c r="J130" s="69">
        <v>0.98999999999985722</v>
      </c>
      <c r="K130" s="72" t="s">
        <v>136</v>
      </c>
      <c r="L130" s="73">
        <v>1.2199999999999999E-2</v>
      </c>
      <c r="M130" s="73">
        <v>2.8299999999996127E-2</v>
      </c>
      <c r="N130" s="69">
        <v>446514.44419499999</v>
      </c>
      <c r="O130" s="71">
        <v>109.7</v>
      </c>
      <c r="P130" s="126" t="s">
        <v>3652</v>
      </c>
      <c r="Q130" s="69">
        <v>489.82632539299993</v>
      </c>
      <c r="R130" s="70">
        <v>9.7068357433695654E-4</v>
      </c>
      <c r="S130" s="70">
        <f t="shared" si="1"/>
        <v>6.352801081292278E-4</v>
      </c>
      <c r="T130" s="70">
        <f>Q130/'סכום נכסי הקרן'!$C$41</f>
        <v>7.6305852804108197E-5</v>
      </c>
    </row>
    <row r="131" spans="1:20">
      <c r="A131" s="62" t="s">
        <v>596</v>
      </c>
      <c r="B131" s="59" t="s">
        <v>597</v>
      </c>
      <c r="C131" s="72" t="s">
        <v>124</v>
      </c>
      <c r="D131" s="72" t="s">
        <v>29</v>
      </c>
      <c r="E131" s="59" t="s">
        <v>589</v>
      </c>
      <c r="F131" s="72" t="s">
        <v>590</v>
      </c>
      <c r="G131" s="59" t="s">
        <v>591</v>
      </c>
      <c r="H131" s="59" t="s">
        <v>134</v>
      </c>
      <c r="I131" s="126" t="s">
        <v>3652</v>
      </c>
      <c r="J131" s="69">
        <v>4.8600000000012278</v>
      </c>
      <c r="K131" s="72" t="s">
        <v>136</v>
      </c>
      <c r="L131" s="73">
        <v>1.09E-2</v>
      </c>
      <c r="M131" s="73">
        <v>3.6500000000009997E-2</v>
      </c>
      <c r="N131" s="69">
        <v>1490952.8603000001</v>
      </c>
      <c r="O131" s="71">
        <v>97.27</v>
      </c>
      <c r="P131" s="126" t="s">
        <v>3652</v>
      </c>
      <c r="Q131" s="69">
        <v>1450.2498517270001</v>
      </c>
      <c r="R131" s="70">
        <v>2.6686299173432422E-3</v>
      </c>
      <c r="S131" s="70">
        <f t="shared" si="1"/>
        <v>1.8809011171058052E-3</v>
      </c>
      <c r="T131" s="70">
        <f>Q131/'סכום נכסי הקרן'!$C$41</f>
        <v>2.2592201761771966E-4</v>
      </c>
    </row>
    <row r="132" spans="1:20">
      <c r="A132" s="62" t="s">
        <v>598</v>
      </c>
      <c r="B132" s="59" t="s">
        <v>599</v>
      </c>
      <c r="C132" s="72" t="s">
        <v>124</v>
      </c>
      <c r="D132" s="72" t="s">
        <v>29</v>
      </c>
      <c r="E132" s="59" t="s">
        <v>589</v>
      </c>
      <c r="F132" s="72" t="s">
        <v>590</v>
      </c>
      <c r="G132" s="59" t="s">
        <v>591</v>
      </c>
      <c r="H132" s="59" t="s">
        <v>134</v>
      </c>
      <c r="I132" s="126" t="s">
        <v>3652</v>
      </c>
      <c r="J132" s="69">
        <v>5.8100000000008407</v>
      </c>
      <c r="K132" s="72" t="s">
        <v>136</v>
      </c>
      <c r="L132" s="73">
        <v>1.54E-2</v>
      </c>
      <c r="M132" s="73">
        <v>3.8400000000003771E-2</v>
      </c>
      <c r="N132" s="69">
        <v>1332823.152183</v>
      </c>
      <c r="O132" s="71">
        <v>95.41</v>
      </c>
      <c r="P132" s="126" t="s">
        <v>3652</v>
      </c>
      <c r="Q132" s="69">
        <v>1271.646553153</v>
      </c>
      <c r="R132" s="70">
        <v>3.8080661490942857E-3</v>
      </c>
      <c r="S132" s="70">
        <f t="shared" si="1"/>
        <v>1.6492616217412121E-3</v>
      </c>
      <c r="T132" s="70">
        <f>Q132/'סכום נכסי הקרן'!$C$41</f>
        <v>1.9809893767120727E-4</v>
      </c>
    </row>
    <row r="133" spans="1:20">
      <c r="A133" s="62" t="s">
        <v>600</v>
      </c>
      <c r="B133" s="59" t="s">
        <v>601</v>
      </c>
      <c r="C133" s="72" t="s">
        <v>124</v>
      </c>
      <c r="D133" s="72" t="s">
        <v>29</v>
      </c>
      <c r="E133" s="59" t="s">
        <v>602</v>
      </c>
      <c r="F133" s="72" t="s">
        <v>603</v>
      </c>
      <c r="G133" s="59" t="s">
        <v>604</v>
      </c>
      <c r="H133" s="59" t="s">
        <v>313</v>
      </c>
      <c r="I133" s="126" t="s">
        <v>3652</v>
      </c>
      <c r="J133" s="69">
        <v>3.9999999999996945</v>
      </c>
      <c r="K133" s="72" t="s">
        <v>136</v>
      </c>
      <c r="L133" s="73">
        <v>7.4999999999999997E-3</v>
      </c>
      <c r="M133" s="73">
        <v>3.4099999999997604E-2</v>
      </c>
      <c r="N133" s="69">
        <v>6680363.4761300003</v>
      </c>
      <c r="O133" s="71">
        <v>97.97</v>
      </c>
      <c r="P133" s="126" t="s">
        <v>3652</v>
      </c>
      <c r="Q133" s="69">
        <v>6544.752102677</v>
      </c>
      <c r="R133" s="70">
        <v>4.3408326512467199E-3</v>
      </c>
      <c r="S133" s="70">
        <f t="shared" si="1"/>
        <v>8.488214307656429E-3</v>
      </c>
      <c r="T133" s="70">
        <f>Q133/'סכום נכסי הקרן'!$C$41</f>
        <v>1.019550940194089E-3</v>
      </c>
    </row>
    <row r="134" spans="1:20">
      <c r="A134" s="62" t="s">
        <v>605</v>
      </c>
      <c r="B134" s="59" t="s">
        <v>606</v>
      </c>
      <c r="C134" s="72" t="s">
        <v>124</v>
      </c>
      <c r="D134" s="72" t="s">
        <v>29</v>
      </c>
      <c r="E134" s="59" t="s">
        <v>602</v>
      </c>
      <c r="F134" s="72" t="s">
        <v>603</v>
      </c>
      <c r="G134" s="59" t="s">
        <v>604</v>
      </c>
      <c r="H134" s="59" t="s">
        <v>313</v>
      </c>
      <c r="I134" s="126" t="s">
        <v>3652</v>
      </c>
      <c r="J134" s="69">
        <v>6.1099999999992889</v>
      </c>
      <c r="K134" s="72" t="s">
        <v>136</v>
      </c>
      <c r="L134" s="73">
        <v>4.0800000000000003E-2</v>
      </c>
      <c r="M134" s="73">
        <v>3.8899999999995258E-2</v>
      </c>
      <c r="N134" s="69">
        <v>1653257.5975040002</v>
      </c>
      <c r="O134" s="71">
        <v>101.94</v>
      </c>
      <c r="P134" s="126" t="s">
        <v>3652</v>
      </c>
      <c r="Q134" s="69">
        <v>1685.3308030199998</v>
      </c>
      <c r="R134" s="70">
        <v>4.7235931357257144E-3</v>
      </c>
      <c r="S134" s="70">
        <f t="shared" si="1"/>
        <v>2.1857892874929678E-3</v>
      </c>
      <c r="T134" s="70">
        <f>Q134/'סכום נכסי הקרן'!$C$41</f>
        <v>2.6254326791908152E-4</v>
      </c>
    </row>
    <row r="135" spans="1:20">
      <c r="A135" s="62" t="s">
        <v>607</v>
      </c>
      <c r="B135" s="59" t="s">
        <v>608</v>
      </c>
      <c r="C135" s="72" t="s">
        <v>124</v>
      </c>
      <c r="D135" s="72" t="s">
        <v>29</v>
      </c>
      <c r="E135" s="59" t="s">
        <v>609</v>
      </c>
      <c r="F135" s="72" t="s">
        <v>590</v>
      </c>
      <c r="G135" s="59" t="s">
        <v>591</v>
      </c>
      <c r="H135" s="59" t="s">
        <v>134</v>
      </c>
      <c r="I135" s="126" t="s">
        <v>3652</v>
      </c>
      <c r="J135" s="69">
        <v>3.0699999999993888</v>
      </c>
      <c r="K135" s="72" t="s">
        <v>136</v>
      </c>
      <c r="L135" s="73">
        <v>1.3300000000000001E-2</v>
      </c>
      <c r="M135" s="73">
        <v>2.9699999999991494E-2</v>
      </c>
      <c r="N135" s="69">
        <v>1567561.6591360001</v>
      </c>
      <c r="O135" s="71">
        <v>106.5</v>
      </c>
      <c r="P135" s="126" t="s">
        <v>3652</v>
      </c>
      <c r="Q135" s="69">
        <v>1669.4532358860001</v>
      </c>
      <c r="R135" s="70">
        <v>3.9013480814733699E-3</v>
      </c>
      <c r="S135" s="70">
        <f t="shared" si="1"/>
        <v>2.1651968814853412E-3</v>
      </c>
      <c r="T135" s="70">
        <f>Q135/'סכום נכסי הקרן'!$C$41</f>
        <v>2.6006983756671681E-4</v>
      </c>
    </row>
    <row r="136" spans="1:20">
      <c r="A136" s="62" t="s">
        <v>610</v>
      </c>
      <c r="B136" s="59" t="s">
        <v>611</v>
      </c>
      <c r="C136" s="72" t="s">
        <v>124</v>
      </c>
      <c r="D136" s="72" t="s">
        <v>29</v>
      </c>
      <c r="E136" s="59" t="s">
        <v>612</v>
      </c>
      <c r="F136" s="72" t="s">
        <v>334</v>
      </c>
      <c r="G136" s="59" t="s">
        <v>604</v>
      </c>
      <c r="H136" s="59" t="s">
        <v>313</v>
      </c>
      <c r="I136" s="126" t="s">
        <v>3652</v>
      </c>
      <c r="J136" s="69">
        <v>3.4999999999972493</v>
      </c>
      <c r="K136" s="72" t="s">
        <v>136</v>
      </c>
      <c r="L136" s="73">
        <v>1.8000000000000002E-2</v>
      </c>
      <c r="M136" s="73">
        <v>2.7999999999999997E-2</v>
      </c>
      <c r="N136" s="69">
        <v>167278.44401199999</v>
      </c>
      <c r="O136" s="71">
        <v>108.67</v>
      </c>
      <c r="P136" s="126" t="s">
        <v>3652</v>
      </c>
      <c r="Q136" s="69">
        <v>181.78148530500002</v>
      </c>
      <c r="R136" s="70">
        <v>2.1208773546201818E-4</v>
      </c>
      <c r="S136" s="70">
        <f t="shared" si="1"/>
        <v>2.3576144370721157E-4</v>
      </c>
      <c r="T136" s="70">
        <f>Q136/'סכום נכסי הקרן'!$C$41</f>
        <v>2.8318182468176747E-5</v>
      </c>
    </row>
    <row r="137" spans="1:20">
      <c r="A137" s="62" t="s">
        <v>613</v>
      </c>
      <c r="B137" s="59" t="s">
        <v>614</v>
      </c>
      <c r="C137" s="72" t="s">
        <v>124</v>
      </c>
      <c r="D137" s="72" t="s">
        <v>29</v>
      </c>
      <c r="E137" s="59" t="s">
        <v>615</v>
      </c>
      <c r="F137" s="72" t="s">
        <v>334</v>
      </c>
      <c r="G137" s="59" t="s">
        <v>604</v>
      </c>
      <c r="H137" s="59" t="s">
        <v>313</v>
      </c>
      <c r="I137" s="126" t="s">
        <v>3652</v>
      </c>
      <c r="J137" s="69">
        <v>4.6599999999996626</v>
      </c>
      <c r="K137" s="72" t="s">
        <v>136</v>
      </c>
      <c r="L137" s="73">
        <v>3.6200000000000003E-2</v>
      </c>
      <c r="M137" s="73">
        <v>3.8099999999995852E-2</v>
      </c>
      <c r="N137" s="69">
        <v>5106881.2073790003</v>
      </c>
      <c r="O137" s="71">
        <v>102</v>
      </c>
      <c r="P137" s="126" t="s">
        <v>3652</v>
      </c>
      <c r="Q137" s="69">
        <v>5209.018819936</v>
      </c>
      <c r="R137" s="70">
        <v>2.9179914716838638E-3</v>
      </c>
      <c r="S137" s="70">
        <f t="shared" si="1"/>
        <v>6.7558354208934806E-3</v>
      </c>
      <c r="T137" s="70">
        <f>Q137/'סכום נכסי הקרן'!$C$41</f>
        <v>8.1146847917771419E-4</v>
      </c>
    </row>
    <row r="138" spans="1:20">
      <c r="A138" s="62" t="s">
        <v>616</v>
      </c>
      <c r="B138" s="59" t="s">
        <v>617</v>
      </c>
      <c r="C138" s="72" t="s">
        <v>124</v>
      </c>
      <c r="D138" s="72" t="s">
        <v>29</v>
      </c>
      <c r="E138" s="59" t="s">
        <v>618</v>
      </c>
      <c r="F138" s="72" t="s">
        <v>619</v>
      </c>
      <c r="G138" s="59" t="s">
        <v>591</v>
      </c>
      <c r="H138" s="59" t="s">
        <v>134</v>
      </c>
      <c r="I138" s="126" t="s">
        <v>3652</v>
      </c>
      <c r="J138" s="69">
        <v>3.9000000000003565</v>
      </c>
      <c r="K138" s="72" t="s">
        <v>136</v>
      </c>
      <c r="L138" s="73">
        <v>3.2500000000000001E-2</v>
      </c>
      <c r="M138" s="73">
        <v>3.890000000000432E-2</v>
      </c>
      <c r="N138" s="69">
        <v>2456291.457922</v>
      </c>
      <c r="O138" s="71">
        <v>102.69</v>
      </c>
      <c r="P138" s="126" t="s">
        <v>3652</v>
      </c>
      <c r="Q138" s="69">
        <v>2522.3656433189999</v>
      </c>
      <c r="R138" s="70">
        <v>5.3397640389608696E-3</v>
      </c>
      <c r="S138" s="70">
        <f t="shared" ref="S138:S201" si="2">IFERROR(Q138/$Q$9,0)</f>
        <v>3.2713813765389006E-3</v>
      </c>
      <c r="T138" s="70">
        <f>Q138/'סכום נכסי הקרן'!$C$41</f>
        <v>3.9293776491660547E-4</v>
      </c>
    </row>
    <row r="139" spans="1:20">
      <c r="A139" s="62" t="s">
        <v>620</v>
      </c>
      <c r="B139" s="59" t="s">
        <v>621</v>
      </c>
      <c r="C139" s="72" t="s">
        <v>124</v>
      </c>
      <c r="D139" s="72" t="s">
        <v>29</v>
      </c>
      <c r="E139" s="59" t="s">
        <v>622</v>
      </c>
      <c r="F139" s="72" t="s">
        <v>317</v>
      </c>
      <c r="G139" s="59" t="s">
        <v>623</v>
      </c>
      <c r="H139" s="59" t="s">
        <v>313</v>
      </c>
      <c r="I139" s="126" t="s">
        <v>3652</v>
      </c>
      <c r="J139" s="69">
        <v>3.3400000000001007</v>
      </c>
      <c r="K139" s="72" t="s">
        <v>136</v>
      </c>
      <c r="L139" s="73">
        <v>2.75E-2</v>
      </c>
      <c r="M139" s="73">
        <v>3.0400000000000447E-2</v>
      </c>
      <c r="N139" s="69">
        <v>3226246.5070949998</v>
      </c>
      <c r="O139" s="71">
        <v>110.65</v>
      </c>
      <c r="P139" s="126" t="s">
        <v>3652</v>
      </c>
      <c r="Q139" s="69">
        <v>3569.8418823460001</v>
      </c>
      <c r="R139" s="70">
        <v>3.6304370399333876E-3</v>
      </c>
      <c r="S139" s="70">
        <f t="shared" si="2"/>
        <v>4.629905375546038E-3</v>
      </c>
      <c r="T139" s="70">
        <f>Q139/'סכום נכסי הקרן'!$C$41</f>
        <v>5.561151271109841E-4</v>
      </c>
    </row>
    <row r="140" spans="1:20">
      <c r="A140" s="62" t="s">
        <v>624</v>
      </c>
      <c r="B140" s="59" t="s">
        <v>625</v>
      </c>
      <c r="C140" s="72" t="s">
        <v>124</v>
      </c>
      <c r="D140" s="72" t="s">
        <v>29</v>
      </c>
      <c r="E140" s="59" t="s">
        <v>609</v>
      </c>
      <c r="F140" s="72" t="s">
        <v>590</v>
      </c>
      <c r="G140" s="59" t="s">
        <v>626</v>
      </c>
      <c r="H140" s="59" t="s">
        <v>134</v>
      </c>
      <c r="I140" s="126" t="s">
        <v>3652</v>
      </c>
      <c r="J140" s="69">
        <v>2.1999999999996516</v>
      </c>
      <c r="K140" s="72" t="s">
        <v>136</v>
      </c>
      <c r="L140" s="73">
        <v>0.04</v>
      </c>
      <c r="M140" s="73">
        <v>6.5799999999994543E-2</v>
      </c>
      <c r="N140" s="69">
        <v>1632838.6234630002</v>
      </c>
      <c r="O140" s="71">
        <v>105.42</v>
      </c>
      <c r="P140" s="126" t="s">
        <v>3652</v>
      </c>
      <c r="Q140" s="69">
        <v>1721.3385356429999</v>
      </c>
      <c r="R140" s="70">
        <v>6.2910316009173999E-4</v>
      </c>
      <c r="S140" s="70">
        <f t="shared" si="2"/>
        <v>2.2324895056894368E-3</v>
      </c>
      <c r="T140" s="70">
        <f>Q140/'סכום נכסי הקרן'!$C$41</f>
        <v>2.6815260454086449E-4</v>
      </c>
    </row>
    <row r="141" spans="1:20">
      <c r="A141" s="62" t="s">
        <v>627</v>
      </c>
      <c r="B141" s="59" t="s">
        <v>628</v>
      </c>
      <c r="C141" s="72" t="s">
        <v>124</v>
      </c>
      <c r="D141" s="72" t="s">
        <v>29</v>
      </c>
      <c r="E141" s="59" t="s">
        <v>609</v>
      </c>
      <c r="F141" s="72" t="s">
        <v>590</v>
      </c>
      <c r="G141" s="59" t="s">
        <v>626</v>
      </c>
      <c r="H141" s="59" t="s">
        <v>134</v>
      </c>
      <c r="I141" s="126" t="s">
        <v>3652</v>
      </c>
      <c r="J141" s="69">
        <v>2.8899999999996671</v>
      </c>
      <c r="K141" s="72" t="s">
        <v>136</v>
      </c>
      <c r="L141" s="73">
        <v>3.2799999999999996E-2</v>
      </c>
      <c r="M141" s="73">
        <v>6.8799999999992034E-2</v>
      </c>
      <c r="N141" s="69">
        <v>2264689.8499670001</v>
      </c>
      <c r="O141" s="71">
        <v>102.18</v>
      </c>
      <c r="P141" s="126" t="s">
        <v>3652</v>
      </c>
      <c r="Q141" s="69">
        <v>2314.060094293</v>
      </c>
      <c r="R141" s="70">
        <v>1.6172650397151679E-3</v>
      </c>
      <c r="S141" s="70">
        <f t="shared" si="2"/>
        <v>3.0012195562182354E-3</v>
      </c>
      <c r="T141" s="70">
        <f>Q141/'סכום נכסי הקרן'!$C$41</f>
        <v>3.6048762547278527E-4</v>
      </c>
    </row>
    <row r="142" spans="1:20">
      <c r="A142" s="62" t="s">
        <v>629</v>
      </c>
      <c r="B142" s="59" t="s">
        <v>630</v>
      </c>
      <c r="C142" s="72" t="s">
        <v>124</v>
      </c>
      <c r="D142" s="72" t="s">
        <v>29</v>
      </c>
      <c r="E142" s="59" t="s">
        <v>609</v>
      </c>
      <c r="F142" s="72" t="s">
        <v>590</v>
      </c>
      <c r="G142" s="59" t="s">
        <v>626</v>
      </c>
      <c r="H142" s="59" t="s">
        <v>134</v>
      </c>
      <c r="I142" s="126" t="s">
        <v>3652</v>
      </c>
      <c r="J142" s="69">
        <v>4.7300000000018478</v>
      </c>
      <c r="K142" s="72" t="s">
        <v>136</v>
      </c>
      <c r="L142" s="73">
        <v>1.7899999999999999E-2</v>
      </c>
      <c r="M142" s="73">
        <v>6.500000000003639E-2</v>
      </c>
      <c r="N142" s="69">
        <v>770819.95860000001</v>
      </c>
      <c r="O142" s="71">
        <v>89.15</v>
      </c>
      <c r="P142" s="126" t="s">
        <v>3652</v>
      </c>
      <c r="Q142" s="69">
        <v>687.18599570100002</v>
      </c>
      <c r="R142" s="70">
        <v>9.8727202059531362E-4</v>
      </c>
      <c r="S142" s="70">
        <f t="shared" si="2"/>
        <v>8.9124567427763897E-4</v>
      </c>
      <c r="T142" s="70">
        <f>Q142/'סכום נכסי הקרן'!$C$41</f>
        <v>1.0705082744365377E-4</v>
      </c>
    </row>
    <row r="143" spans="1:20">
      <c r="A143" s="62" t="s">
        <v>631</v>
      </c>
      <c r="B143" s="59" t="s">
        <v>632</v>
      </c>
      <c r="C143" s="72" t="s">
        <v>124</v>
      </c>
      <c r="D143" s="72" t="s">
        <v>29</v>
      </c>
      <c r="E143" s="59" t="s">
        <v>612</v>
      </c>
      <c r="F143" s="72" t="s">
        <v>334</v>
      </c>
      <c r="G143" s="59" t="s">
        <v>623</v>
      </c>
      <c r="H143" s="59" t="s">
        <v>313</v>
      </c>
      <c r="I143" s="126" t="s">
        <v>3652</v>
      </c>
      <c r="J143" s="69">
        <v>2.7099999999998818</v>
      </c>
      <c r="K143" s="72" t="s">
        <v>136</v>
      </c>
      <c r="L143" s="73">
        <v>3.3000000000000002E-2</v>
      </c>
      <c r="M143" s="73">
        <v>4.2000000000000003E-2</v>
      </c>
      <c r="N143" s="69">
        <v>3122045.0679410007</v>
      </c>
      <c r="O143" s="71">
        <v>108.69</v>
      </c>
      <c r="P143" s="126" t="s">
        <v>3652</v>
      </c>
      <c r="Q143" s="69">
        <v>3393.3507834399998</v>
      </c>
      <c r="R143" s="70">
        <v>5.2049326243384948E-3</v>
      </c>
      <c r="S143" s="70">
        <f t="shared" si="2"/>
        <v>4.4010052969173678E-3</v>
      </c>
      <c r="T143" s="70">
        <f>Q143/'סכום נכסי הקרן'!$C$41</f>
        <v>5.2862108868103371E-4</v>
      </c>
    </row>
    <row r="144" spans="1:20">
      <c r="A144" s="62" t="s">
        <v>633</v>
      </c>
      <c r="B144" s="59" t="s">
        <v>634</v>
      </c>
      <c r="C144" s="72" t="s">
        <v>124</v>
      </c>
      <c r="D144" s="72" t="s">
        <v>29</v>
      </c>
      <c r="E144" s="59" t="s">
        <v>612</v>
      </c>
      <c r="F144" s="72" t="s">
        <v>334</v>
      </c>
      <c r="G144" s="59" t="s">
        <v>623</v>
      </c>
      <c r="H144" s="59" t="s">
        <v>313</v>
      </c>
      <c r="I144" s="126" t="s">
        <v>3652</v>
      </c>
      <c r="J144" s="69">
        <v>2.8200000000007175</v>
      </c>
      <c r="K144" s="72" t="s">
        <v>136</v>
      </c>
      <c r="L144" s="73">
        <v>3.6499999999999998E-2</v>
      </c>
      <c r="M144" s="73">
        <v>4.3300000000002885E-2</v>
      </c>
      <c r="N144" s="69">
        <v>1124510.107169</v>
      </c>
      <c r="O144" s="71">
        <v>101.64</v>
      </c>
      <c r="P144" s="126" t="s">
        <v>3652</v>
      </c>
      <c r="Q144" s="69">
        <v>1142.952071699</v>
      </c>
      <c r="R144" s="70">
        <v>3.4487827613598723E-3</v>
      </c>
      <c r="S144" s="70">
        <f t="shared" si="2"/>
        <v>1.4823513520080852E-3</v>
      </c>
      <c r="T144" s="70">
        <f>Q144/'סכום נכסי הקרן'!$C$41</f>
        <v>1.7805072537749068E-4</v>
      </c>
    </row>
    <row r="145" spans="1:20">
      <c r="A145" s="62" t="s">
        <v>635</v>
      </c>
      <c r="B145" s="59" t="s">
        <v>636</v>
      </c>
      <c r="C145" s="72" t="s">
        <v>124</v>
      </c>
      <c r="D145" s="72" t="s">
        <v>29</v>
      </c>
      <c r="E145" s="59" t="s">
        <v>637</v>
      </c>
      <c r="F145" s="72" t="s">
        <v>334</v>
      </c>
      <c r="G145" s="59" t="s">
        <v>623</v>
      </c>
      <c r="H145" s="59" t="s">
        <v>313</v>
      </c>
      <c r="I145" s="126" t="s">
        <v>3652</v>
      </c>
      <c r="J145" s="69">
        <v>1.9999999999996783</v>
      </c>
      <c r="K145" s="72" t="s">
        <v>136</v>
      </c>
      <c r="L145" s="73">
        <v>1E-3</v>
      </c>
      <c r="M145" s="73">
        <v>2.5999999999994854E-2</v>
      </c>
      <c r="N145" s="69">
        <v>2929669.7132239998</v>
      </c>
      <c r="O145" s="71">
        <v>106.05</v>
      </c>
      <c r="P145" s="126" t="s">
        <v>3652</v>
      </c>
      <c r="Q145" s="69">
        <v>3106.9147531409994</v>
      </c>
      <c r="R145" s="70">
        <v>5.1732614879200431E-3</v>
      </c>
      <c r="S145" s="70">
        <f t="shared" si="2"/>
        <v>4.0295121719726053E-3</v>
      </c>
      <c r="T145" s="70">
        <f>Q145/'סכום נכסי הקרן'!$C$41</f>
        <v>4.8399966996032201E-4</v>
      </c>
    </row>
    <row r="146" spans="1:20">
      <c r="A146" s="62" t="s">
        <v>638</v>
      </c>
      <c r="B146" s="59" t="s">
        <v>639</v>
      </c>
      <c r="C146" s="72" t="s">
        <v>124</v>
      </c>
      <c r="D146" s="72" t="s">
        <v>29</v>
      </c>
      <c r="E146" s="59" t="s">
        <v>637</v>
      </c>
      <c r="F146" s="72" t="s">
        <v>334</v>
      </c>
      <c r="G146" s="59" t="s">
        <v>623</v>
      </c>
      <c r="H146" s="59" t="s">
        <v>313</v>
      </c>
      <c r="I146" s="126" t="s">
        <v>3652</v>
      </c>
      <c r="J146" s="69">
        <v>4.7200000000009457</v>
      </c>
      <c r="K146" s="72" t="s">
        <v>136</v>
      </c>
      <c r="L146" s="73">
        <v>3.0000000000000001E-3</v>
      </c>
      <c r="M146" s="73">
        <v>3.6000000000002558E-2</v>
      </c>
      <c r="N146" s="69">
        <v>1652144.422911</v>
      </c>
      <c r="O146" s="71">
        <v>94.75</v>
      </c>
      <c r="P146" s="126" t="s">
        <v>3652</v>
      </c>
      <c r="Q146" s="69">
        <v>1565.4068600409998</v>
      </c>
      <c r="R146" s="70">
        <v>4.0563927357412577E-3</v>
      </c>
      <c r="S146" s="70">
        <f t="shared" si="2"/>
        <v>2.0302539650460636E-3</v>
      </c>
      <c r="T146" s="70">
        <f>Q146/'סכום נכסי הקרן'!$C$41</f>
        <v>2.4386134278306143E-4</v>
      </c>
    </row>
    <row r="147" spans="1:20">
      <c r="A147" s="62" t="s">
        <v>640</v>
      </c>
      <c r="B147" s="59" t="s">
        <v>641</v>
      </c>
      <c r="C147" s="72" t="s">
        <v>124</v>
      </c>
      <c r="D147" s="72" t="s">
        <v>29</v>
      </c>
      <c r="E147" s="59" t="s">
        <v>637</v>
      </c>
      <c r="F147" s="72" t="s">
        <v>334</v>
      </c>
      <c r="G147" s="59" t="s">
        <v>623</v>
      </c>
      <c r="H147" s="59" t="s">
        <v>313</v>
      </c>
      <c r="I147" s="126" t="s">
        <v>3652</v>
      </c>
      <c r="J147" s="69">
        <v>3.230000000000333</v>
      </c>
      <c r="K147" s="72" t="s">
        <v>136</v>
      </c>
      <c r="L147" s="73">
        <v>3.0000000000000001E-3</v>
      </c>
      <c r="M147" s="73">
        <v>3.3800000000002904E-2</v>
      </c>
      <c r="N147" s="69">
        <v>2399606.6337680002</v>
      </c>
      <c r="O147" s="71">
        <v>97.61</v>
      </c>
      <c r="P147" s="126" t="s">
        <v>3652</v>
      </c>
      <c r="Q147" s="69">
        <v>2342.2560999140001</v>
      </c>
      <c r="R147" s="70">
        <v>4.7180625909712939E-3</v>
      </c>
      <c r="S147" s="70">
        <f t="shared" si="2"/>
        <v>3.0377883573853627E-3</v>
      </c>
      <c r="T147" s="70">
        <f>Q147/'סכום נכסי הקרן'!$C$41</f>
        <v>3.6488003997368744E-4</v>
      </c>
    </row>
    <row r="148" spans="1:20">
      <c r="A148" s="62" t="s">
        <v>642</v>
      </c>
      <c r="B148" s="59" t="s">
        <v>643</v>
      </c>
      <c r="C148" s="72" t="s">
        <v>124</v>
      </c>
      <c r="D148" s="72" t="s">
        <v>29</v>
      </c>
      <c r="E148" s="59" t="s">
        <v>637</v>
      </c>
      <c r="F148" s="72" t="s">
        <v>334</v>
      </c>
      <c r="G148" s="59" t="s">
        <v>623</v>
      </c>
      <c r="H148" s="59" t="s">
        <v>313</v>
      </c>
      <c r="I148" s="126" t="s">
        <v>3652</v>
      </c>
      <c r="J148" s="69">
        <v>2.7399999999996827</v>
      </c>
      <c r="K148" s="72" t="s">
        <v>136</v>
      </c>
      <c r="L148" s="73">
        <v>3.0000000000000001E-3</v>
      </c>
      <c r="M148" s="73">
        <v>3.2599999999991837E-2</v>
      </c>
      <c r="N148" s="69">
        <v>923638.52673600009</v>
      </c>
      <c r="O148" s="71">
        <v>95.51</v>
      </c>
      <c r="P148" s="126" t="s">
        <v>3652</v>
      </c>
      <c r="Q148" s="69">
        <v>882.16713552200008</v>
      </c>
      <c r="R148" s="70">
        <v>2.5891809680598774E-3</v>
      </c>
      <c r="S148" s="70">
        <f t="shared" si="2"/>
        <v>1.144126406013041E-3</v>
      </c>
      <c r="T148" s="70">
        <f>Q148/'סכום נכסי הקרן'!$C$41</f>
        <v>1.3742527116678628E-4</v>
      </c>
    </row>
    <row r="149" spans="1:20">
      <c r="A149" s="62" t="s">
        <v>644</v>
      </c>
      <c r="B149" s="59" t="s">
        <v>645</v>
      </c>
      <c r="C149" s="72" t="s">
        <v>124</v>
      </c>
      <c r="D149" s="72" t="s">
        <v>29</v>
      </c>
      <c r="E149" s="59" t="s">
        <v>646</v>
      </c>
      <c r="F149" s="72" t="s">
        <v>334</v>
      </c>
      <c r="G149" s="59" t="s">
        <v>647</v>
      </c>
      <c r="H149" s="126" t="s">
        <v>3652</v>
      </c>
      <c r="I149" s="126" t="s">
        <v>3652</v>
      </c>
      <c r="J149" s="69">
        <v>2.990000000000582</v>
      </c>
      <c r="K149" s="72" t="s">
        <v>136</v>
      </c>
      <c r="L149" s="73">
        <v>1.9E-2</v>
      </c>
      <c r="M149" s="73">
        <v>3.3500000000007503E-2</v>
      </c>
      <c r="N149" s="69">
        <v>2070182.7808000001</v>
      </c>
      <c r="O149" s="71">
        <v>103</v>
      </c>
      <c r="P149" s="126" t="s">
        <v>3652</v>
      </c>
      <c r="Q149" s="69">
        <v>2132.2881974239999</v>
      </c>
      <c r="R149" s="70">
        <v>3.8647772974499473E-3</v>
      </c>
      <c r="S149" s="70">
        <f t="shared" si="2"/>
        <v>2.7654705482302636E-3</v>
      </c>
      <c r="T149" s="70">
        <f>Q149/'סכום נכסי הקרן'!$C$41</f>
        <v>3.3217093670502459E-4</v>
      </c>
    </row>
    <row r="150" spans="1:20">
      <c r="A150" s="62" t="s">
        <v>648</v>
      </c>
      <c r="B150" s="59" t="s">
        <v>649</v>
      </c>
      <c r="C150" s="72" t="s">
        <v>124</v>
      </c>
      <c r="D150" s="72" t="s">
        <v>29</v>
      </c>
      <c r="E150" s="59" t="s">
        <v>650</v>
      </c>
      <c r="F150" s="72" t="s">
        <v>317</v>
      </c>
      <c r="G150" s="59" t="s">
        <v>647</v>
      </c>
      <c r="H150" s="126" t="s">
        <v>3652</v>
      </c>
      <c r="I150" s="126" t="s">
        <v>3652</v>
      </c>
      <c r="J150" s="69">
        <v>2.099999999998956</v>
      </c>
      <c r="K150" s="72" t="s">
        <v>136</v>
      </c>
      <c r="L150" s="73">
        <v>1.6399999999999998E-2</v>
      </c>
      <c r="M150" s="73">
        <v>3.0299999999996868E-2</v>
      </c>
      <c r="N150" s="69">
        <v>440099.85617099999</v>
      </c>
      <c r="O150" s="71">
        <v>108.85</v>
      </c>
      <c r="P150" s="126" t="s">
        <v>3652</v>
      </c>
      <c r="Q150" s="69">
        <v>479.04867550500001</v>
      </c>
      <c r="R150" s="70">
        <v>1.7419230765449341E-3</v>
      </c>
      <c r="S150" s="70">
        <f t="shared" si="2"/>
        <v>6.2130203828838343E-4</v>
      </c>
      <c r="T150" s="70">
        <f>Q150/'סכום נכסי הקרן'!$C$41</f>
        <v>7.4626894930073759E-5</v>
      </c>
    </row>
    <row r="151" spans="1:20">
      <c r="A151" s="62" t="s">
        <v>651</v>
      </c>
      <c r="B151" s="59" t="s">
        <v>652</v>
      </c>
      <c r="C151" s="72" t="s">
        <v>124</v>
      </c>
      <c r="D151" s="72" t="s">
        <v>29</v>
      </c>
      <c r="E151" s="59" t="s">
        <v>653</v>
      </c>
      <c r="F151" s="72" t="s">
        <v>654</v>
      </c>
      <c r="G151" s="59" t="s">
        <v>647</v>
      </c>
      <c r="H151" s="126" t="s">
        <v>3652</v>
      </c>
      <c r="I151" s="126" t="s">
        <v>3652</v>
      </c>
      <c r="J151" s="69">
        <v>3.0199999999998166</v>
      </c>
      <c r="K151" s="72" t="s">
        <v>136</v>
      </c>
      <c r="L151" s="73">
        <v>1.4800000000000001E-2</v>
      </c>
      <c r="M151" s="73">
        <v>3.5099999999995163E-2</v>
      </c>
      <c r="N151" s="69">
        <v>3713415.6412559999</v>
      </c>
      <c r="O151" s="71">
        <v>102.99</v>
      </c>
      <c r="P151" s="126" t="s">
        <v>3652</v>
      </c>
      <c r="Q151" s="69">
        <v>3824.4469585350002</v>
      </c>
      <c r="R151" s="70">
        <v>4.5715719218175112E-3</v>
      </c>
      <c r="S151" s="70">
        <f t="shared" si="2"/>
        <v>4.9601153539538456E-3</v>
      </c>
      <c r="T151" s="70">
        <f>Q151/'סכום נכסי הקרן'!$C$41</f>
        <v>5.9577787380241435E-4</v>
      </c>
    </row>
    <row r="152" spans="1:20">
      <c r="A152" s="62" t="s">
        <v>655</v>
      </c>
      <c r="B152" s="59" t="s">
        <v>656</v>
      </c>
      <c r="C152" s="72" t="s">
        <v>124</v>
      </c>
      <c r="D152" s="72" t="s">
        <v>29</v>
      </c>
      <c r="E152" s="59">
        <v>1154</v>
      </c>
      <c r="F152" s="72" t="s">
        <v>540</v>
      </c>
      <c r="G152" s="59" t="s">
        <v>647</v>
      </c>
      <c r="H152" s="126" t="s">
        <v>3652</v>
      </c>
      <c r="I152" s="126" t="s">
        <v>3652</v>
      </c>
      <c r="J152" s="69">
        <v>1</v>
      </c>
      <c r="K152" s="72" t="s">
        <v>136</v>
      </c>
      <c r="L152" s="73">
        <v>6.8000000000000005E-2</v>
      </c>
      <c r="M152" s="73">
        <v>0</v>
      </c>
      <c r="N152" s="69">
        <v>808343.23833700002</v>
      </c>
      <c r="O152" s="71">
        <v>22.77</v>
      </c>
      <c r="P152" s="126" t="s">
        <v>3652</v>
      </c>
      <c r="Q152" s="69">
        <v>184.05976087299999</v>
      </c>
      <c r="R152" s="70">
        <v>1.779922139314098E-3</v>
      </c>
      <c r="S152" s="70">
        <f t="shared" si="2"/>
        <v>2.3871625253261711E-4</v>
      </c>
      <c r="T152" s="70">
        <f>Q152/'סכום נכסי הקרן'!$C$41</f>
        <v>2.8673095528432381E-5</v>
      </c>
    </row>
    <row r="153" spans="1:20">
      <c r="A153" s="128" t="s">
        <v>3652</v>
      </c>
      <c r="B153" s="126" t="s">
        <v>3652</v>
      </c>
      <c r="C153" s="126" t="s">
        <v>3652</v>
      </c>
      <c r="D153" s="126" t="s">
        <v>3652</v>
      </c>
      <c r="E153" s="126" t="s">
        <v>3652</v>
      </c>
      <c r="F153" s="126" t="s">
        <v>3652</v>
      </c>
      <c r="G153" s="126" t="s">
        <v>3652</v>
      </c>
      <c r="H153" s="126" t="s">
        <v>3652</v>
      </c>
      <c r="I153" s="126" t="s">
        <v>3652</v>
      </c>
      <c r="J153" s="126" t="s">
        <v>3652</v>
      </c>
      <c r="K153" s="126" t="s">
        <v>3652</v>
      </c>
      <c r="L153" s="126" t="s">
        <v>3652</v>
      </c>
      <c r="M153" s="126" t="s">
        <v>3652</v>
      </c>
      <c r="N153" s="126" t="s">
        <v>3652</v>
      </c>
      <c r="O153" s="126" t="s">
        <v>3652</v>
      </c>
      <c r="P153" s="126" t="s">
        <v>3652</v>
      </c>
      <c r="Q153" s="126" t="s">
        <v>3652</v>
      </c>
      <c r="R153" s="126" t="s">
        <v>3652</v>
      </c>
      <c r="S153" s="126" t="s">
        <v>3652</v>
      </c>
      <c r="T153" s="126" t="s">
        <v>3652</v>
      </c>
    </row>
    <row r="154" spans="1:20">
      <c r="A154" s="75" t="s">
        <v>50</v>
      </c>
      <c r="B154" s="125" t="s">
        <v>3652</v>
      </c>
      <c r="C154" s="125" t="s">
        <v>3652</v>
      </c>
      <c r="D154" s="125" t="s">
        <v>3652</v>
      </c>
      <c r="E154" s="125" t="s">
        <v>3652</v>
      </c>
      <c r="F154" s="125" t="s">
        <v>3652</v>
      </c>
      <c r="G154" s="125" t="s">
        <v>3652</v>
      </c>
      <c r="H154" s="125" t="s">
        <v>3652</v>
      </c>
      <c r="I154" s="125" t="s">
        <v>3652</v>
      </c>
      <c r="J154" s="66">
        <v>3.9783301734791339</v>
      </c>
      <c r="K154" s="125" t="s">
        <v>3652</v>
      </c>
      <c r="L154" s="125" t="s">
        <v>3652</v>
      </c>
      <c r="M154" s="77">
        <v>5.3107023699211615E-2</v>
      </c>
      <c r="N154" s="125" t="s">
        <v>3652</v>
      </c>
      <c r="O154" s="125" t="s">
        <v>3652</v>
      </c>
      <c r="P154" s="66">
        <f>SUM(P155:P213)</f>
        <v>725.98323312199989</v>
      </c>
      <c r="Q154" s="66">
        <v>74813.160996831997</v>
      </c>
      <c r="R154" s="125" t="s">
        <v>3652</v>
      </c>
      <c r="S154" s="67">
        <f t="shared" si="2"/>
        <v>9.7028907071142839E-2</v>
      </c>
      <c r="T154" s="67">
        <f>Q154/'סכום נכסי הקרן'!$C$41</f>
        <v>1.165450233050274E-2</v>
      </c>
    </row>
    <row r="155" spans="1:20">
      <c r="A155" s="62" t="s">
        <v>657</v>
      </c>
      <c r="B155" s="59" t="s">
        <v>658</v>
      </c>
      <c r="C155" s="72" t="s">
        <v>124</v>
      </c>
      <c r="D155" s="72" t="s">
        <v>29</v>
      </c>
      <c r="E155" s="59" t="s">
        <v>659</v>
      </c>
      <c r="F155" s="72" t="s">
        <v>660</v>
      </c>
      <c r="G155" s="59" t="s">
        <v>312</v>
      </c>
      <c r="H155" s="59" t="s">
        <v>313</v>
      </c>
      <c r="I155" s="126" t="s">
        <v>3652</v>
      </c>
      <c r="J155" s="69">
        <v>0.8999996494887792</v>
      </c>
      <c r="K155" s="72" t="s">
        <v>136</v>
      </c>
      <c r="L155" s="73">
        <v>5.7000000000000002E-2</v>
      </c>
      <c r="M155" s="73">
        <v>4.6099991574532623E-2</v>
      </c>
      <c r="N155" s="69">
        <v>0.21062900000000004</v>
      </c>
      <c r="O155" s="71">
        <v>101.48</v>
      </c>
      <c r="P155" s="126" t="s">
        <v>3652</v>
      </c>
      <c r="Q155" s="69">
        <v>2.1363799999999996E-4</v>
      </c>
      <c r="R155" s="70">
        <v>1.3637321107481341E-9</v>
      </c>
      <c r="S155" s="70">
        <f t="shared" si="2"/>
        <v>2.7707774103733691E-10</v>
      </c>
      <c r="T155" s="70">
        <f>Q155/'סכום נכסי הקרן'!$C$41</f>
        <v>3.3280836362326381E-11</v>
      </c>
    </row>
    <row r="156" spans="1:20">
      <c r="A156" s="62" t="s">
        <v>661</v>
      </c>
      <c r="B156" s="59" t="s">
        <v>662</v>
      </c>
      <c r="C156" s="72" t="s">
        <v>124</v>
      </c>
      <c r="D156" s="72" t="s">
        <v>29</v>
      </c>
      <c r="E156" s="59" t="s">
        <v>369</v>
      </c>
      <c r="F156" s="72" t="s">
        <v>334</v>
      </c>
      <c r="G156" s="59" t="s">
        <v>355</v>
      </c>
      <c r="H156" s="59" t="s">
        <v>313</v>
      </c>
      <c r="I156" s="126" t="s">
        <v>3652</v>
      </c>
      <c r="J156" s="69">
        <v>5.6499999999992188</v>
      </c>
      <c r="K156" s="72" t="s">
        <v>136</v>
      </c>
      <c r="L156" s="73">
        <v>2.5499999999999998E-2</v>
      </c>
      <c r="M156" s="73">
        <v>5.02999999999948E-2</v>
      </c>
      <c r="N156" s="69">
        <v>4403777.5398669997</v>
      </c>
      <c r="O156" s="71">
        <v>87.22</v>
      </c>
      <c r="P156" s="126" t="s">
        <v>3652</v>
      </c>
      <c r="Q156" s="69">
        <v>3841.2867044999998</v>
      </c>
      <c r="R156" s="70">
        <v>3.2312427953353822E-3</v>
      </c>
      <c r="S156" s="70">
        <f t="shared" si="2"/>
        <v>4.9819556575123169E-3</v>
      </c>
      <c r="T156" s="70">
        <f>Q156/'סכום נכסי הקרן'!$C$41</f>
        <v>5.9840119376348999E-4</v>
      </c>
    </row>
    <row r="157" spans="1:20">
      <c r="A157" s="62" t="s">
        <v>663</v>
      </c>
      <c r="B157" s="59" t="s">
        <v>664</v>
      </c>
      <c r="C157" s="72" t="s">
        <v>124</v>
      </c>
      <c r="D157" s="72" t="s">
        <v>29</v>
      </c>
      <c r="E157" s="59" t="s">
        <v>376</v>
      </c>
      <c r="F157" s="72" t="s">
        <v>377</v>
      </c>
      <c r="G157" s="59" t="s">
        <v>347</v>
      </c>
      <c r="H157" s="59" t="s">
        <v>134</v>
      </c>
      <c r="I157" s="126" t="s">
        <v>3652</v>
      </c>
      <c r="J157" s="69">
        <v>4.9899999999999114</v>
      </c>
      <c r="K157" s="72" t="s">
        <v>136</v>
      </c>
      <c r="L157" s="73">
        <v>1.9400000000000001E-2</v>
      </c>
      <c r="M157" s="73">
        <v>4.7099999999996485E-2</v>
      </c>
      <c r="N157" s="69">
        <v>521397.19804799999</v>
      </c>
      <c r="O157" s="71">
        <v>87.3</v>
      </c>
      <c r="P157" s="126" t="s">
        <v>3652</v>
      </c>
      <c r="Q157" s="69">
        <v>455.17975389600002</v>
      </c>
      <c r="R157" s="70">
        <v>8.4997543681355179E-4</v>
      </c>
      <c r="S157" s="70">
        <f t="shared" si="2"/>
        <v>5.9034524745333065E-4</v>
      </c>
      <c r="T157" s="70">
        <f>Q157/'סכום נכסי הקרן'!$C$41</f>
        <v>7.0908559829509606E-5</v>
      </c>
    </row>
    <row r="158" spans="1:20">
      <c r="A158" s="62" t="s">
        <v>665</v>
      </c>
      <c r="B158" s="59" t="s">
        <v>666</v>
      </c>
      <c r="C158" s="72" t="s">
        <v>124</v>
      </c>
      <c r="D158" s="72" t="s">
        <v>29</v>
      </c>
      <c r="E158" s="59" t="s">
        <v>667</v>
      </c>
      <c r="F158" s="72" t="s">
        <v>377</v>
      </c>
      <c r="G158" s="59" t="s">
        <v>347</v>
      </c>
      <c r="H158" s="59" t="s">
        <v>134</v>
      </c>
      <c r="I158" s="126" t="s">
        <v>3652</v>
      </c>
      <c r="J158" s="69">
        <v>5.4800000000311533</v>
      </c>
      <c r="K158" s="72" t="s">
        <v>136</v>
      </c>
      <c r="L158" s="73">
        <v>1.95E-2</v>
      </c>
      <c r="M158" s="73">
        <v>4.8600000000395903E-2</v>
      </c>
      <c r="N158" s="69">
        <v>36109.135471000001</v>
      </c>
      <c r="O158" s="71">
        <v>85.34</v>
      </c>
      <c r="P158" s="126" t="s">
        <v>3652</v>
      </c>
      <c r="Q158" s="69">
        <v>30.815534873000001</v>
      </c>
      <c r="R158" s="70">
        <v>3.2991437621576268E-5</v>
      </c>
      <c r="S158" s="70">
        <f t="shared" si="2"/>
        <v>3.9966198857263782E-5</v>
      </c>
      <c r="T158" s="70">
        <f>Q158/'סכום נכסי הקרן'!$C$41</f>
        <v>4.800488553187519E-6</v>
      </c>
    </row>
    <row r="159" spans="1:20">
      <c r="A159" s="62" t="s">
        <v>668</v>
      </c>
      <c r="B159" s="59" t="s">
        <v>669</v>
      </c>
      <c r="C159" s="72" t="s">
        <v>124</v>
      </c>
      <c r="D159" s="72" t="s">
        <v>29</v>
      </c>
      <c r="E159" s="59" t="s">
        <v>670</v>
      </c>
      <c r="F159" s="72" t="s">
        <v>334</v>
      </c>
      <c r="G159" s="59" t="s">
        <v>355</v>
      </c>
      <c r="H159" s="59" t="s">
        <v>313</v>
      </c>
      <c r="I159" s="126" t="s">
        <v>3652</v>
      </c>
      <c r="J159" s="69">
        <v>0.80999999999988759</v>
      </c>
      <c r="K159" s="72" t="s">
        <v>136</v>
      </c>
      <c r="L159" s="73">
        <v>2.5499999999999998E-2</v>
      </c>
      <c r="M159" s="73">
        <v>4.4299999999959157E-2</v>
      </c>
      <c r="N159" s="69">
        <v>541323.88111900003</v>
      </c>
      <c r="O159" s="71">
        <v>98.58</v>
      </c>
      <c r="P159" s="126" t="s">
        <v>3652</v>
      </c>
      <c r="Q159" s="69">
        <v>533.637082126</v>
      </c>
      <c r="R159" s="70">
        <v>2.6888194210277962E-3</v>
      </c>
      <c r="S159" s="70">
        <f t="shared" si="2"/>
        <v>6.9210045614182837E-4</v>
      </c>
      <c r="T159" s="70">
        <f>Q159/'סכום נכסי הקרן'!$C$41</f>
        <v>8.3130755797679865E-5</v>
      </c>
    </row>
    <row r="160" spans="1:20">
      <c r="A160" s="62" t="s">
        <v>671</v>
      </c>
      <c r="B160" s="59" t="s">
        <v>672</v>
      </c>
      <c r="C160" s="72" t="s">
        <v>124</v>
      </c>
      <c r="D160" s="72" t="s">
        <v>29</v>
      </c>
      <c r="E160" s="59" t="s">
        <v>447</v>
      </c>
      <c r="F160" s="72" t="s">
        <v>132</v>
      </c>
      <c r="G160" s="59" t="s">
        <v>355</v>
      </c>
      <c r="H160" s="59" t="s">
        <v>313</v>
      </c>
      <c r="I160" s="126" t="s">
        <v>3652</v>
      </c>
      <c r="J160" s="69">
        <v>3.6300000000006682</v>
      </c>
      <c r="K160" s="72" t="s">
        <v>136</v>
      </c>
      <c r="L160" s="73">
        <v>4.5599999999999995E-2</v>
      </c>
      <c r="M160" s="73">
        <v>5.0900000000006489E-2</v>
      </c>
      <c r="N160" s="69">
        <v>1046753.2505589999</v>
      </c>
      <c r="O160" s="71">
        <v>98.58</v>
      </c>
      <c r="P160" s="126" t="s">
        <v>3652</v>
      </c>
      <c r="Q160" s="69">
        <v>1031.8893195370001</v>
      </c>
      <c r="R160" s="70">
        <v>2.0279191113014372E-3</v>
      </c>
      <c r="S160" s="70">
        <f t="shared" si="2"/>
        <v>1.3383085483756015E-3</v>
      </c>
      <c r="T160" s="70">
        <f>Q160/'סכום נכסי הקרן'!$C$41</f>
        <v>1.6074920935200303E-4</v>
      </c>
    </row>
    <row r="161" spans="1:20">
      <c r="A161" s="62" t="s">
        <v>673</v>
      </c>
      <c r="B161" s="59" t="s">
        <v>674</v>
      </c>
      <c r="C161" s="72" t="s">
        <v>124</v>
      </c>
      <c r="D161" s="72" t="s">
        <v>29</v>
      </c>
      <c r="E161" s="59" t="s">
        <v>457</v>
      </c>
      <c r="F161" s="72" t="s">
        <v>160</v>
      </c>
      <c r="G161" s="59" t="s">
        <v>458</v>
      </c>
      <c r="H161" s="59" t="s">
        <v>134</v>
      </c>
      <c r="I161" s="126" t="s">
        <v>3652</v>
      </c>
      <c r="J161" s="69">
        <v>8.5199999999998628</v>
      </c>
      <c r="K161" s="72" t="s">
        <v>136</v>
      </c>
      <c r="L161" s="73">
        <v>2.7900000000000001E-2</v>
      </c>
      <c r="M161" s="73">
        <v>5.0100000000002157E-2</v>
      </c>
      <c r="N161" s="69">
        <v>1053145.31</v>
      </c>
      <c r="O161" s="71">
        <v>83.51</v>
      </c>
      <c r="P161" s="126" t="s">
        <v>3652</v>
      </c>
      <c r="Q161" s="69">
        <v>879.48164838100001</v>
      </c>
      <c r="R161" s="70">
        <v>2.4489473304808856E-3</v>
      </c>
      <c r="S161" s="70">
        <f t="shared" si="2"/>
        <v>1.1406434642582356E-3</v>
      </c>
      <c r="T161" s="70">
        <f>Q161/'סכום נכסי הקרן'!$C$41</f>
        <v>1.3700692209923858E-4</v>
      </c>
    </row>
    <row r="162" spans="1:20">
      <c r="A162" s="62" t="s">
        <v>675</v>
      </c>
      <c r="B162" s="59" t="s">
        <v>676</v>
      </c>
      <c r="C162" s="72" t="s">
        <v>124</v>
      </c>
      <c r="D162" s="72" t="s">
        <v>29</v>
      </c>
      <c r="E162" s="59" t="s">
        <v>677</v>
      </c>
      <c r="F162" s="72" t="s">
        <v>133</v>
      </c>
      <c r="G162" s="59" t="s">
        <v>458</v>
      </c>
      <c r="H162" s="59" t="s">
        <v>134</v>
      </c>
      <c r="I162" s="126" t="s">
        <v>3652</v>
      </c>
      <c r="J162" s="69">
        <v>1.2999999999995633</v>
      </c>
      <c r="K162" s="72" t="s">
        <v>136</v>
      </c>
      <c r="L162" s="73">
        <v>6.0999999999999999E-2</v>
      </c>
      <c r="M162" s="73">
        <v>5.9899999999988643E-2</v>
      </c>
      <c r="N162" s="69">
        <v>2256739.9500000002</v>
      </c>
      <c r="O162" s="71">
        <v>101.47</v>
      </c>
      <c r="P162" s="126" t="s">
        <v>3652</v>
      </c>
      <c r="Q162" s="69">
        <v>2289.9140522400003</v>
      </c>
      <c r="R162" s="70">
        <v>5.8584666805119295E-3</v>
      </c>
      <c r="S162" s="70">
        <f t="shared" si="2"/>
        <v>2.9699033541051387E-3</v>
      </c>
      <c r="T162" s="70">
        <f>Q162/'סכום נכסי הקרן'!$C$41</f>
        <v>3.5672612014899581E-4</v>
      </c>
    </row>
    <row r="163" spans="1:20">
      <c r="A163" s="62" t="s">
        <v>678</v>
      </c>
      <c r="B163" s="59" t="s">
        <v>679</v>
      </c>
      <c r="C163" s="72" t="s">
        <v>124</v>
      </c>
      <c r="D163" s="72" t="s">
        <v>29</v>
      </c>
      <c r="E163" s="59" t="s">
        <v>491</v>
      </c>
      <c r="F163" s="72" t="s">
        <v>377</v>
      </c>
      <c r="G163" s="59" t="s">
        <v>458</v>
      </c>
      <c r="H163" s="59" t="s">
        <v>134</v>
      </c>
      <c r="I163" s="126" t="s">
        <v>3652</v>
      </c>
      <c r="J163" s="69">
        <v>7.0800000000026753</v>
      </c>
      <c r="K163" s="72" t="s">
        <v>136</v>
      </c>
      <c r="L163" s="73">
        <v>3.0499999999999999E-2</v>
      </c>
      <c r="M163" s="73">
        <v>5.1700000000022082E-2</v>
      </c>
      <c r="N163" s="69">
        <v>1536476.2398300001</v>
      </c>
      <c r="O163" s="71">
        <v>86.63</v>
      </c>
      <c r="P163" s="126" t="s">
        <v>3652</v>
      </c>
      <c r="Q163" s="69">
        <v>1331.049366618</v>
      </c>
      <c r="R163" s="70">
        <v>2.2507080572346408E-3</v>
      </c>
      <c r="S163" s="70">
        <f t="shared" si="2"/>
        <v>1.7263040831298438E-3</v>
      </c>
      <c r="T163" s="70">
        <f>Q163/'סכום נכסי הקרן'!$C$41</f>
        <v>2.0735279379413701E-4</v>
      </c>
    </row>
    <row r="164" spans="1:20">
      <c r="A164" s="62" t="s">
        <v>680</v>
      </c>
      <c r="B164" s="59" t="s">
        <v>681</v>
      </c>
      <c r="C164" s="72" t="s">
        <v>124</v>
      </c>
      <c r="D164" s="72" t="s">
        <v>29</v>
      </c>
      <c r="E164" s="59" t="s">
        <v>491</v>
      </c>
      <c r="F164" s="72" t="s">
        <v>377</v>
      </c>
      <c r="G164" s="59" t="s">
        <v>458</v>
      </c>
      <c r="H164" s="59" t="s">
        <v>134</v>
      </c>
      <c r="I164" s="126" t="s">
        <v>3652</v>
      </c>
      <c r="J164" s="69">
        <v>2.4200000000003068</v>
      </c>
      <c r="K164" s="72" t="s">
        <v>136</v>
      </c>
      <c r="L164" s="73">
        <v>2.9100000000000001E-2</v>
      </c>
      <c r="M164" s="73">
        <v>4.2699999999986998E-2</v>
      </c>
      <c r="N164" s="69">
        <v>738563.34361599991</v>
      </c>
      <c r="O164" s="71">
        <v>96.93</v>
      </c>
      <c r="P164" s="126" t="s">
        <v>3652</v>
      </c>
      <c r="Q164" s="69">
        <v>715.88944885900014</v>
      </c>
      <c r="R164" s="70">
        <v>1.2309389060266664E-3</v>
      </c>
      <c r="S164" s="70">
        <f t="shared" si="2"/>
        <v>9.2847260937808777E-4</v>
      </c>
      <c r="T164" s="70">
        <f>Q164/'סכום נכסי הקרן'!$C$41</f>
        <v>1.1152229285516812E-4</v>
      </c>
    </row>
    <row r="165" spans="1:20">
      <c r="A165" s="62" t="s">
        <v>682</v>
      </c>
      <c r="B165" s="59" t="s">
        <v>683</v>
      </c>
      <c r="C165" s="72" t="s">
        <v>124</v>
      </c>
      <c r="D165" s="72" t="s">
        <v>29</v>
      </c>
      <c r="E165" s="59" t="s">
        <v>491</v>
      </c>
      <c r="F165" s="72" t="s">
        <v>377</v>
      </c>
      <c r="G165" s="59" t="s">
        <v>458</v>
      </c>
      <c r="H165" s="59" t="s">
        <v>134</v>
      </c>
      <c r="I165" s="126" t="s">
        <v>3652</v>
      </c>
      <c r="J165" s="69">
        <v>6.3099999999991763</v>
      </c>
      <c r="K165" s="72" t="s">
        <v>136</v>
      </c>
      <c r="L165" s="73">
        <v>3.0499999999999999E-2</v>
      </c>
      <c r="M165" s="73">
        <v>5.0599999999991763E-2</v>
      </c>
      <c r="N165" s="69">
        <v>2520408.1479890002</v>
      </c>
      <c r="O165" s="71">
        <v>88.63</v>
      </c>
      <c r="P165" s="126" t="s">
        <v>3652</v>
      </c>
      <c r="Q165" s="69">
        <v>2233.8377414640004</v>
      </c>
      <c r="R165" s="70">
        <v>3.4579595278303515E-3</v>
      </c>
      <c r="S165" s="70">
        <f t="shared" si="2"/>
        <v>2.8971751993970732E-3</v>
      </c>
      <c r="T165" s="70">
        <f>Q165/'סכום נכסי הקרן'!$C$41</f>
        <v>3.4799047142199493E-4</v>
      </c>
    </row>
    <row r="166" spans="1:20">
      <c r="A166" s="62" t="s">
        <v>684</v>
      </c>
      <c r="B166" s="59" t="s">
        <v>685</v>
      </c>
      <c r="C166" s="72" t="s">
        <v>124</v>
      </c>
      <c r="D166" s="72" t="s">
        <v>29</v>
      </c>
      <c r="E166" s="59" t="s">
        <v>491</v>
      </c>
      <c r="F166" s="72" t="s">
        <v>377</v>
      </c>
      <c r="G166" s="59" t="s">
        <v>458</v>
      </c>
      <c r="H166" s="59" t="s">
        <v>134</v>
      </c>
      <c r="I166" s="126" t="s">
        <v>3652</v>
      </c>
      <c r="J166" s="69">
        <v>7.9500000000000899</v>
      </c>
      <c r="K166" s="72" t="s">
        <v>136</v>
      </c>
      <c r="L166" s="73">
        <v>2.63E-2</v>
      </c>
      <c r="M166" s="73">
        <v>5.2399999999999267E-2</v>
      </c>
      <c r="N166" s="69">
        <v>2708087.94</v>
      </c>
      <c r="O166" s="71">
        <v>81.86</v>
      </c>
      <c r="P166" s="126" t="s">
        <v>3652</v>
      </c>
      <c r="Q166" s="69">
        <v>2216.8407876840001</v>
      </c>
      <c r="R166" s="70">
        <v>3.9038765619323849E-3</v>
      </c>
      <c r="S166" s="70">
        <f t="shared" si="2"/>
        <v>2.875131005209342E-3</v>
      </c>
      <c r="T166" s="70">
        <f>Q166/'סכום נכסי הקרן'!$C$41</f>
        <v>3.4534266140032177E-4</v>
      </c>
    </row>
    <row r="167" spans="1:20">
      <c r="A167" s="62" t="s">
        <v>686</v>
      </c>
      <c r="B167" s="59" t="s">
        <v>687</v>
      </c>
      <c r="C167" s="72" t="s">
        <v>124</v>
      </c>
      <c r="D167" s="72" t="s">
        <v>29</v>
      </c>
      <c r="E167" s="59" t="s">
        <v>688</v>
      </c>
      <c r="F167" s="72" t="s">
        <v>377</v>
      </c>
      <c r="G167" s="59" t="s">
        <v>454</v>
      </c>
      <c r="H167" s="59" t="s">
        <v>313</v>
      </c>
      <c r="I167" s="126" t="s">
        <v>3652</v>
      </c>
      <c r="J167" s="69">
        <v>3.7300000000011932</v>
      </c>
      <c r="K167" s="72" t="s">
        <v>136</v>
      </c>
      <c r="L167" s="73">
        <v>4.7E-2</v>
      </c>
      <c r="M167" s="73">
        <v>4.5400000000010626E-2</v>
      </c>
      <c r="N167" s="69">
        <v>1384133.8359999999</v>
      </c>
      <c r="O167" s="71">
        <v>104.73</v>
      </c>
      <c r="P167" s="126" t="s">
        <v>3652</v>
      </c>
      <c r="Q167" s="69">
        <v>1449.603385399</v>
      </c>
      <c r="R167" s="70">
        <v>1.5394659503948391E-3</v>
      </c>
      <c r="S167" s="70">
        <f t="shared" si="2"/>
        <v>1.8800626827925324E-3</v>
      </c>
      <c r="T167" s="70">
        <f>Q167/'סכום נכסי הקרן'!$C$41</f>
        <v>2.2582131015895331E-4</v>
      </c>
    </row>
    <row r="168" spans="1:20">
      <c r="A168" s="62" t="s">
        <v>689</v>
      </c>
      <c r="B168" s="59" t="s">
        <v>690</v>
      </c>
      <c r="C168" s="72" t="s">
        <v>124</v>
      </c>
      <c r="D168" s="72" t="s">
        <v>29</v>
      </c>
      <c r="E168" s="59" t="s">
        <v>498</v>
      </c>
      <c r="F168" s="72" t="s">
        <v>377</v>
      </c>
      <c r="G168" s="59" t="s">
        <v>458</v>
      </c>
      <c r="H168" s="59" t="s">
        <v>134</v>
      </c>
      <c r="I168" s="126" t="s">
        <v>3652</v>
      </c>
      <c r="J168" s="69">
        <v>5.7199999999993727</v>
      </c>
      <c r="K168" s="72" t="s">
        <v>136</v>
      </c>
      <c r="L168" s="73">
        <v>2.64E-2</v>
      </c>
      <c r="M168" s="73">
        <v>4.9499999999993376E-2</v>
      </c>
      <c r="N168" s="69">
        <v>4168127.3132840004</v>
      </c>
      <c r="O168" s="71">
        <v>88.65</v>
      </c>
      <c r="P168" s="126" t="s">
        <v>3652</v>
      </c>
      <c r="Q168" s="69">
        <v>3695.0448633309993</v>
      </c>
      <c r="R168" s="70">
        <v>2.5474868541494207E-3</v>
      </c>
      <c r="S168" s="70">
        <f t="shared" si="2"/>
        <v>4.7922873447765321E-3</v>
      </c>
      <c r="T168" s="70">
        <f>Q168/'סכום נכסי הקרן'!$C$41</f>
        <v>5.756194284161696E-4</v>
      </c>
    </row>
    <row r="169" spans="1:20">
      <c r="A169" s="62" t="s">
        <v>691</v>
      </c>
      <c r="B169" s="59" t="s">
        <v>692</v>
      </c>
      <c r="C169" s="72" t="s">
        <v>124</v>
      </c>
      <c r="D169" s="72" t="s">
        <v>29</v>
      </c>
      <c r="E169" s="59" t="s">
        <v>498</v>
      </c>
      <c r="F169" s="72" t="s">
        <v>377</v>
      </c>
      <c r="G169" s="59" t="s">
        <v>458</v>
      </c>
      <c r="H169" s="59" t="s">
        <v>134</v>
      </c>
      <c r="I169" s="126" t="s">
        <v>3652</v>
      </c>
      <c r="J169" s="69">
        <v>7.3499999999992243</v>
      </c>
      <c r="K169" s="72" t="s">
        <v>136</v>
      </c>
      <c r="L169" s="73">
        <v>2.5000000000000001E-2</v>
      </c>
      <c r="M169" s="73">
        <v>5.2799999999991847E-2</v>
      </c>
      <c r="N169" s="69">
        <v>2493966.527793</v>
      </c>
      <c r="O169" s="71">
        <v>82.64</v>
      </c>
      <c r="P169" s="126" t="s">
        <v>3652</v>
      </c>
      <c r="Q169" s="69">
        <v>2061.0139385560001</v>
      </c>
      <c r="R169" s="70">
        <v>1.8700345662855649E-3</v>
      </c>
      <c r="S169" s="70">
        <f t="shared" si="2"/>
        <v>2.6730314192304799E-3</v>
      </c>
      <c r="T169" s="70">
        <f>Q169/'סכום נכסי הקרן'!$C$41</f>
        <v>3.2106772966212024E-4</v>
      </c>
    </row>
    <row r="170" spans="1:20">
      <c r="A170" s="62" t="s">
        <v>693</v>
      </c>
      <c r="B170" s="59" t="s">
        <v>694</v>
      </c>
      <c r="C170" s="72" t="s">
        <v>124</v>
      </c>
      <c r="D170" s="72" t="s">
        <v>29</v>
      </c>
      <c r="E170" s="59" t="s">
        <v>695</v>
      </c>
      <c r="F170" s="72" t="s">
        <v>377</v>
      </c>
      <c r="G170" s="59" t="s">
        <v>458</v>
      </c>
      <c r="H170" s="59" t="s">
        <v>134</v>
      </c>
      <c r="I170" s="126" t="s">
        <v>3652</v>
      </c>
      <c r="J170" s="69">
        <v>5.0399999999982947</v>
      </c>
      <c r="K170" s="72" t="s">
        <v>136</v>
      </c>
      <c r="L170" s="73">
        <v>3.4300000000000004E-2</v>
      </c>
      <c r="M170" s="73">
        <v>4.6699999999984046E-2</v>
      </c>
      <c r="N170" s="69">
        <v>1642178.900011</v>
      </c>
      <c r="O170" s="71">
        <v>94.3</v>
      </c>
      <c r="P170" s="126" t="s">
        <v>3652</v>
      </c>
      <c r="Q170" s="69">
        <v>1548.574702741</v>
      </c>
      <c r="R170" s="70">
        <v>5.4040374490292222E-3</v>
      </c>
      <c r="S170" s="70">
        <f t="shared" si="2"/>
        <v>2.0084235036044234E-3</v>
      </c>
      <c r="T170" s="70">
        <f>Q170/'סכום נכסי הקרן'!$C$41</f>
        <v>2.4123920499518554E-4</v>
      </c>
    </row>
    <row r="171" spans="1:20">
      <c r="A171" s="62" t="s">
        <v>696</v>
      </c>
      <c r="B171" s="59" t="s">
        <v>697</v>
      </c>
      <c r="C171" s="72" t="s">
        <v>124</v>
      </c>
      <c r="D171" s="72" t="s">
        <v>29</v>
      </c>
      <c r="E171" s="59" t="s">
        <v>695</v>
      </c>
      <c r="F171" s="72" t="s">
        <v>377</v>
      </c>
      <c r="G171" s="59" t="s">
        <v>458</v>
      </c>
      <c r="H171" s="59" t="s">
        <v>134</v>
      </c>
      <c r="I171" s="126" t="s">
        <v>3652</v>
      </c>
      <c r="J171" s="69">
        <v>6.3199999999989576</v>
      </c>
      <c r="K171" s="72" t="s">
        <v>136</v>
      </c>
      <c r="L171" s="73">
        <v>2.98E-2</v>
      </c>
      <c r="M171" s="73">
        <v>4.9399999999995246E-2</v>
      </c>
      <c r="N171" s="69">
        <v>1469558.9655739998</v>
      </c>
      <c r="O171" s="71">
        <v>88.82</v>
      </c>
      <c r="P171" s="126" t="s">
        <v>3652</v>
      </c>
      <c r="Q171" s="69">
        <v>1305.2622732230002</v>
      </c>
      <c r="R171" s="70">
        <v>3.743697035369743E-3</v>
      </c>
      <c r="S171" s="70">
        <f t="shared" si="2"/>
        <v>1.6928595199631536E-3</v>
      </c>
      <c r="T171" s="70">
        <f>Q171/'סכום נכסי הקרן'!$C$41</f>
        <v>2.0333564312085314E-4</v>
      </c>
    </row>
    <row r="172" spans="1:20">
      <c r="A172" s="62" t="s">
        <v>698</v>
      </c>
      <c r="B172" s="59" t="s">
        <v>699</v>
      </c>
      <c r="C172" s="72" t="s">
        <v>124</v>
      </c>
      <c r="D172" s="72" t="s">
        <v>29</v>
      </c>
      <c r="E172" s="59" t="s">
        <v>519</v>
      </c>
      <c r="F172" s="72" t="s">
        <v>377</v>
      </c>
      <c r="G172" s="59" t="s">
        <v>458</v>
      </c>
      <c r="H172" s="59" t="s">
        <v>134</v>
      </c>
      <c r="I172" s="126" t="s">
        <v>3652</v>
      </c>
      <c r="J172" s="69">
        <v>2.5400000000001834</v>
      </c>
      <c r="K172" s="72" t="s">
        <v>136</v>
      </c>
      <c r="L172" s="73">
        <v>3.3000000000000002E-2</v>
      </c>
      <c r="M172" s="73">
        <v>4.2600000000009866E-2</v>
      </c>
      <c r="N172" s="69">
        <v>1209996.4696210001</v>
      </c>
      <c r="O172" s="71">
        <v>98.82</v>
      </c>
      <c r="P172" s="126" t="s">
        <v>3652</v>
      </c>
      <c r="Q172" s="69">
        <v>1195.7185113570001</v>
      </c>
      <c r="R172" s="70">
        <v>3.9241643925505528E-3</v>
      </c>
      <c r="S172" s="70">
        <f t="shared" si="2"/>
        <v>1.5507867703466842E-3</v>
      </c>
      <c r="T172" s="70">
        <f>Q172/'סכום נכסי הקרן'!$C$41</f>
        <v>1.8627075759872693E-4</v>
      </c>
    </row>
    <row r="173" spans="1:20">
      <c r="A173" s="62" t="s">
        <v>700</v>
      </c>
      <c r="B173" s="59" t="s">
        <v>701</v>
      </c>
      <c r="C173" s="72" t="s">
        <v>124</v>
      </c>
      <c r="D173" s="72" t="s">
        <v>29</v>
      </c>
      <c r="E173" s="59" t="s">
        <v>519</v>
      </c>
      <c r="F173" s="72" t="s">
        <v>377</v>
      </c>
      <c r="G173" s="59" t="s">
        <v>458</v>
      </c>
      <c r="H173" s="59" t="s">
        <v>134</v>
      </c>
      <c r="I173" s="126" t="s">
        <v>3652</v>
      </c>
      <c r="J173" s="69">
        <v>4.9700000000000539</v>
      </c>
      <c r="K173" s="72" t="s">
        <v>136</v>
      </c>
      <c r="L173" s="73">
        <v>2.6200000000000001E-2</v>
      </c>
      <c r="M173" s="73">
        <v>4.7100000000001606E-2</v>
      </c>
      <c r="N173" s="69">
        <v>2061479.6481380002</v>
      </c>
      <c r="O173" s="71">
        <v>90.92</v>
      </c>
      <c r="P173" s="126" t="s">
        <v>3652</v>
      </c>
      <c r="Q173" s="69">
        <v>1874.2972274700001</v>
      </c>
      <c r="R173" s="70">
        <v>1.5938934668186223E-3</v>
      </c>
      <c r="S173" s="70">
        <f t="shared" si="2"/>
        <v>2.4308692359034036E-3</v>
      </c>
      <c r="T173" s="70">
        <f>Q173/'סכום נכסי הקרן'!$C$41</f>
        <v>2.9198073059002192E-4</v>
      </c>
    </row>
    <row r="174" spans="1:20">
      <c r="A174" s="62" t="s">
        <v>702</v>
      </c>
      <c r="B174" s="59" t="s">
        <v>703</v>
      </c>
      <c r="C174" s="72" t="s">
        <v>124</v>
      </c>
      <c r="D174" s="72" t="s">
        <v>29</v>
      </c>
      <c r="E174" s="59" t="s">
        <v>704</v>
      </c>
      <c r="F174" s="72" t="s">
        <v>131</v>
      </c>
      <c r="G174" s="59" t="s">
        <v>454</v>
      </c>
      <c r="H174" s="59" t="s">
        <v>313</v>
      </c>
      <c r="I174" s="126" t="s">
        <v>3652</v>
      </c>
      <c r="J174" s="69">
        <v>1.3700000000011825</v>
      </c>
      <c r="K174" s="72" t="s">
        <v>136</v>
      </c>
      <c r="L174" s="73">
        <v>2.75E-2</v>
      </c>
      <c r="M174" s="73">
        <v>4.9400000000032411E-2</v>
      </c>
      <c r="N174" s="69">
        <v>698585.56099399994</v>
      </c>
      <c r="O174" s="71">
        <v>98.05</v>
      </c>
      <c r="P174" s="126" t="s">
        <v>3652</v>
      </c>
      <c r="Q174" s="69">
        <v>684.96311918699996</v>
      </c>
      <c r="R174" s="70">
        <v>2.5874718895758844E-3</v>
      </c>
      <c r="S174" s="70">
        <f t="shared" si="2"/>
        <v>8.8836271523896556E-4</v>
      </c>
      <c r="T174" s="70">
        <f>Q174/'סכום נכסי הקרן'!$C$41</f>
        <v>1.0670454452808587E-4</v>
      </c>
    </row>
    <row r="175" spans="1:20">
      <c r="A175" s="62" t="s">
        <v>705</v>
      </c>
      <c r="B175" s="59" t="s">
        <v>706</v>
      </c>
      <c r="C175" s="72" t="s">
        <v>124</v>
      </c>
      <c r="D175" s="72" t="s">
        <v>29</v>
      </c>
      <c r="E175" s="59" t="s">
        <v>704</v>
      </c>
      <c r="F175" s="72" t="s">
        <v>131</v>
      </c>
      <c r="G175" s="59" t="s">
        <v>454</v>
      </c>
      <c r="H175" s="59" t="s">
        <v>313</v>
      </c>
      <c r="I175" s="126" t="s">
        <v>3652</v>
      </c>
      <c r="J175" s="69">
        <v>0.29000000000533377</v>
      </c>
      <c r="K175" s="72" t="s">
        <v>136</v>
      </c>
      <c r="L175" s="73">
        <v>2.4E-2</v>
      </c>
      <c r="M175" s="73">
        <v>5.6599999999792275E-2</v>
      </c>
      <c r="N175" s="69">
        <v>71753.476393999998</v>
      </c>
      <c r="O175" s="71">
        <v>99.29</v>
      </c>
      <c r="P175" s="126" t="s">
        <v>3652</v>
      </c>
      <c r="Q175" s="69">
        <v>71.244026677999997</v>
      </c>
      <c r="R175" s="70">
        <v>1.5274868184593554E-3</v>
      </c>
      <c r="S175" s="70">
        <f t="shared" si="2"/>
        <v>9.2399919369887411E-5</v>
      </c>
      <c r="T175" s="70">
        <f>Q175/'סכום נכסי הקרן'!$C$41</f>
        <v>1.1098497428658447E-5</v>
      </c>
    </row>
    <row r="176" spans="1:20">
      <c r="A176" s="62" t="s">
        <v>707</v>
      </c>
      <c r="B176" s="59" t="s">
        <v>708</v>
      </c>
      <c r="C176" s="72" t="s">
        <v>124</v>
      </c>
      <c r="D176" s="72" t="s">
        <v>29</v>
      </c>
      <c r="E176" s="59" t="s">
        <v>704</v>
      </c>
      <c r="F176" s="72" t="s">
        <v>131</v>
      </c>
      <c r="G176" s="59" t="s">
        <v>454</v>
      </c>
      <c r="H176" s="59" t="s">
        <v>313</v>
      </c>
      <c r="I176" s="126" t="s">
        <v>3652</v>
      </c>
      <c r="J176" s="69">
        <v>2.2899999999985354</v>
      </c>
      <c r="K176" s="72" t="s">
        <v>136</v>
      </c>
      <c r="L176" s="73">
        <v>2.3E-2</v>
      </c>
      <c r="M176" s="73">
        <v>4.949999999997115E-2</v>
      </c>
      <c r="N176" s="69">
        <v>948304.92066499998</v>
      </c>
      <c r="O176" s="71">
        <v>95.03</v>
      </c>
      <c r="P176" s="126" t="s">
        <v>3652</v>
      </c>
      <c r="Q176" s="69">
        <v>901.17414500799998</v>
      </c>
      <c r="R176" s="70">
        <v>1.1294562785014871E-3</v>
      </c>
      <c r="S176" s="70">
        <f t="shared" si="2"/>
        <v>1.1687775413553308E-3</v>
      </c>
      <c r="T176" s="70">
        <f>Q176/'סכום נכסי הקרן'!$C$41</f>
        <v>1.4038621057101561E-4</v>
      </c>
    </row>
    <row r="177" spans="1:20">
      <c r="A177" s="62" t="s">
        <v>709</v>
      </c>
      <c r="B177" s="59" t="s">
        <v>710</v>
      </c>
      <c r="C177" s="72" t="s">
        <v>124</v>
      </c>
      <c r="D177" s="72" t="s">
        <v>29</v>
      </c>
      <c r="E177" s="59" t="s">
        <v>704</v>
      </c>
      <c r="F177" s="72" t="s">
        <v>131</v>
      </c>
      <c r="G177" s="59" t="s">
        <v>454</v>
      </c>
      <c r="H177" s="59" t="s">
        <v>313</v>
      </c>
      <c r="I177" s="126" t="s">
        <v>3652</v>
      </c>
      <c r="J177" s="69">
        <v>2.3700000000013879</v>
      </c>
      <c r="K177" s="72" t="s">
        <v>136</v>
      </c>
      <c r="L177" s="73">
        <v>2.1499999999999998E-2</v>
      </c>
      <c r="M177" s="73">
        <v>5.1800000000022613E-2</v>
      </c>
      <c r="N177" s="69">
        <v>705311.76930000004</v>
      </c>
      <c r="O177" s="71">
        <v>93.26</v>
      </c>
      <c r="P177" s="69">
        <v>41.053359625999995</v>
      </c>
      <c r="Q177" s="69">
        <v>698.82711611900004</v>
      </c>
      <c r="R177" s="70">
        <v>7.2040324882744605E-4</v>
      </c>
      <c r="S177" s="70">
        <f t="shared" si="2"/>
        <v>9.0634362196748369E-4</v>
      </c>
      <c r="T177" s="70">
        <f>Q177/'סכום נכסי הקרן'!$C$41</f>
        <v>1.0886429800462886E-4</v>
      </c>
    </row>
    <row r="178" spans="1:20">
      <c r="A178" s="62" t="s">
        <v>711</v>
      </c>
      <c r="B178" s="59" t="s">
        <v>712</v>
      </c>
      <c r="C178" s="72" t="s">
        <v>124</v>
      </c>
      <c r="D178" s="72" t="s">
        <v>29</v>
      </c>
      <c r="E178" s="59" t="s">
        <v>526</v>
      </c>
      <c r="F178" s="72" t="s">
        <v>132</v>
      </c>
      <c r="G178" s="59" t="s">
        <v>527</v>
      </c>
      <c r="H178" s="59" t="s">
        <v>313</v>
      </c>
      <c r="I178" s="126" t="s">
        <v>3652</v>
      </c>
      <c r="J178" s="69">
        <v>1.4600000000321767</v>
      </c>
      <c r="K178" s="72" t="s">
        <v>136</v>
      </c>
      <c r="L178" s="73">
        <v>3.2500000000000001E-2</v>
      </c>
      <c r="M178" s="73">
        <v>5.7400000000994551E-2</v>
      </c>
      <c r="N178" s="69">
        <v>14055.351328000001</v>
      </c>
      <c r="O178" s="71">
        <v>97.29</v>
      </c>
      <c r="P178" s="126" t="s">
        <v>3652</v>
      </c>
      <c r="Q178" s="69">
        <v>13.674450936000001</v>
      </c>
      <c r="R178" s="70">
        <v>2.6549845069989754E-5</v>
      </c>
      <c r="S178" s="70">
        <f t="shared" si="2"/>
        <v>1.773507510495688E-5</v>
      </c>
      <c r="T178" s="70">
        <f>Q178/'סכום נכסי הקרן'!$C$41</f>
        <v>2.1302257273784482E-6</v>
      </c>
    </row>
    <row r="179" spans="1:20">
      <c r="A179" s="62" t="s">
        <v>713</v>
      </c>
      <c r="B179" s="59" t="s">
        <v>714</v>
      </c>
      <c r="C179" s="72" t="s">
        <v>124</v>
      </c>
      <c r="D179" s="72" t="s">
        <v>29</v>
      </c>
      <c r="E179" s="59" t="s">
        <v>526</v>
      </c>
      <c r="F179" s="72" t="s">
        <v>132</v>
      </c>
      <c r="G179" s="59" t="s">
        <v>527</v>
      </c>
      <c r="H179" s="59" t="s">
        <v>313</v>
      </c>
      <c r="I179" s="126" t="s">
        <v>3652</v>
      </c>
      <c r="J179" s="69">
        <v>2.170000000000091</v>
      </c>
      <c r="K179" s="72" t="s">
        <v>136</v>
      </c>
      <c r="L179" s="73">
        <v>5.7000000000000002E-2</v>
      </c>
      <c r="M179" s="73">
        <v>5.6400000000000297E-2</v>
      </c>
      <c r="N179" s="69">
        <v>3953726.0890939999</v>
      </c>
      <c r="O179" s="71">
        <v>100.54</v>
      </c>
      <c r="P179" s="126" t="s">
        <v>3652</v>
      </c>
      <c r="Q179" s="69">
        <v>3975.0760781919998</v>
      </c>
      <c r="R179" s="70">
        <v>7.0680088037916042E-3</v>
      </c>
      <c r="S179" s="70">
        <f t="shared" si="2"/>
        <v>5.155473746229584E-3</v>
      </c>
      <c r="T179" s="70">
        <f>Q179/'סכום נכסי הקרן'!$C$41</f>
        <v>6.1924309573252922E-4</v>
      </c>
    </row>
    <row r="180" spans="1:20">
      <c r="A180" s="62" t="s">
        <v>715</v>
      </c>
      <c r="B180" s="59" t="s">
        <v>716</v>
      </c>
      <c r="C180" s="72" t="s">
        <v>124</v>
      </c>
      <c r="D180" s="72" t="s">
        <v>29</v>
      </c>
      <c r="E180" s="59" t="s">
        <v>532</v>
      </c>
      <c r="F180" s="72" t="s">
        <v>132</v>
      </c>
      <c r="G180" s="59" t="s">
        <v>527</v>
      </c>
      <c r="H180" s="59" t="s">
        <v>313</v>
      </c>
      <c r="I180" s="126" t="s">
        <v>3652</v>
      </c>
      <c r="J180" s="69">
        <v>1.9300000000001589</v>
      </c>
      <c r="K180" s="72" t="s">
        <v>136</v>
      </c>
      <c r="L180" s="73">
        <v>2.7999999999999997E-2</v>
      </c>
      <c r="M180" s="73">
        <v>5.430000000000159E-2</v>
      </c>
      <c r="N180" s="69">
        <v>661002.02931000001</v>
      </c>
      <c r="O180" s="71">
        <v>95.26</v>
      </c>
      <c r="P180" s="126" t="s">
        <v>3652</v>
      </c>
      <c r="Q180" s="69">
        <v>629.67051852999998</v>
      </c>
      <c r="R180" s="70">
        <v>2.5363246302837605E-3</v>
      </c>
      <c r="S180" s="70">
        <f t="shared" si="2"/>
        <v>8.1665099313839773E-4</v>
      </c>
      <c r="T180" s="70">
        <f>Q180/'סכום נכסי הקרן'!$C$41</f>
        <v>9.8090983295940484E-5</v>
      </c>
    </row>
    <row r="181" spans="1:20">
      <c r="A181" s="62" t="s">
        <v>717</v>
      </c>
      <c r="B181" s="59" t="s">
        <v>718</v>
      </c>
      <c r="C181" s="72" t="s">
        <v>124</v>
      </c>
      <c r="D181" s="72" t="s">
        <v>29</v>
      </c>
      <c r="E181" s="59" t="s">
        <v>532</v>
      </c>
      <c r="F181" s="72" t="s">
        <v>132</v>
      </c>
      <c r="G181" s="59" t="s">
        <v>527</v>
      </c>
      <c r="H181" s="59" t="s">
        <v>313</v>
      </c>
      <c r="I181" s="126" t="s">
        <v>3652</v>
      </c>
      <c r="J181" s="69">
        <v>3.1899999999994471</v>
      </c>
      <c r="K181" s="72" t="s">
        <v>136</v>
      </c>
      <c r="L181" s="73">
        <v>5.6500000000000002E-2</v>
      </c>
      <c r="M181" s="73">
        <v>6.0099999999984902E-2</v>
      </c>
      <c r="N181" s="69">
        <v>2119893.2175400001</v>
      </c>
      <c r="O181" s="71">
        <v>100.53</v>
      </c>
      <c r="P181" s="126" t="s">
        <v>3652</v>
      </c>
      <c r="Q181" s="69">
        <v>2131.1287458219999</v>
      </c>
      <c r="R181" s="70">
        <v>5.0203220024799744E-3</v>
      </c>
      <c r="S181" s="70">
        <f t="shared" si="2"/>
        <v>2.7639667978173019E-3</v>
      </c>
      <c r="T181" s="70">
        <f>Q181/'סכום נכסי הקרן'!$C$41</f>
        <v>3.3199031565897378E-4</v>
      </c>
    </row>
    <row r="182" spans="1:20">
      <c r="A182" s="62" t="s">
        <v>719</v>
      </c>
      <c r="B182" s="59" t="s">
        <v>720</v>
      </c>
      <c r="C182" s="72" t="s">
        <v>124</v>
      </c>
      <c r="D182" s="72" t="s">
        <v>29</v>
      </c>
      <c r="E182" s="59" t="s">
        <v>539</v>
      </c>
      <c r="F182" s="72" t="s">
        <v>540</v>
      </c>
      <c r="G182" s="59" t="s">
        <v>527</v>
      </c>
      <c r="H182" s="59" t="s">
        <v>313</v>
      </c>
      <c r="I182" s="126" t="s">
        <v>3652</v>
      </c>
      <c r="J182" s="69">
        <v>4.4299999999987643</v>
      </c>
      <c r="K182" s="72" t="s">
        <v>136</v>
      </c>
      <c r="L182" s="73">
        <v>5.5E-2</v>
      </c>
      <c r="M182" s="73">
        <v>5.7599999999984261E-2</v>
      </c>
      <c r="N182" s="69">
        <v>1458706.9350419999</v>
      </c>
      <c r="O182" s="71">
        <v>99.23</v>
      </c>
      <c r="P182" s="126" t="s">
        <v>3652</v>
      </c>
      <c r="Q182" s="69">
        <v>1447.6977496529998</v>
      </c>
      <c r="R182" s="70">
        <v>5.9928225128980436E-3</v>
      </c>
      <c r="S182" s="70">
        <f t="shared" si="2"/>
        <v>1.877591169074272E-3</v>
      </c>
      <c r="T182" s="70">
        <f>Q182/'סכום נכסי הקרן'!$C$41</f>
        <v>2.2552444746866025E-4</v>
      </c>
    </row>
    <row r="183" spans="1:20">
      <c r="A183" s="62" t="s">
        <v>721</v>
      </c>
      <c r="B183" s="59" t="s">
        <v>722</v>
      </c>
      <c r="C183" s="72" t="s">
        <v>124</v>
      </c>
      <c r="D183" s="72" t="s">
        <v>29</v>
      </c>
      <c r="E183" s="59" t="s">
        <v>723</v>
      </c>
      <c r="F183" s="72" t="s">
        <v>603</v>
      </c>
      <c r="G183" s="59" t="s">
        <v>544</v>
      </c>
      <c r="H183" s="59" t="s">
        <v>134</v>
      </c>
      <c r="I183" s="126" t="s">
        <v>3652</v>
      </c>
      <c r="J183" s="69">
        <v>0.82000000000846296</v>
      </c>
      <c r="K183" s="72" t="s">
        <v>136</v>
      </c>
      <c r="L183" s="73">
        <v>3.0499999999999999E-2</v>
      </c>
      <c r="M183" s="73">
        <v>4.8400000000095672E-2</v>
      </c>
      <c r="N183" s="69">
        <v>55109.061803000004</v>
      </c>
      <c r="O183" s="71">
        <v>98.63</v>
      </c>
      <c r="P183" s="126" t="s">
        <v>3652</v>
      </c>
      <c r="Q183" s="69">
        <v>54.354067647000001</v>
      </c>
      <c r="R183" s="70">
        <v>8.2100995631932195E-4</v>
      </c>
      <c r="S183" s="70">
        <f t="shared" si="2"/>
        <v>7.0494491990288996E-5</v>
      </c>
      <c r="T183" s="70">
        <f>Q183/'סכום נכסי הקרן'!$C$41</f>
        <v>8.4673552035996678E-6</v>
      </c>
    </row>
    <row r="184" spans="1:20">
      <c r="A184" s="62" t="s">
        <v>724</v>
      </c>
      <c r="B184" s="59" t="s">
        <v>725</v>
      </c>
      <c r="C184" s="72" t="s">
        <v>124</v>
      </c>
      <c r="D184" s="72" t="s">
        <v>29</v>
      </c>
      <c r="E184" s="59" t="s">
        <v>723</v>
      </c>
      <c r="F184" s="72" t="s">
        <v>603</v>
      </c>
      <c r="G184" s="59" t="s">
        <v>544</v>
      </c>
      <c r="H184" s="59" t="s">
        <v>134</v>
      </c>
      <c r="I184" s="126" t="s">
        <v>3652</v>
      </c>
      <c r="J184" s="69">
        <v>2.8000000000004825</v>
      </c>
      <c r="K184" s="72" t="s">
        <v>136</v>
      </c>
      <c r="L184" s="73">
        <v>2.58E-2</v>
      </c>
      <c r="M184" s="73">
        <v>5.070000000001882E-2</v>
      </c>
      <c r="N184" s="69">
        <v>443003.58360499999</v>
      </c>
      <c r="O184" s="71">
        <v>93.51</v>
      </c>
      <c r="P184" s="126" t="s">
        <v>3652</v>
      </c>
      <c r="Q184" s="69">
        <v>414.2526510460001</v>
      </c>
      <c r="R184" s="70">
        <v>1.6529580536668155E-3</v>
      </c>
      <c r="S184" s="70">
        <f t="shared" si="2"/>
        <v>5.3726485349307675E-4</v>
      </c>
      <c r="T184" s="70">
        <f>Q184/'סכום נכסי הקרן'!$C$41</f>
        <v>6.4532876604919646E-5</v>
      </c>
    </row>
    <row r="185" spans="1:20">
      <c r="A185" s="62" t="s">
        <v>726</v>
      </c>
      <c r="B185" s="59" t="s">
        <v>727</v>
      </c>
      <c r="C185" s="72" t="s">
        <v>124</v>
      </c>
      <c r="D185" s="72" t="s">
        <v>29</v>
      </c>
      <c r="E185" s="59" t="s">
        <v>723</v>
      </c>
      <c r="F185" s="72" t="s">
        <v>603</v>
      </c>
      <c r="G185" s="59" t="s">
        <v>544</v>
      </c>
      <c r="H185" s="59" t="s">
        <v>134</v>
      </c>
      <c r="I185" s="126" t="s">
        <v>3652</v>
      </c>
      <c r="J185" s="69">
        <v>3.9800000000000866</v>
      </c>
      <c r="K185" s="72" t="s">
        <v>136</v>
      </c>
      <c r="L185" s="73">
        <v>0.04</v>
      </c>
      <c r="M185" s="73">
        <v>5.3300000000000861E-2</v>
      </c>
      <c r="N185" s="69">
        <v>2407189.2799999998</v>
      </c>
      <c r="O185" s="71">
        <v>95.2</v>
      </c>
      <c r="P185" s="126" t="s">
        <v>3652</v>
      </c>
      <c r="Q185" s="69">
        <v>2291.6441945600004</v>
      </c>
      <c r="R185" s="70">
        <v>5.4993187046661713E-3</v>
      </c>
      <c r="S185" s="70">
        <f t="shared" si="2"/>
        <v>2.9721472616763517E-3</v>
      </c>
      <c r="T185" s="70">
        <f>Q185/'סכום נכסי הקרן'!$C$41</f>
        <v>3.5699564421978589E-4</v>
      </c>
    </row>
    <row r="186" spans="1:20">
      <c r="A186" s="62" t="s">
        <v>728</v>
      </c>
      <c r="B186" s="59" t="s">
        <v>729</v>
      </c>
      <c r="C186" s="72" t="s">
        <v>124</v>
      </c>
      <c r="D186" s="72" t="s">
        <v>29</v>
      </c>
      <c r="E186" s="59" t="s">
        <v>730</v>
      </c>
      <c r="F186" s="72" t="s">
        <v>132</v>
      </c>
      <c r="G186" s="59" t="s">
        <v>527</v>
      </c>
      <c r="H186" s="59" t="s">
        <v>313</v>
      </c>
      <c r="I186" s="126" t="s">
        <v>3652</v>
      </c>
      <c r="J186" s="69">
        <v>0.73999999999970534</v>
      </c>
      <c r="K186" s="72" t="s">
        <v>136</v>
      </c>
      <c r="L186" s="73">
        <v>2.9500000000000002E-2</v>
      </c>
      <c r="M186" s="73">
        <v>5.4500000000071179E-2</v>
      </c>
      <c r="N186" s="69">
        <v>207334.06008999998</v>
      </c>
      <c r="O186" s="71">
        <v>98.25</v>
      </c>
      <c r="P186" s="126" t="s">
        <v>3652</v>
      </c>
      <c r="Q186" s="69">
        <v>203.705713919</v>
      </c>
      <c r="R186" s="70">
        <v>5.7979584329224745E-3</v>
      </c>
      <c r="S186" s="70">
        <f t="shared" si="2"/>
        <v>2.6419606553644261E-4</v>
      </c>
      <c r="T186" s="70">
        <f>Q186/'סכום נכסי הקרן'!$C$41</f>
        <v>3.1733570483758096E-5</v>
      </c>
    </row>
    <row r="187" spans="1:20">
      <c r="A187" s="62" t="s">
        <v>731</v>
      </c>
      <c r="B187" s="59" t="s">
        <v>732</v>
      </c>
      <c r="C187" s="72" t="s">
        <v>124</v>
      </c>
      <c r="D187" s="72" t="s">
        <v>29</v>
      </c>
      <c r="E187" s="59" t="s">
        <v>581</v>
      </c>
      <c r="F187" s="72" t="s">
        <v>160</v>
      </c>
      <c r="G187" s="59" t="s">
        <v>527</v>
      </c>
      <c r="H187" s="59" t="s">
        <v>313</v>
      </c>
      <c r="I187" s="126" t="s">
        <v>3652</v>
      </c>
      <c r="J187" s="69">
        <v>1.5499999999985983</v>
      </c>
      <c r="K187" s="72" t="s">
        <v>136</v>
      </c>
      <c r="L187" s="73">
        <v>3.5499999999999997E-2</v>
      </c>
      <c r="M187" s="73">
        <v>4.889999999997878E-2</v>
      </c>
      <c r="N187" s="69">
        <v>750663.02817599999</v>
      </c>
      <c r="O187" s="71">
        <v>98.03</v>
      </c>
      <c r="P187" s="69">
        <v>13.324268686</v>
      </c>
      <c r="Q187" s="69">
        <v>749.19920163100005</v>
      </c>
      <c r="R187" s="70">
        <v>1.9205974797306476E-3</v>
      </c>
      <c r="S187" s="70">
        <f t="shared" si="2"/>
        <v>9.7167368340320462E-4</v>
      </c>
      <c r="T187" s="70">
        <f>Q187/'סכום נכסי הקרן'!$C$41</f>
        <v>1.1671133427698669E-4</v>
      </c>
    </row>
    <row r="188" spans="1:20">
      <c r="A188" s="62" t="s">
        <v>733</v>
      </c>
      <c r="B188" s="59" t="s">
        <v>734</v>
      </c>
      <c r="C188" s="72" t="s">
        <v>124</v>
      </c>
      <c r="D188" s="72" t="s">
        <v>29</v>
      </c>
      <c r="E188" s="59" t="s">
        <v>581</v>
      </c>
      <c r="F188" s="72" t="s">
        <v>160</v>
      </c>
      <c r="G188" s="59" t="s">
        <v>527</v>
      </c>
      <c r="H188" s="59" t="s">
        <v>313</v>
      </c>
      <c r="I188" s="126" t="s">
        <v>3652</v>
      </c>
      <c r="J188" s="69">
        <v>2.5600000000002052</v>
      </c>
      <c r="K188" s="72" t="s">
        <v>136</v>
      </c>
      <c r="L188" s="73">
        <v>2.5000000000000001E-2</v>
      </c>
      <c r="M188" s="73">
        <v>4.900000000000513E-2</v>
      </c>
      <c r="N188" s="69">
        <v>2632520.2589520002</v>
      </c>
      <c r="O188" s="71">
        <v>94.18</v>
      </c>
      <c r="P188" s="69">
        <v>644.02727673599998</v>
      </c>
      <c r="Q188" s="69">
        <v>3123.3348565059991</v>
      </c>
      <c r="R188" s="70">
        <v>3.433601664778867E-3</v>
      </c>
      <c r="S188" s="70">
        <f t="shared" si="2"/>
        <v>4.0508082201848794E-3</v>
      </c>
      <c r="T188" s="70">
        <f>Q188/'סכום נכסי הקרן'!$C$41</f>
        <v>4.8655761739075596E-4</v>
      </c>
    </row>
    <row r="189" spans="1:20">
      <c r="A189" s="62" t="s">
        <v>735</v>
      </c>
      <c r="B189" s="59" t="s">
        <v>736</v>
      </c>
      <c r="C189" s="72" t="s">
        <v>124</v>
      </c>
      <c r="D189" s="72" t="s">
        <v>29</v>
      </c>
      <c r="E189" s="59" t="s">
        <v>581</v>
      </c>
      <c r="F189" s="72" t="s">
        <v>160</v>
      </c>
      <c r="G189" s="59" t="s">
        <v>527</v>
      </c>
      <c r="H189" s="59" t="s">
        <v>313</v>
      </c>
      <c r="I189" s="126" t="s">
        <v>3652</v>
      </c>
      <c r="J189" s="69">
        <v>3.9299999999988238</v>
      </c>
      <c r="K189" s="72" t="s">
        <v>136</v>
      </c>
      <c r="L189" s="73">
        <v>4.7300000000000002E-2</v>
      </c>
      <c r="M189" s="73">
        <v>5.0399999999983756E-2</v>
      </c>
      <c r="N189" s="69">
        <v>1166102.6669640001</v>
      </c>
      <c r="O189" s="71">
        <v>99</v>
      </c>
      <c r="P189" s="69">
        <v>27.578328074000005</v>
      </c>
      <c r="Q189" s="69">
        <v>1182.020020123</v>
      </c>
      <c r="R189" s="70">
        <v>2.952794061922186E-3</v>
      </c>
      <c r="S189" s="70">
        <f t="shared" si="2"/>
        <v>1.5330205161843324E-3</v>
      </c>
      <c r="T189" s="70">
        <f>Q189/'סכום נכסי הקרן'!$C$41</f>
        <v>1.8413678683898606E-4</v>
      </c>
    </row>
    <row r="190" spans="1:20">
      <c r="A190" s="62" t="s">
        <v>737</v>
      </c>
      <c r="B190" s="59" t="s">
        <v>738</v>
      </c>
      <c r="C190" s="72" t="s">
        <v>124</v>
      </c>
      <c r="D190" s="72" t="s">
        <v>29</v>
      </c>
      <c r="E190" s="59" t="s">
        <v>584</v>
      </c>
      <c r="F190" s="72" t="s">
        <v>317</v>
      </c>
      <c r="G190" s="59" t="s">
        <v>527</v>
      </c>
      <c r="H190" s="59" t="s">
        <v>313</v>
      </c>
      <c r="I190" s="126" t="s">
        <v>3652</v>
      </c>
      <c r="J190" s="69">
        <v>4.509999999999982</v>
      </c>
      <c r="K190" s="72" t="s">
        <v>136</v>
      </c>
      <c r="L190" s="73">
        <v>2.4300000000000002E-2</v>
      </c>
      <c r="M190" s="73">
        <v>4.9100000000001615E-2</v>
      </c>
      <c r="N190" s="69">
        <v>2480155.8510059998</v>
      </c>
      <c r="O190" s="71">
        <v>89.9</v>
      </c>
      <c r="P190" s="126" t="s">
        <v>3652</v>
      </c>
      <c r="Q190" s="69">
        <v>2229.6601099039999</v>
      </c>
      <c r="R190" s="70">
        <v>1.6933841664915352E-3</v>
      </c>
      <c r="S190" s="70">
        <f t="shared" si="2"/>
        <v>2.8917570213785036E-3</v>
      </c>
      <c r="T190" s="70">
        <f>Q190/'סכום נכסי הקרן'!$C$41</f>
        <v>3.4733967394059897E-4</v>
      </c>
    </row>
    <row r="191" spans="1:20">
      <c r="A191" s="62" t="s">
        <v>739</v>
      </c>
      <c r="B191" s="59" t="s">
        <v>740</v>
      </c>
      <c r="C191" s="72" t="s">
        <v>124</v>
      </c>
      <c r="D191" s="72" t="s">
        <v>29</v>
      </c>
      <c r="E191" s="59" t="s">
        <v>741</v>
      </c>
      <c r="F191" s="72" t="s">
        <v>160</v>
      </c>
      <c r="G191" s="59" t="s">
        <v>527</v>
      </c>
      <c r="H191" s="59" t="s">
        <v>313</v>
      </c>
      <c r="I191" s="126" t="s">
        <v>3652</v>
      </c>
      <c r="J191" s="69">
        <v>0.48</v>
      </c>
      <c r="K191" s="72" t="s">
        <v>136</v>
      </c>
      <c r="L191" s="73">
        <v>2.1600000000000001E-2</v>
      </c>
      <c r="M191" s="73">
        <v>5.070002751846913E-2</v>
      </c>
      <c r="N191" s="69">
        <v>4.7842999999999997E-2</v>
      </c>
      <c r="O191" s="71">
        <v>98.7</v>
      </c>
      <c r="P191" s="126" t="s">
        <v>3652</v>
      </c>
      <c r="Q191" s="69">
        <v>4.7240999999999997E-5</v>
      </c>
      <c r="R191" s="70">
        <v>3.7406111972459319E-10</v>
      </c>
      <c r="S191" s="70">
        <f t="shared" si="2"/>
        <v>6.1269201005180887E-11</v>
      </c>
      <c r="T191" s="70">
        <f>Q191/'סכום נכסי הקרן'!$C$41</f>
        <v>7.3592712466539691E-12</v>
      </c>
    </row>
    <row r="192" spans="1:20">
      <c r="A192" s="62" t="s">
        <v>742</v>
      </c>
      <c r="B192" s="59" t="s">
        <v>743</v>
      </c>
      <c r="C192" s="72" t="s">
        <v>124</v>
      </c>
      <c r="D192" s="72" t="s">
        <v>29</v>
      </c>
      <c r="E192" s="59" t="s">
        <v>744</v>
      </c>
      <c r="F192" s="72" t="s">
        <v>745</v>
      </c>
      <c r="G192" s="59" t="s">
        <v>527</v>
      </c>
      <c r="H192" s="59" t="s">
        <v>313</v>
      </c>
      <c r="I192" s="126" t="s">
        <v>3652</v>
      </c>
      <c r="J192" s="69">
        <v>6.2400000000005473</v>
      </c>
      <c r="K192" s="72" t="s">
        <v>136</v>
      </c>
      <c r="L192" s="73">
        <v>2.3399999999999997E-2</v>
      </c>
      <c r="M192" s="73">
        <v>5.2500000000008137E-2</v>
      </c>
      <c r="N192" s="69">
        <v>1838385.7881350003</v>
      </c>
      <c r="O192" s="71">
        <v>83.69</v>
      </c>
      <c r="P192" s="126" t="s">
        <v>3652</v>
      </c>
      <c r="Q192" s="69">
        <v>1538.5450661589996</v>
      </c>
      <c r="R192" s="70">
        <v>1.8648038413103612E-3</v>
      </c>
      <c r="S192" s="70">
        <f t="shared" si="2"/>
        <v>1.9954155693999933E-3</v>
      </c>
      <c r="T192" s="70">
        <f>Q192/'סכום נכסי הקרן'!$C$41</f>
        <v>2.3967677371489288E-4</v>
      </c>
    </row>
    <row r="193" spans="1:20">
      <c r="A193" s="62" t="s">
        <v>746</v>
      </c>
      <c r="B193" s="59" t="s">
        <v>747</v>
      </c>
      <c r="C193" s="72" t="s">
        <v>124</v>
      </c>
      <c r="D193" s="72" t="s">
        <v>29</v>
      </c>
      <c r="E193" s="59" t="s">
        <v>748</v>
      </c>
      <c r="F193" s="72" t="s">
        <v>603</v>
      </c>
      <c r="G193" s="59" t="s">
        <v>591</v>
      </c>
      <c r="H193" s="59" t="s">
        <v>134</v>
      </c>
      <c r="I193" s="126" t="s">
        <v>3652</v>
      </c>
      <c r="J193" s="69">
        <v>2.0899999999990277</v>
      </c>
      <c r="K193" s="72" t="s">
        <v>136</v>
      </c>
      <c r="L193" s="73">
        <v>2.9500000000000002E-2</v>
      </c>
      <c r="M193" s="73">
        <v>5.3499999999985171E-2</v>
      </c>
      <c r="N193" s="69">
        <v>1522417.4988780001</v>
      </c>
      <c r="O193" s="71">
        <v>95.31</v>
      </c>
      <c r="P193" s="126" t="s">
        <v>3652</v>
      </c>
      <c r="Q193" s="69">
        <v>1451.0161181490002</v>
      </c>
      <c r="R193" s="70">
        <v>4.9189070558348499E-3</v>
      </c>
      <c r="S193" s="70">
        <f t="shared" si="2"/>
        <v>1.8818949261156283E-3</v>
      </c>
      <c r="T193" s="70">
        <f>Q193/'סכום נכסי הקרן'!$C$41</f>
        <v>2.2604138770824912E-4</v>
      </c>
    </row>
    <row r="194" spans="1:20">
      <c r="A194" s="62" t="s">
        <v>749</v>
      </c>
      <c r="B194" s="59" t="s">
        <v>750</v>
      </c>
      <c r="C194" s="72" t="s">
        <v>124</v>
      </c>
      <c r="D194" s="72" t="s">
        <v>29</v>
      </c>
      <c r="E194" s="59" t="s">
        <v>748</v>
      </c>
      <c r="F194" s="72" t="s">
        <v>603</v>
      </c>
      <c r="G194" s="59" t="s">
        <v>591</v>
      </c>
      <c r="H194" s="59" t="s">
        <v>134</v>
      </c>
      <c r="I194" s="126" t="s">
        <v>3652</v>
      </c>
      <c r="J194" s="69">
        <v>2.9699999999969049</v>
      </c>
      <c r="K194" s="72" t="s">
        <v>136</v>
      </c>
      <c r="L194" s="73">
        <v>2.5499999999999998E-2</v>
      </c>
      <c r="M194" s="73">
        <v>5.5299999999969048E-2</v>
      </c>
      <c r="N194" s="69">
        <v>175923.62118499997</v>
      </c>
      <c r="O194" s="71">
        <v>91.82</v>
      </c>
      <c r="P194" s="126" t="s">
        <v>3652</v>
      </c>
      <c r="Q194" s="69">
        <v>161.53306904999999</v>
      </c>
      <c r="R194" s="70">
        <v>3.0212372045716046E-4</v>
      </c>
      <c r="S194" s="70">
        <f t="shared" si="2"/>
        <v>2.0950026622231142E-4</v>
      </c>
      <c r="T194" s="70">
        <f>Q194/'סכום נכסי הקרן'!$C$41</f>
        <v>2.5163854923550206E-5</v>
      </c>
    </row>
    <row r="195" spans="1:20">
      <c r="A195" s="62" t="s">
        <v>751</v>
      </c>
      <c r="B195" s="59" t="s">
        <v>752</v>
      </c>
      <c r="C195" s="72" t="s">
        <v>124</v>
      </c>
      <c r="D195" s="72" t="s">
        <v>29</v>
      </c>
      <c r="E195" s="59" t="s">
        <v>753</v>
      </c>
      <c r="F195" s="72" t="s">
        <v>377</v>
      </c>
      <c r="G195" s="59" t="s">
        <v>591</v>
      </c>
      <c r="H195" s="59" t="s">
        <v>134</v>
      </c>
      <c r="I195" s="126" t="s">
        <v>3652</v>
      </c>
      <c r="J195" s="69">
        <v>1.8299999999994145</v>
      </c>
      <c r="K195" s="72" t="s">
        <v>136</v>
      </c>
      <c r="L195" s="73">
        <v>3.27E-2</v>
      </c>
      <c r="M195" s="73">
        <v>4.5199999999973033E-2</v>
      </c>
      <c r="N195" s="69">
        <v>573707.13622500002</v>
      </c>
      <c r="O195" s="71">
        <v>98.27</v>
      </c>
      <c r="P195" s="126" t="s">
        <v>3652</v>
      </c>
      <c r="Q195" s="69">
        <v>563.78200265100008</v>
      </c>
      <c r="R195" s="70">
        <v>1.817870283006911E-3</v>
      </c>
      <c r="S195" s="70">
        <f t="shared" si="2"/>
        <v>7.3119690191840881E-4</v>
      </c>
      <c r="T195" s="70">
        <f>Q195/'סכום נכסי הקרן'!$C$41</f>
        <v>8.7826775078649844E-5</v>
      </c>
    </row>
    <row r="196" spans="1:20">
      <c r="A196" s="62" t="s">
        <v>754</v>
      </c>
      <c r="B196" s="59" t="s">
        <v>755</v>
      </c>
      <c r="C196" s="72" t="s">
        <v>124</v>
      </c>
      <c r="D196" s="72" t="s">
        <v>29</v>
      </c>
      <c r="E196" s="59" t="s">
        <v>756</v>
      </c>
      <c r="F196" s="72" t="s">
        <v>654</v>
      </c>
      <c r="G196" s="59" t="s">
        <v>591</v>
      </c>
      <c r="H196" s="59" t="s">
        <v>134</v>
      </c>
      <c r="I196" s="126" t="s">
        <v>3652</v>
      </c>
      <c r="J196" s="69">
        <v>2.2000000000216335</v>
      </c>
      <c r="K196" s="72" t="s">
        <v>136</v>
      </c>
      <c r="L196" s="73">
        <v>3.4500000000000003E-2</v>
      </c>
      <c r="M196" s="73">
        <v>5.0400000000432661E-2</v>
      </c>
      <c r="N196" s="69">
        <v>47241.093832999999</v>
      </c>
      <c r="O196" s="71">
        <v>97.85</v>
      </c>
      <c r="P196" s="126" t="s">
        <v>3652</v>
      </c>
      <c r="Q196" s="69">
        <v>46.225408600000002</v>
      </c>
      <c r="R196" s="70">
        <v>6.4854103841022897E-5</v>
      </c>
      <c r="S196" s="70">
        <f t="shared" si="2"/>
        <v>5.9952030038737907E-5</v>
      </c>
      <c r="T196" s="70">
        <f>Q196/'סכום נכסי הקרן'!$C$41</f>
        <v>7.2010609507591105E-6</v>
      </c>
    </row>
    <row r="197" spans="1:20">
      <c r="A197" s="62" t="s">
        <v>757</v>
      </c>
      <c r="B197" s="59" t="s">
        <v>758</v>
      </c>
      <c r="C197" s="72" t="s">
        <v>124</v>
      </c>
      <c r="D197" s="72" t="s">
        <v>29</v>
      </c>
      <c r="E197" s="59" t="s">
        <v>759</v>
      </c>
      <c r="F197" s="72" t="s">
        <v>654</v>
      </c>
      <c r="G197" s="59" t="s">
        <v>591</v>
      </c>
      <c r="H197" s="59" t="s">
        <v>134</v>
      </c>
      <c r="I197" s="126" t="s">
        <v>3652</v>
      </c>
      <c r="J197" s="69">
        <v>3.5599999999998202</v>
      </c>
      <c r="K197" s="72" t="s">
        <v>136</v>
      </c>
      <c r="L197" s="73">
        <v>2.5000000000000001E-3</v>
      </c>
      <c r="M197" s="73">
        <v>5.1699999999991891E-2</v>
      </c>
      <c r="N197" s="69">
        <v>1315400.4277019999</v>
      </c>
      <c r="O197" s="71">
        <v>84.4</v>
      </c>
      <c r="P197" s="126" t="s">
        <v>3652</v>
      </c>
      <c r="Q197" s="69">
        <v>1110.19791717</v>
      </c>
      <c r="R197" s="70">
        <v>2.3215598033575592E-3</v>
      </c>
      <c r="S197" s="70">
        <f t="shared" si="2"/>
        <v>1.439870860960223E-3</v>
      </c>
      <c r="T197" s="70">
        <f>Q197/'סכום נכסי הקרן'!$C$41</f>
        <v>1.7294823585284618E-4</v>
      </c>
    </row>
    <row r="198" spans="1:20">
      <c r="A198" s="62" t="s">
        <v>760</v>
      </c>
      <c r="B198" s="59" t="s">
        <v>761</v>
      </c>
      <c r="C198" s="72" t="s">
        <v>124</v>
      </c>
      <c r="D198" s="72" t="s">
        <v>29</v>
      </c>
      <c r="E198" s="59" t="s">
        <v>602</v>
      </c>
      <c r="F198" s="72" t="s">
        <v>603</v>
      </c>
      <c r="G198" s="59" t="s">
        <v>604</v>
      </c>
      <c r="H198" s="59" t="s">
        <v>313</v>
      </c>
      <c r="I198" s="126" t="s">
        <v>3652</v>
      </c>
      <c r="J198" s="69">
        <v>2.3200000000003174</v>
      </c>
      <c r="K198" s="72" t="s">
        <v>136</v>
      </c>
      <c r="L198" s="73">
        <v>4.2999999999999997E-2</v>
      </c>
      <c r="M198" s="73">
        <v>5.2300000000011976E-2</v>
      </c>
      <c r="N198" s="69">
        <v>1385104.239294</v>
      </c>
      <c r="O198" s="71">
        <v>99.99</v>
      </c>
      <c r="P198" s="126" t="s">
        <v>3652</v>
      </c>
      <c r="Q198" s="69">
        <v>1384.9657750580002</v>
      </c>
      <c r="R198" s="70">
        <v>1.2476895962571337E-3</v>
      </c>
      <c r="S198" s="70">
        <f t="shared" si="2"/>
        <v>1.7962309531408046E-3</v>
      </c>
      <c r="T198" s="70">
        <f>Q198/'סכום נכסי הקרן'!$C$41</f>
        <v>2.1575196981402108E-4</v>
      </c>
    </row>
    <row r="199" spans="1:20">
      <c r="A199" s="62" t="s">
        <v>762</v>
      </c>
      <c r="B199" s="59" t="s">
        <v>763</v>
      </c>
      <c r="C199" s="72" t="s">
        <v>124</v>
      </c>
      <c r="D199" s="72" t="s">
        <v>29</v>
      </c>
      <c r="E199" s="59" t="s">
        <v>764</v>
      </c>
      <c r="F199" s="72" t="s">
        <v>590</v>
      </c>
      <c r="G199" s="59" t="s">
        <v>591</v>
      </c>
      <c r="H199" s="59" t="s">
        <v>134</v>
      </c>
      <c r="I199" s="126" t="s">
        <v>3652</v>
      </c>
      <c r="J199" s="69">
        <v>0.84999999999907294</v>
      </c>
      <c r="K199" s="72" t="s">
        <v>136</v>
      </c>
      <c r="L199" s="73">
        <v>3.5000000000000003E-2</v>
      </c>
      <c r="M199" s="73">
        <v>5.3099999999983029E-2</v>
      </c>
      <c r="N199" s="69">
        <v>702096.87052500015</v>
      </c>
      <c r="O199" s="71">
        <v>99.86</v>
      </c>
      <c r="P199" s="126" t="s">
        <v>3652</v>
      </c>
      <c r="Q199" s="69">
        <v>701.11395044899996</v>
      </c>
      <c r="R199" s="70">
        <v>3.662095089322972E-3</v>
      </c>
      <c r="S199" s="70">
        <f t="shared" si="2"/>
        <v>9.0930953107673865E-4</v>
      </c>
      <c r="T199" s="70">
        <f>Q199/'סכום נכסי הקרן'!$C$41</f>
        <v>1.0922054436119687E-4</v>
      </c>
    </row>
    <row r="200" spans="1:20">
      <c r="A200" s="62" t="s">
        <v>765</v>
      </c>
      <c r="B200" s="59" t="s">
        <v>766</v>
      </c>
      <c r="C200" s="72" t="s">
        <v>124</v>
      </c>
      <c r="D200" s="72" t="s">
        <v>29</v>
      </c>
      <c r="E200" s="59" t="s">
        <v>764</v>
      </c>
      <c r="F200" s="72" t="s">
        <v>590</v>
      </c>
      <c r="G200" s="59" t="s">
        <v>591</v>
      </c>
      <c r="H200" s="59" t="s">
        <v>134</v>
      </c>
      <c r="I200" s="126" t="s">
        <v>3652</v>
      </c>
      <c r="J200" s="69">
        <v>2.3699999999982637</v>
      </c>
      <c r="K200" s="72" t="s">
        <v>136</v>
      </c>
      <c r="L200" s="73">
        <v>2.6499999999999999E-2</v>
      </c>
      <c r="M200" s="73">
        <v>5.2799999999967102E-2</v>
      </c>
      <c r="N200" s="69">
        <v>575752.21111899999</v>
      </c>
      <c r="O200" s="71">
        <v>95.03</v>
      </c>
      <c r="P200" s="126" t="s">
        <v>3652</v>
      </c>
      <c r="Q200" s="69">
        <v>547.137345235</v>
      </c>
      <c r="R200" s="70">
        <v>9.368662933302047E-4</v>
      </c>
      <c r="S200" s="70">
        <f t="shared" si="2"/>
        <v>7.096096183959752E-4</v>
      </c>
      <c r="T200" s="70">
        <f>Q200/'סכום נכסי הקרן'!$C$41</f>
        <v>8.5233846293654284E-5</v>
      </c>
    </row>
    <row r="201" spans="1:20">
      <c r="A201" s="62" t="s">
        <v>767</v>
      </c>
      <c r="B201" s="59" t="s">
        <v>768</v>
      </c>
      <c r="C201" s="72" t="s">
        <v>124</v>
      </c>
      <c r="D201" s="72" t="s">
        <v>29</v>
      </c>
      <c r="E201" s="59" t="s">
        <v>764</v>
      </c>
      <c r="F201" s="72" t="s">
        <v>590</v>
      </c>
      <c r="G201" s="59" t="s">
        <v>591</v>
      </c>
      <c r="H201" s="59" t="s">
        <v>134</v>
      </c>
      <c r="I201" s="126" t="s">
        <v>3652</v>
      </c>
      <c r="J201" s="69">
        <v>1.9100000000002191</v>
      </c>
      <c r="K201" s="72" t="s">
        <v>136</v>
      </c>
      <c r="L201" s="73">
        <v>4.99E-2</v>
      </c>
      <c r="M201" s="73">
        <v>4.6800000000000591E-2</v>
      </c>
      <c r="N201" s="69">
        <v>1969898.6886430001</v>
      </c>
      <c r="O201" s="71">
        <v>101.94</v>
      </c>
      <c r="P201" s="126" t="s">
        <v>3652</v>
      </c>
      <c r="Q201" s="69">
        <v>2008.1147448160002</v>
      </c>
      <c r="R201" s="70">
        <v>5.6484550211985665E-3</v>
      </c>
      <c r="S201" s="70">
        <f t="shared" si="2"/>
        <v>2.6044238255244182E-3</v>
      </c>
      <c r="T201" s="70">
        <f>Q201/'סכום נכסי הקרן'!$C$41</f>
        <v>3.1282701681815083E-4</v>
      </c>
    </row>
    <row r="202" spans="1:20">
      <c r="A202" s="62" t="s">
        <v>769</v>
      </c>
      <c r="B202" s="59" t="s">
        <v>770</v>
      </c>
      <c r="C202" s="72" t="s">
        <v>124</v>
      </c>
      <c r="D202" s="72" t="s">
        <v>29</v>
      </c>
      <c r="E202" s="59" t="s">
        <v>618</v>
      </c>
      <c r="F202" s="72" t="s">
        <v>619</v>
      </c>
      <c r="G202" s="59" t="s">
        <v>591</v>
      </c>
      <c r="H202" s="59" t="s">
        <v>134</v>
      </c>
      <c r="I202" s="126" t="s">
        <v>3652</v>
      </c>
      <c r="J202" s="69">
        <v>1.6900000000026474</v>
      </c>
      <c r="K202" s="72" t="s">
        <v>136</v>
      </c>
      <c r="L202" s="73">
        <v>3.2500000000000001E-2</v>
      </c>
      <c r="M202" s="73">
        <v>5.3600000000056651E-2</v>
      </c>
      <c r="N202" s="69">
        <v>336012.70254000003</v>
      </c>
      <c r="O202" s="71">
        <v>96.68</v>
      </c>
      <c r="P202" s="126" t="s">
        <v>3652</v>
      </c>
      <c r="Q202" s="69">
        <v>324.85708090599996</v>
      </c>
      <c r="R202" s="70">
        <v>1.0605885209849202E-3</v>
      </c>
      <c r="S202" s="70">
        <f t="shared" ref="S202:S265" si="3">IFERROR(Q202/$Q$9,0)</f>
        <v>4.2132329518820562E-4</v>
      </c>
      <c r="T202" s="70">
        <f>Q202/'סכום נכסי הקרן'!$C$41</f>
        <v>5.0606705505460675E-5</v>
      </c>
    </row>
    <row r="203" spans="1:20">
      <c r="A203" s="62" t="s">
        <v>771</v>
      </c>
      <c r="B203" s="59" t="s">
        <v>772</v>
      </c>
      <c r="C203" s="72" t="s">
        <v>124</v>
      </c>
      <c r="D203" s="72" t="s">
        <v>29</v>
      </c>
      <c r="E203" s="59" t="s">
        <v>618</v>
      </c>
      <c r="F203" s="72" t="s">
        <v>619</v>
      </c>
      <c r="G203" s="59" t="s">
        <v>591</v>
      </c>
      <c r="H203" s="59" t="s">
        <v>134</v>
      </c>
      <c r="I203" s="126" t="s">
        <v>3652</v>
      </c>
      <c r="J203" s="69">
        <v>3.5400000000000098</v>
      </c>
      <c r="K203" s="72" t="s">
        <v>136</v>
      </c>
      <c r="L203" s="73">
        <v>2.1600000000000001E-2</v>
      </c>
      <c r="M203" s="73">
        <v>6.0500000000000727E-2</v>
      </c>
      <c r="N203" s="69">
        <v>4729361.6190170003</v>
      </c>
      <c r="O203" s="71">
        <v>87.98</v>
      </c>
      <c r="P203" s="126" t="s">
        <v>3652</v>
      </c>
      <c r="Q203" s="69">
        <v>4160.892194774</v>
      </c>
      <c r="R203" s="70">
        <v>6.1007508244123442E-3</v>
      </c>
      <c r="S203" s="70">
        <f t="shared" si="3"/>
        <v>5.3964679037805394E-3</v>
      </c>
      <c r="T203" s="70">
        <f>Q203/'סכום נכסי הקרן'!$C$41</f>
        <v>6.4818979889137034E-4</v>
      </c>
    </row>
    <row r="204" spans="1:20">
      <c r="A204" s="62" t="s">
        <v>773</v>
      </c>
      <c r="B204" s="59" t="s">
        <v>774</v>
      </c>
      <c r="C204" s="72" t="s">
        <v>124</v>
      </c>
      <c r="D204" s="72" t="s">
        <v>29</v>
      </c>
      <c r="E204" s="59" t="s">
        <v>775</v>
      </c>
      <c r="F204" s="72" t="s">
        <v>603</v>
      </c>
      <c r="G204" s="59" t="s">
        <v>604</v>
      </c>
      <c r="H204" s="59" t="s">
        <v>313</v>
      </c>
      <c r="I204" s="126" t="s">
        <v>3652</v>
      </c>
      <c r="J204" s="69">
        <v>3.5200000000004619</v>
      </c>
      <c r="K204" s="72" t="s">
        <v>136</v>
      </c>
      <c r="L204" s="73">
        <v>5.3399999999999996E-2</v>
      </c>
      <c r="M204" s="73">
        <v>5.6900000000011539E-2</v>
      </c>
      <c r="N204" s="69">
        <v>2174994.8411280001</v>
      </c>
      <c r="O204" s="71">
        <v>99.52</v>
      </c>
      <c r="P204" s="126" t="s">
        <v>3652</v>
      </c>
      <c r="Q204" s="69">
        <v>2164.5549382500003</v>
      </c>
      <c r="R204" s="70">
        <v>5.4374871028200003E-3</v>
      </c>
      <c r="S204" s="70">
        <f t="shared" si="3"/>
        <v>2.8073188882198974E-3</v>
      </c>
      <c r="T204" s="70">
        <f>Q204/'סכום נכסי הקרן'!$C$41</f>
        <v>3.3719749621866779E-4</v>
      </c>
    </row>
    <row r="205" spans="1:20">
      <c r="A205" s="62" t="s">
        <v>776</v>
      </c>
      <c r="B205" s="59" t="s">
        <v>777</v>
      </c>
      <c r="C205" s="72" t="s">
        <v>124</v>
      </c>
      <c r="D205" s="72" t="s">
        <v>29</v>
      </c>
      <c r="E205" s="59" t="s">
        <v>622</v>
      </c>
      <c r="F205" s="72" t="s">
        <v>317</v>
      </c>
      <c r="G205" s="59" t="s">
        <v>623</v>
      </c>
      <c r="H205" s="59" t="s">
        <v>313</v>
      </c>
      <c r="I205" s="126" t="s">
        <v>3652</v>
      </c>
      <c r="J205" s="69">
        <v>3.5400000000057559</v>
      </c>
      <c r="K205" s="72" t="s">
        <v>136</v>
      </c>
      <c r="L205" s="73">
        <v>2.5000000000000001E-2</v>
      </c>
      <c r="M205" s="73">
        <v>5.3900000000097439E-2</v>
      </c>
      <c r="N205" s="69">
        <v>315990.08184300002</v>
      </c>
      <c r="O205" s="71">
        <v>91.27</v>
      </c>
      <c r="P205" s="126" t="s">
        <v>3652</v>
      </c>
      <c r="Q205" s="69">
        <v>288.40413712099996</v>
      </c>
      <c r="R205" s="70">
        <v>3.7141788743921665E-4</v>
      </c>
      <c r="S205" s="70">
        <f t="shared" si="3"/>
        <v>3.7404566050660014E-4</v>
      </c>
      <c r="T205" s="70">
        <f>Q205/'סכום נכסי הקרן'!$C$41</f>
        <v>4.492801324549912E-5</v>
      </c>
    </row>
    <row r="206" spans="1:20">
      <c r="A206" s="62" t="s">
        <v>778</v>
      </c>
      <c r="B206" s="59" t="s">
        <v>779</v>
      </c>
      <c r="C206" s="72" t="s">
        <v>124</v>
      </c>
      <c r="D206" s="72" t="s">
        <v>29</v>
      </c>
      <c r="E206" s="59" t="s">
        <v>780</v>
      </c>
      <c r="F206" s="72" t="s">
        <v>603</v>
      </c>
      <c r="G206" s="59" t="s">
        <v>626</v>
      </c>
      <c r="H206" s="59" t="s">
        <v>134</v>
      </c>
      <c r="I206" s="126" t="s">
        <v>3652</v>
      </c>
      <c r="J206" s="69">
        <v>2.9400000000005058</v>
      </c>
      <c r="K206" s="72" t="s">
        <v>136</v>
      </c>
      <c r="L206" s="73">
        <v>4.53E-2</v>
      </c>
      <c r="M206" s="73">
        <v>5.5900000000009047E-2</v>
      </c>
      <c r="N206" s="69">
        <v>1548022.9851879999</v>
      </c>
      <c r="O206" s="71">
        <v>97.2</v>
      </c>
      <c r="P206" s="126" t="s">
        <v>3652</v>
      </c>
      <c r="Q206" s="69">
        <v>1504.6783929959997</v>
      </c>
      <c r="R206" s="70">
        <v>2.2114614074114284E-3</v>
      </c>
      <c r="S206" s="70">
        <f t="shared" si="3"/>
        <v>1.9514921976381632E-3</v>
      </c>
      <c r="T206" s="70">
        <f>Q206/'סכום נכסי הקרן'!$C$41</f>
        <v>2.3440097442977418E-4</v>
      </c>
    </row>
    <row r="207" spans="1:20">
      <c r="A207" s="62" t="s">
        <v>781</v>
      </c>
      <c r="B207" s="59" t="s">
        <v>782</v>
      </c>
      <c r="C207" s="72" t="s">
        <v>124</v>
      </c>
      <c r="D207" s="72" t="s">
        <v>29</v>
      </c>
      <c r="E207" s="59" t="s">
        <v>609</v>
      </c>
      <c r="F207" s="72" t="s">
        <v>590</v>
      </c>
      <c r="G207" s="59" t="s">
        <v>626</v>
      </c>
      <c r="H207" s="59" t="s">
        <v>134</v>
      </c>
      <c r="I207" s="126" t="s">
        <v>3652</v>
      </c>
      <c r="J207" s="69">
        <v>4.4299999999986985</v>
      </c>
      <c r="K207" s="72" t="s">
        <v>136</v>
      </c>
      <c r="L207" s="73">
        <v>5.5E-2</v>
      </c>
      <c r="M207" s="73">
        <v>6.3899999999980528E-2</v>
      </c>
      <c r="N207" s="69">
        <v>1504493.3</v>
      </c>
      <c r="O207" s="71">
        <v>98.6</v>
      </c>
      <c r="P207" s="126" t="s">
        <v>3652</v>
      </c>
      <c r="Q207" s="69">
        <v>1483.430377251</v>
      </c>
      <c r="R207" s="70">
        <v>2.6204384660133977E-3</v>
      </c>
      <c r="S207" s="70">
        <f t="shared" si="3"/>
        <v>1.9239345898897744E-3</v>
      </c>
      <c r="T207" s="70">
        <f>Q207/'סכום נכסי הקרן'!$C$41</f>
        <v>2.3109092783210209E-4</v>
      </c>
    </row>
    <row r="208" spans="1:20">
      <c r="A208" s="62" t="s">
        <v>783</v>
      </c>
      <c r="B208" s="59" t="s">
        <v>784</v>
      </c>
      <c r="C208" s="72" t="s">
        <v>124</v>
      </c>
      <c r="D208" s="72" t="s">
        <v>29</v>
      </c>
      <c r="E208" s="59" t="s">
        <v>785</v>
      </c>
      <c r="F208" s="72" t="s">
        <v>603</v>
      </c>
      <c r="G208" s="59" t="s">
        <v>626</v>
      </c>
      <c r="H208" s="59" t="s">
        <v>134</v>
      </c>
      <c r="I208" s="126" t="s">
        <v>3652</v>
      </c>
      <c r="J208" s="69">
        <v>3.150000000000706</v>
      </c>
      <c r="K208" s="72" t="s">
        <v>136</v>
      </c>
      <c r="L208" s="73">
        <v>2.5000000000000001E-2</v>
      </c>
      <c r="M208" s="73">
        <v>6.1000000000004703E-2</v>
      </c>
      <c r="N208" s="69">
        <v>1420910.3397249999</v>
      </c>
      <c r="O208" s="71">
        <v>89.63</v>
      </c>
      <c r="P208" s="126" t="s">
        <v>3652</v>
      </c>
      <c r="Q208" s="69">
        <v>1273.6606117140002</v>
      </c>
      <c r="R208" s="70">
        <v>7.1338263538035214E-3</v>
      </c>
      <c r="S208" s="70">
        <f t="shared" si="3"/>
        <v>1.6518737543973821E-3</v>
      </c>
      <c r="T208" s="70">
        <f>Q208/'סכום נכסי הקרן'!$C$41</f>
        <v>1.9841269062429982E-4</v>
      </c>
    </row>
    <row r="209" spans="1:20">
      <c r="A209" s="62" t="s">
        <v>786</v>
      </c>
      <c r="B209" s="59" t="s">
        <v>787</v>
      </c>
      <c r="C209" s="72" t="s">
        <v>124</v>
      </c>
      <c r="D209" s="72" t="s">
        <v>29</v>
      </c>
      <c r="E209" s="59" t="s">
        <v>788</v>
      </c>
      <c r="F209" s="72" t="s">
        <v>317</v>
      </c>
      <c r="G209" s="59" t="s">
        <v>626</v>
      </c>
      <c r="H209" s="59" t="s">
        <v>134</v>
      </c>
      <c r="I209" s="126" t="s">
        <v>3652</v>
      </c>
      <c r="J209" s="69">
        <v>4.7999999999992564</v>
      </c>
      <c r="K209" s="72" t="s">
        <v>136</v>
      </c>
      <c r="L209" s="73">
        <v>6.7699999999999996E-2</v>
      </c>
      <c r="M209" s="73">
        <v>5.9599999999990244E-2</v>
      </c>
      <c r="N209" s="69">
        <v>2260750.5680590002</v>
      </c>
      <c r="O209" s="71">
        <v>107.02</v>
      </c>
      <c r="P209" s="126" t="s">
        <v>3652</v>
      </c>
      <c r="Q209" s="69">
        <v>2419.4552516910003</v>
      </c>
      <c r="R209" s="70">
        <v>3.0143340907453336E-3</v>
      </c>
      <c r="S209" s="70">
        <f t="shared" si="3"/>
        <v>3.1379117744945368E-3</v>
      </c>
      <c r="T209" s="70">
        <f>Q209/'סכום נכסי הקרן'!$C$41</f>
        <v>3.7690623539585362E-4</v>
      </c>
    </row>
    <row r="210" spans="1:20">
      <c r="A210" s="62" t="s">
        <v>789</v>
      </c>
      <c r="B210" s="59" t="s">
        <v>790</v>
      </c>
      <c r="C210" s="72" t="s">
        <v>124</v>
      </c>
      <c r="D210" s="72" t="s">
        <v>29</v>
      </c>
      <c r="E210" s="59" t="s">
        <v>791</v>
      </c>
      <c r="F210" s="72" t="s">
        <v>654</v>
      </c>
      <c r="G210" s="59" t="s">
        <v>647</v>
      </c>
      <c r="H210" s="126" t="s">
        <v>3652</v>
      </c>
      <c r="I210" s="126" t="s">
        <v>3652</v>
      </c>
      <c r="J210" s="69">
        <v>2.9499999999992998</v>
      </c>
      <c r="K210" s="72" t="s">
        <v>136</v>
      </c>
      <c r="L210" s="73">
        <v>1.2E-2</v>
      </c>
      <c r="M210" s="73">
        <v>8.4199999999960806E-2</v>
      </c>
      <c r="N210" s="69">
        <v>175123.02012000003</v>
      </c>
      <c r="O210" s="71">
        <v>81.599999999999994</v>
      </c>
      <c r="P210" s="126" t="s">
        <v>3652</v>
      </c>
      <c r="Q210" s="69">
        <v>142.90038441799999</v>
      </c>
      <c r="R210" s="70">
        <v>2.8245648406451619E-3</v>
      </c>
      <c r="S210" s="70">
        <f t="shared" si="3"/>
        <v>1.8533461138892191E-4</v>
      </c>
      <c r="T210" s="70">
        <f>Q210/'סכום נכסי הקרן'!$C$41</f>
        <v>2.2261228386003393E-5</v>
      </c>
    </row>
    <row r="211" spans="1:20">
      <c r="A211" s="62" t="s">
        <v>792</v>
      </c>
      <c r="B211" s="59" t="s">
        <v>793</v>
      </c>
      <c r="C211" s="72" t="s">
        <v>124</v>
      </c>
      <c r="D211" s="72" t="s">
        <v>29</v>
      </c>
      <c r="E211" s="59" t="s">
        <v>791</v>
      </c>
      <c r="F211" s="72" t="s">
        <v>654</v>
      </c>
      <c r="G211" s="59" t="s">
        <v>647</v>
      </c>
      <c r="H211" s="126" t="s">
        <v>3652</v>
      </c>
      <c r="I211" s="126" t="s">
        <v>3652</v>
      </c>
      <c r="J211" s="69">
        <v>0.96999999999833331</v>
      </c>
      <c r="K211" s="72" t="s">
        <v>136</v>
      </c>
      <c r="L211" s="73">
        <v>3.5499999999999997E-2</v>
      </c>
      <c r="M211" s="73">
        <v>7.2899999999959095E-2</v>
      </c>
      <c r="N211" s="69">
        <v>273209.67644399998</v>
      </c>
      <c r="O211" s="71">
        <v>96.63</v>
      </c>
      <c r="P211" s="126" t="s">
        <v>3652</v>
      </c>
      <c r="Q211" s="69">
        <v>264.00251355199998</v>
      </c>
      <c r="R211" s="70">
        <v>9.5393640711111355E-4</v>
      </c>
      <c r="S211" s="70">
        <f t="shared" si="3"/>
        <v>3.423979820217709E-4</v>
      </c>
      <c r="T211" s="70">
        <f>Q211/'סכום נכסי הקרן'!$C$41</f>
        <v>4.112669306381339E-5</v>
      </c>
    </row>
    <row r="212" spans="1:20">
      <c r="A212" s="62" t="s">
        <v>794</v>
      </c>
      <c r="B212" s="59" t="s">
        <v>795</v>
      </c>
      <c r="C212" s="72" t="s">
        <v>124</v>
      </c>
      <c r="D212" s="72" t="s">
        <v>29</v>
      </c>
      <c r="E212" s="59" t="s">
        <v>791</v>
      </c>
      <c r="F212" s="72" t="s">
        <v>654</v>
      </c>
      <c r="G212" s="59" t="s">
        <v>647</v>
      </c>
      <c r="H212" s="126" t="s">
        <v>3652</v>
      </c>
      <c r="I212" s="126" t="s">
        <v>3652</v>
      </c>
      <c r="J212" s="69">
        <v>3.3300000000007626</v>
      </c>
      <c r="K212" s="72" t="s">
        <v>136</v>
      </c>
      <c r="L212" s="73">
        <v>6.0499999999999998E-2</v>
      </c>
      <c r="M212" s="73">
        <v>5.9000000000007838E-2</v>
      </c>
      <c r="N212" s="69">
        <v>1371405.822682</v>
      </c>
      <c r="O212" s="71">
        <v>102.3</v>
      </c>
      <c r="P212" s="126" t="s">
        <v>3652</v>
      </c>
      <c r="Q212" s="69">
        <v>1402.9480955209999</v>
      </c>
      <c r="R212" s="70">
        <v>6.2336628303727272E-3</v>
      </c>
      <c r="S212" s="70">
        <f t="shared" si="3"/>
        <v>1.8195531183571867E-3</v>
      </c>
      <c r="T212" s="70">
        <f>Q212/'סכום נכסי הקרן'!$C$41</f>
        <v>2.1855328168149789E-4</v>
      </c>
    </row>
    <row r="213" spans="1:20">
      <c r="A213" s="62" t="s">
        <v>796</v>
      </c>
      <c r="B213" s="59" t="s">
        <v>797</v>
      </c>
      <c r="C213" s="72" t="s">
        <v>124</v>
      </c>
      <c r="D213" s="72" t="s">
        <v>29</v>
      </c>
      <c r="E213" s="59" t="s">
        <v>798</v>
      </c>
      <c r="F213" s="72" t="s">
        <v>334</v>
      </c>
      <c r="G213" s="59" t="s">
        <v>647</v>
      </c>
      <c r="H213" s="126" t="s">
        <v>3652</v>
      </c>
      <c r="I213" s="126" t="s">
        <v>3652</v>
      </c>
      <c r="J213" s="69">
        <v>1.9799999999976829</v>
      </c>
      <c r="K213" s="72" t="s">
        <v>136</v>
      </c>
      <c r="L213" s="73">
        <v>0.01</v>
      </c>
      <c r="M213" s="73">
        <v>6.5099999999919431E-2</v>
      </c>
      <c r="N213" s="69">
        <v>421980.280784</v>
      </c>
      <c r="O213" s="71">
        <v>90</v>
      </c>
      <c r="P213" s="126" t="s">
        <v>3652</v>
      </c>
      <c r="Q213" s="69">
        <v>379.78225270600001</v>
      </c>
      <c r="R213" s="70">
        <v>1.7582511699333334E-3</v>
      </c>
      <c r="S213" s="70">
        <f t="shared" si="3"/>
        <v>4.9255848054114684E-4</v>
      </c>
      <c r="T213" s="70">
        <f>Q213/'סכום נכסי הקרן'!$C$41</f>
        <v>5.9163028139301405E-5</v>
      </c>
    </row>
    <row r="214" spans="1:20">
      <c r="A214" s="128" t="s">
        <v>3652</v>
      </c>
      <c r="B214" s="126" t="s">
        <v>3652</v>
      </c>
      <c r="C214" s="126" t="s">
        <v>3652</v>
      </c>
      <c r="D214" s="126" t="s">
        <v>3652</v>
      </c>
      <c r="E214" s="126" t="s">
        <v>3652</v>
      </c>
      <c r="F214" s="126" t="s">
        <v>3652</v>
      </c>
      <c r="G214" s="126" t="s">
        <v>3652</v>
      </c>
      <c r="H214" s="126" t="s">
        <v>3652</v>
      </c>
      <c r="I214" s="126" t="s">
        <v>3652</v>
      </c>
      <c r="J214" s="126" t="s">
        <v>3652</v>
      </c>
      <c r="K214" s="126" t="s">
        <v>3652</v>
      </c>
      <c r="L214" s="126" t="s">
        <v>3652</v>
      </c>
      <c r="M214" s="126" t="s">
        <v>3652</v>
      </c>
      <c r="N214" s="126" t="s">
        <v>3652</v>
      </c>
      <c r="O214" s="126" t="s">
        <v>3652</v>
      </c>
      <c r="P214" s="126" t="s">
        <v>3652</v>
      </c>
      <c r="Q214" s="126" t="s">
        <v>3652</v>
      </c>
      <c r="R214" s="126" t="s">
        <v>3652</v>
      </c>
      <c r="S214" s="126" t="s">
        <v>3652</v>
      </c>
      <c r="T214" s="126" t="s">
        <v>3652</v>
      </c>
    </row>
    <row r="215" spans="1:20">
      <c r="A215" s="75" t="s">
        <v>51</v>
      </c>
      <c r="B215" s="125" t="s">
        <v>3652</v>
      </c>
      <c r="C215" s="125" t="s">
        <v>3652</v>
      </c>
      <c r="D215" s="125" t="s">
        <v>3652</v>
      </c>
      <c r="E215" s="125" t="s">
        <v>3652</v>
      </c>
      <c r="F215" s="125" t="s">
        <v>3652</v>
      </c>
      <c r="G215" s="125" t="s">
        <v>3652</v>
      </c>
      <c r="H215" s="125" t="s">
        <v>3652</v>
      </c>
      <c r="I215" s="125" t="s">
        <v>3652</v>
      </c>
      <c r="J215" s="66">
        <v>2.820000000001083</v>
      </c>
      <c r="K215" s="125" t="s">
        <v>3652</v>
      </c>
      <c r="L215" s="125" t="s">
        <v>3652</v>
      </c>
      <c r="M215" s="77">
        <v>4.770000000001226E-2</v>
      </c>
      <c r="N215" s="125" t="s">
        <v>3652</v>
      </c>
      <c r="O215" s="125" t="s">
        <v>3652</v>
      </c>
      <c r="P215" s="125" t="s">
        <v>3652</v>
      </c>
      <c r="Q215" s="66">
        <v>1052.2582517230001</v>
      </c>
      <c r="R215" s="125" t="s">
        <v>3652</v>
      </c>
      <c r="S215" s="67">
        <f t="shared" si="3"/>
        <v>1.3647260289616375E-3</v>
      </c>
      <c r="T215" s="67">
        <f>Q215/'סכום נכסי הקרן'!$C$41</f>
        <v>1.6392231104251495E-4</v>
      </c>
    </row>
    <row r="216" spans="1:20">
      <c r="A216" s="62" t="s">
        <v>799</v>
      </c>
      <c r="B216" s="59" t="s">
        <v>800</v>
      </c>
      <c r="C216" s="72" t="s">
        <v>124</v>
      </c>
      <c r="D216" s="72" t="s">
        <v>29</v>
      </c>
      <c r="E216" s="59" t="s">
        <v>801</v>
      </c>
      <c r="F216" s="72" t="s">
        <v>660</v>
      </c>
      <c r="G216" s="59" t="s">
        <v>355</v>
      </c>
      <c r="H216" s="59" t="s">
        <v>313</v>
      </c>
      <c r="I216" s="126" t="s">
        <v>3652</v>
      </c>
      <c r="J216" s="69">
        <v>2.820000000001083</v>
      </c>
      <c r="K216" s="72" t="s">
        <v>136</v>
      </c>
      <c r="L216" s="73">
        <v>2.12E-2</v>
      </c>
      <c r="M216" s="73">
        <v>4.770000000001226E-2</v>
      </c>
      <c r="N216" s="69">
        <v>1021609.9948400002</v>
      </c>
      <c r="O216" s="71">
        <v>103</v>
      </c>
      <c r="P216" s="126" t="s">
        <v>3652</v>
      </c>
      <c r="Q216" s="69">
        <v>1052.2582517230001</v>
      </c>
      <c r="R216" s="70">
        <v>6.8107332989333349E-3</v>
      </c>
      <c r="S216" s="70">
        <f t="shared" si="3"/>
        <v>1.3647260289616375E-3</v>
      </c>
      <c r="T216" s="70">
        <f>Q216/'סכום נכסי הקרן'!$C$41</f>
        <v>1.6392231104251495E-4</v>
      </c>
    </row>
    <row r="217" spans="1:20">
      <c r="A217" s="128" t="s">
        <v>3652</v>
      </c>
      <c r="B217" s="126" t="s">
        <v>3652</v>
      </c>
      <c r="C217" s="126" t="s">
        <v>3652</v>
      </c>
      <c r="D217" s="126" t="s">
        <v>3652</v>
      </c>
      <c r="E217" s="126" t="s">
        <v>3652</v>
      </c>
      <c r="F217" s="126" t="s">
        <v>3652</v>
      </c>
      <c r="G217" s="126" t="s">
        <v>3652</v>
      </c>
      <c r="H217" s="126" t="s">
        <v>3652</v>
      </c>
      <c r="I217" s="126" t="s">
        <v>3652</v>
      </c>
      <c r="J217" s="126" t="s">
        <v>3652</v>
      </c>
      <c r="K217" s="126" t="s">
        <v>3652</v>
      </c>
      <c r="L217" s="126" t="s">
        <v>3652</v>
      </c>
      <c r="M217" s="126" t="s">
        <v>3652</v>
      </c>
      <c r="N217" s="126" t="s">
        <v>3652</v>
      </c>
      <c r="O217" s="126" t="s">
        <v>3652</v>
      </c>
      <c r="P217" s="126" t="s">
        <v>3652</v>
      </c>
      <c r="Q217" s="126" t="s">
        <v>3652</v>
      </c>
      <c r="R217" s="126" t="s">
        <v>3652</v>
      </c>
      <c r="S217" s="126" t="s">
        <v>3652</v>
      </c>
      <c r="T217" s="126" t="s">
        <v>3652</v>
      </c>
    </row>
    <row r="218" spans="1:20">
      <c r="A218" s="56" t="s">
        <v>190</v>
      </c>
      <c r="B218" s="125" t="s">
        <v>3652</v>
      </c>
      <c r="C218" s="125" t="s">
        <v>3652</v>
      </c>
      <c r="D218" s="125" t="s">
        <v>3652</v>
      </c>
      <c r="E218" s="125" t="s">
        <v>3652</v>
      </c>
      <c r="F218" s="125" t="s">
        <v>3652</v>
      </c>
      <c r="G218" s="125" t="s">
        <v>3652</v>
      </c>
      <c r="H218" s="125" t="s">
        <v>3652</v>
      </c>
      <c r="I218" s="125" t="s">
        <v>3652</v>
      </c>
      <c r="J218" s="66">
        <v>4.7376411817432471</v>
      </c>
      <c r="K218" s="125" t="s">
        <v>3652</v>
      </c>
      <c r="L218" s="125" t="s">
        <v>3652</v>
      </c>
      <c r="M218" s="77">
        <v>6.3889774397461005E-2</v>
      </c>
      <c r="N218" s="125" t="s">
        <v>3652</v>
      </c>
      <c r="O218" s="125" t="s">
        <v>3652</v>
      </c>
      <c r="P218" s="125" t="s">
        <v>3652</v>
      </c>
      <c r="Q218" s="66">
        <v>240269.91669898797</v>
      </c>
      <c r="R218" s="125" t="s">
        <v>3652</v>
      </c>
      <c r="S218" s="67">
        <f t="shared" si="3"/>
        <v>0.3116179975387558</v>
      </c>
      <c r="T218" s="67">
        <f>Q218/'סכום נכסי הקרן'!$C$41</f>
        <v>3.7429594830736157E-2</v>
      </c>
    </row>
    <row r="219" spans="1:20">
      <c r="A219" s="75" t="s">
        <v>69</v>
      </c>
      <c r="B219" s="125" t="s">
        <v>3652</v>
      </c>
      <c r="C219" s="125" t="s">
        <v>3652</v>
      </c>
      <c r="D219" s="125" t="s">
        <v>3652</v>
      </c>
      <c r="E219" s="125" t="s">
        <v>3652</v>
      </c>
      <c r="F219" s="125" t="s">
        <v>3652</v>
      </c>
      <c r="G219" s="125" t="s">
        <v>3652</v>
      </c>
      <c r="H219" s="125" t="s">
        <v>3652</v>
      </c>
      <c r="I219" s="125" t="s">
        <v>3652</v>
      </c>
      <c r="J219" s="66">
        <v>4.932234007219793</v>
      </c>
      <c r="K219" s="125" t="s">
        <v>3652</v>
      </c>
      <c r="L219" s="125" t="s">
        <v>3652</v>
      </c>
      <c r="M219" s="77">
        <v>7.4380385701932686E-2</v>
      </c>
      <c r="N219" s="125" t="s">
        <v>3652</v>
      </c>
      <c r="O219" s="125" t="s">
        <v>3652</v>
      </c>
      <c r="P219" s="125" t="s">
        <v>3652</v>
      </c>
      <c r="Q219" s="66">
        <v>37424.181289892003</v>
      </c>
      <c r="R219" s="125" t="s">
        <v>3652</v>
      </c>
      <c r="S219" s="67">
        <f t="shared" si="3"/>
        <v>4.8537280876880737E-2</v>
      </c>
      <c r="T219" s="67">
        <f>Q219/'סכום נכסי הקרן'!$C$41</f>
        <v>5.8299930419819157E-3</v>
      </c>
    </row>
    <row r="220" spans="1:20">
      <c r="A220" s="62" t="s">
        <v>802</v>
      </c>
      <c r="B220" s="59" t="s">
        <v>803</v>
      </c>
      <c r="C220" s="72" t="s">
        <v>29</v>
      </c>
      <c r="D220" s="72" t="s">
        <v>804</v>
      </c>
      <c r="E220" s="59" t="s">
        <v>316</v>
      </c>
      <c r="F220" s="72" t="s">
        <v>317</v>
      </c>
      <c r="G220" s="59" t="s">
        <v>805</v>
      </c>
      <c r="H220" s="59" t="s">
        <v>806</v>
      </c>
      <c r="I220" s="126" t="s">
        <v>3652</v>
      </c>
      <c r="J220" s="69">
        <v>6.859999999998152</v>
      </c>
      <c r="K220" s="72" t="s">
        <v>135</v>
      </c>
      <c r="L220" s="73">
        <v>3.7499999999999999E-2</v>
      </c>
      <c r="M220" s="73">
        <v>6.1399999999983752E-2</v>
      </c>
      <c r="N220" s="69">
        <v>463477.7548</v>
      </c>
      <c r="O220" s="71">
        <v>85.582329999999999</v>
      </c>
      <c r="P220" s="126" t="s">
        <v>3652</v>
      </c>
      <c r="Q220" s="69">
        <v>1438.6679647309998</v>
      </c>
      <c r="R220" s="70">
        <v>9.2695550960000003E-4</v>
      </c>
      <c r="S220" s="70">
        <f t="shared" si="3"/>
        <v>1.8658799921851383E-3</v>
      </c>
      <c r="T220" s="70">
        <f>Q220/'סכום נכסי הקרן'!$C$41</f>
        <v>2.2411777452482025E-4</v>
      </c>
    </row>
    <row r="221" spans="1:20">
      <c r="A221" s="62" t="s">
        <v>807</v>
      </c>
      <c r="B221" s="59" t="s">
        <v>808</v>
      </c>
      <c r="C221" s="72" t="s">
        <v>29</v>
      </c>
      <c r="D221" s="72" t="s">
        <v>804</v>
      </c>
      <c r="E221" s="59" t="s">
        <v>422</v>
      </c>
      <c r="F221" s="72" t="s">
        <v>305</v>
      </c>
      <c r="G221" s="59" t="s">
        <v>810</v>
      </c>
      <c r="H221" s="59" t="s">
        <v>299</v>
      </c>
      <c r="I221" s="126" t="s">
        <v>3652</v>
      </c>
      <c r="J221" s="69">
        <v>2.6399999999998558</v>
      </c>
      <c r="K221" s="72" t="s">
        <v>135</v>
      </c>
      <c r="L221" s="73">
        <v>3.2549999999999996E-2</v>
      </c>
      <c r="M221" s="73">
        <v>8.6599999999994001E-2</v>
      </c>
      <c r="N221" s="69">
        <v>1391914.024</v>
      </c>
      <c r="O221" s="71">
        <v>87.799629999999993</v>
      </c>
      <c r="P221" s="126" t="s">
        <v>3652</v>
      </c>
      <c r="Q221" s="69">
        <v>4432.5396294010006</v>
      </c>
      <c r="R221" s="70">
        <v>1.3919140240000001E-3</v>
      </c>
      <c r="S221" s="70">
        <f t="shared" si="3"/>
        <v>5.7487809639338687E-3</v>
      </c>
      <c r="T221" s="70">
        <f>Q221/'סכום נכסי הקרן'!$C$41</f>
        <v>6.9050742880770997E-4</v>
      </c>
    </row>
    <row r="222" spans="1:20">
      <c r="A222" s="62" t="s">
        <v>811</v>
      </c>
      <c r="B222" s="59" t="s">
        <v>812</v>
      </c>
      <c r="C222" s="72" t="s">
        <v>29</v>
      </c>
      <c r="D222" s="72" t="s">
        <v>804</v>
      </c>
      <c r="E222" s="59" t="s">
        <v>385</v>
      </c>
      <c r="F222" s="72" t="s">
        <v>305</v>
      </c>
      <c r="G222" s="59" t="s">
        <v>810</v>
      </c>
      <c r="H222" s="59" t="s">
        <v>299</v>
      </c>
      <c r="I222" s="126" t="s">
        <v>3652</v>
      </c>
      <c r="J222" s="69">
        <v>1.9900000000000839</v>
      </c>
      <c r="K222" s="72" t="s">
        <v>135</v>
      </c>
      <c r="L222" s="73">
        <v>3.2750000000000001E-2</v>
      </c>
      <c r="M222" s="73">
        <v>8.3100000000001464E-2</v>
      </c>
      <c r="N222" s="69">
        <v>1970239.4933760003</v>
      </c>
      <c r="O222" s="71">
        <v>91.480680000000007</v>
      </c>
      <c r="P222" s="126" t="s">
        <v>3652</v>
      </c>
      <c r="Q222" s="69">
        <v>6537.2630790550002</v>
      </c>
      <c r="R222" s="70">
        <v>2.6269859911680006E-3</v>
      </c>
      <c r="S222" s="70">
        <f t="shared" si="3"/>
        <v>8.4785014206805211E-3</v>
      </c>
      <c r="T222" s="70">
        <f>Q222/'סכום נכסי הקרן'!$C$41</f>
        <v>1.0183842892720742E-3</v>
      </c>
    </row>
    <row r="223" spans="1:20">
      <c r="A223" s="62" t="s">
        <v>813</v>
      </c>
      <c r="B223" s="59" t="s">
        <v>814</v>
      </c>
      <c r="C223" s="72" t="s">
        <v>29</v>
      </c>
      <c r="D223" s="72" t="s">
        <v>804</v>
      </c>
      <c r="E223" s="59" t="s">
        <v>385</v>
      </c>
      <c r="F223" s="72" t="s">
        <v>305</v>
      </c>
      <c r="G223" s="59" t="s">
        <v>810</v>
      </c>
      <c r="H223" s="59" t="s">
        <v>299</v>
      </c>
      <c r="I223" s="126" t="s">
        <v>3652</v>
      </c>
      <c r="J223" s="69">
        <v>3.8300000000002177</v>
      </c>
      <c r="K223" s="72" t="s">
        <v>135</v>
      </c>
      <c r="L223" s="73">
        <v>7.1289999999999992E-2</v>
      </c>
      <c r="M223" s="73">
        <v>7.5000000000002412E-2</v>
      </c>
      <c r="N223" s="69">
        <v>1125377.2960000001</v>
      </c>
      <c r="O223" s="71">
        <v>101.25705000000001</v>
      </c>
      <c r="P223" s="126" t="s">
        <v>3652</v>
      </c>
      <c r="Q223" s="69">
        <v>4133.0530088699998</v>
      </c>
      <c r="R223" s="70">
        <v>2.250754592E-3</v>
      </c>
      <c r="S223" s="70">
        <f t="shared" si="3"/>
        <v>5.3603618798400473E-3</v>
      </c>
      <c r="T223" s="70">
        <f>Q223/'סכום נכסי הקרן'!$C$41</f>
        <v>6.4385297028161264E-4</v>
      </c>
    </row>
    <row r="224" spans="1:20">
      <c r="A224" s="62" t="s">
        <v>815</v>
      </c>
      <c r="B224" s="59" t="s">
        <v>816</v>
      </c>
      <c r="C224" s="72" t="s">
        <v>29</v>
      </c>
      <c r="D224" s="72" t="s">
        <v>804</v>
      </c>
      <c r="E224" s="59" t="s">
        <v>817</v>
      </c>
      <c r="F224" s="72" t="s">
        <v>453</v>
      </c>
      <c r="G224" s="59" t="s">
        <v>818</v>
      </c>
      <c r="H224" s="59" t="s">
        <v>299</v>
      </c>
      <c r="I224" s="126" t="s">
        <v>3652</v>
      </c>
      <c r="J224" s="69">
        <v>9.460000000000365</v>
      </c>
      <c r="K224" s="72" t="s">
        <v>135</v>
      </c>
      <c r="L224" s="73">
        <v>6.3750000000000001E-2</v>
      </c>
      <c r="M224" s="73">
        <v>6.8700000000002703E-2</v>
      </c>
      <c r="N224" s="69">
        <v>2816404.7592000002</v>
      </c>
      <c r="O224" s="71">
        <v>94.761250000000004</v>
      </c>
      <c r="P224" s="126" t="s">
        <v>3652</v>
      </c>
      <c r="Q224" s="69">
        <v>9679.9565072509995</v>
      </c>
      <c r="R224" s="70">
        <v>4.0634897694416397E-3</v>
      </c>
      <c r="S224" s="70">
        <f t="shared" si="3"/>
        <v>1.2554416734704393E-2</v>
      </c>
      <c r="T224" s="70">
        <f>Q224/'סכום נכסי הקרן'!$C$41</f>
        <v>1.5079576129352315E-3</v>
      </c>
    </row>
    <row r="225" spans="1:20">
      <c r="A225" s="62" t="s">
        <v>819</v>
      </c>
      <c r="B225" s="59" t="s">
        <v>820</v>
      </c>
      <c r="C225" s="72" t="s">
        <v>29</v>
      </c>
      <c r="D225" s="72" t="s">
        <v>804</v>
      </c>
      <c r="E225" s="59" t="s">
        <v>821</v>
      </c>
      <c r="F225" s="72" t="s">
        <v>305</v>
      </c>
      <c r="G225" s="59" t="s">
        <v>818</v>
      </c>
      <c r="H225" s="59" t="s">
        <v>806</v>
      </c>
      <c r="I225" s="126" t="s">
        <v>3652</v>
      </c>
      <c r="J225" s="69">
        <v>2.1900000000002295</v>
      </c>
      <c r="K225" s="72" t="s">
        <v>135</v>
      </c>
      <c r="L225" s="73">
        <v>3.0769999999999999E-2</v>
      </c>
      <c r="M225" s="73">
        <v>8.6100000000004381E-2</v>
      </c>
      <c r="N225" s="69">
        <v>1580858.94896</v>
      </c>
      <c r="O225" s="71">
        <v>89.040419999999997</v>
      </c>
      <c r="P225" s="126" t="s">
        <v>3652</v>
      </c>
      <c r="Q225" s="69">
        <v>5105.3776732569995</v>
      </c>
      <c r="R225" s="70">
        <v>2.6347649149333335E-3</v>
      </c>
      <c r="S225" s="70">
        <f t="shared" si="3"/>
        <v>6.6214180663014292E-3</v>
      </c>
      <c r="T225" s="70">
        <f>Q225/'סכום נכסי הקרן'!$C$41</f>
        <v>7.9532311157912367E-4</v>
      </c>
    </row>
    <row r="226" spans="1:20">
      <c r="A226" s="62" t="s">
        <v>822</v>
      </c>
      <c r="B226" s="59" t="s">
        <v>823</v>
      </c>
      <c r="C226" s="72" t="s">
        <v>29</v>
      </c>
      <c r="D226" s="72" t="s">
        <v>804</v>
      </c>
      <c r="E226" s="59" t="s">
        <v>824</v>
      </c>
      <c r="F226" s="72" t="s">
        <v>1064</v>
      </c>
      <c r="G226" s="59" t="s">
        <v>825</v>
      </c>
      <c r="H226" s="59" t="s">
        <v>299</v>
      </c>
      <c r="I226" s="126" t="s">
        <v>3652</v>
      </c>
      <c r="J226" s="69">
        <v>5.5499999999990619</v>
      </c>
      <c r="K226" s="72" t="s">
        <v>137</v>
      </c>
      <c r="L226" s="73">
        <v>4.3749999999999997E-2</v>
      </c>
      <c r="M226" s="73">
        <v>5.4799999999992133E-2</v>
      </c>
      <c r="N226" s="69">
        <v>296151.92</v>
      </c>
      <c r="O226" s="71">
        <v>94.237790000000004</v>
      </c>
      <c r="P226" s="126" t="s">
        <v>3652</v>
      </c>
      <c r="Q226" s="69">
        <v>1119.585527531</v>
      </c>
      <c r="R226" s="70">
        <v>1.9743461333333333E-4</v>
      </c>
      <c r="S226" s="70">
        <f t="shared" si="3"/>
        <v>1.4520461194468433E-3</v>
      </c>
      <c r="T226" s="70">
        <f>Q226/'סכום נכסי הקרן'!$C$41</f>
        <v>1.7441065136065715E-4</v>
      </c>
    </row>
    <row r="227" spans="1:20">
      <c r="A227" s="62" t="s">
        <v>826</v>
      </c>
      <c r="B227" s="59" t="s">
        <v>827</v>
      </c>
      <c r="C227" s="72" t="s">
        <v>29</v>
      </c>
      <c r="D227" s="72" t="s">
        <v>804</v>
      </c>
      <c r="E227" s="59" t="s">
        <v>824</v>
      </c>
      <c r="F227" s="72" t="s">
        <v>1064</v>
      </c>
      <c r="G227" s="59" t="s">
        <v>825</v>
      </c>
      <c r="H227" s="59" t="s">
        <v>299</v>
      </c>
      <c r="I227" s="126" t="s">
        <v>3652</v>
      </c>
      <c r="J227" s="69">
        <v>4.5399999999994245</v>
      </c>
      <c r="K227" s="72" t="s">
        <v>137</v>
      </c>
      <c r="L227" s="73">
        <v>7.3749999999999996E-2</v>
      </c>
      <c r="M227" s="73">
        <v>5.3199999999994529E-2</v>
      </c>
      <c r="N227" s="69">
        <v>607111.43599999999</v>
      </c>
      <c r="O227" s="71">
        <v>111.22803999999999</v>
      </c>
      <c r="P227" s="126" t="s">
        <v>3652</v>
      </c>
      <c r="Q227" s="69">
        <v>2708.9458706640003</v>
      </c>
      <c r="R227" s="70">
        <v>7.5888929500000002E-4</v>
      </c>
      <c r="S227" s="70">
        <f t="shared" si="3"/>
        <v>3.5133665473183755E-3</v>
      </c>
      <c r="T227" s="70">
        <f>Q227/'סכום נכסי הקרן'!$C$41</f>
        <v>4.2200350235430199E-4</v>
      </c>
    </row>
    <row r="228" spans="1:20">
      <c r="A228" s="62" t="s">
        <v>828</v>
      </c>
      <c r="B228" s="59" t="s">
        <v>829</v>
      </c>
      <c r="C228" s="72" t="s">
        <v>29</v>
      </c>
      <c r="D228" s="72" t="s">
        <v>804</v>
      </c>
      <c r="E228" s="59" t="s">
        <v>824</v>
      </c>
      <c r="F228" s="72" t="s">
        <v>1064</v>
      </c>
      <c r="G228" s="59" t="s">
        <v>825</v>
      </c>
      <c r="H228" s="59" t="s">
        <v>299</v>
      </c>
      <c r="I228" s="126" t="s">
        <v>3652</v>
      </c>
      <c r="J228" s="69">
        <v>5.6899999999995234</v>
      </c>
      <c r="K228" s="72" t="s">
        <v>135</v>
      </c>
      <c r="L228" s="73">
        <v>8.1250000000000003E-2</v>
      </c>
      <c r="M228" s="73">
        <v>6.5299999999991365E-2</v>
      </c>
      <c r="N228" s="69">
        <v>562688.64800000004</v>
      </c>
      <c r="O228" s="71">
        <v>111.16779</v>
      </c>
      <c r="P228" s="126" t="s">
        <v>3652</v>
      </c>
      <c r="Q228" s="69">
        <v>2268.7920291320002</v>
      </c>
      <c r="R228" s="70">
        <v>1.125377296E-3</v>
      </c>
      <c r="S228" s="70">
        <f t="shared" si="3"/>
        <v>2.9425091524701158E-3</v>
      </c>
      <c r="T228" s="70">
        <f>Q228/'סכום נכסי הקרן'!$C$41</f>
        <v>3.5343570086638395E-4</v>
      </c>
    </row>
    <row r="229" spans="1:20">
      <c r="A229" s="128" t="s">
        <v>3652</v>
      </c>
      <c r="B229" s="126" t="s">
        <v>3652</v>
      </c>
      <c r="C229" s="126" t="s">
        <v>3652</v>
      </c>
      <c r="D229" s="126" t="s">
        <v>3652</v>
      </c>
      <c r="E229" s="126" t="s">
        <v>3652</v>
      </c>
      <c r="F229" s="126" t="s">
        <v>3652</v>
      </c>
      <c r="G229" s="126" t="s">
        <v>3652</v>
      </c>
      <c r="H229" s="126" t="s">
        <v>3652</v>
      </c>
      <c r="I229" s="126" t="s">
        <v>3652</v>
      </c>
      <c r="J229" s="126" t="s">
        <v>3652</v>
      </c>
      <c r="K229" s="126" t="s">
        <v>3652</v>
      </c>
      <c r="L229" s="126" t="s">
        <v>3652</v>
      </c>
      <c r="M229" s="126" t="s">
        <v>3652</v>
      </c>
      <c r="N229" s="126" t="s">
        <v>3652</v>
      </c>
      <c r="O229" s="126" t="s">
        <v>3652</v>
      </c>
      <c r="P229" s="126" t="s">
        <v>3652</v>
      </c>
      <c r="Q229" s="126" t="s">
        <v>3652</v>
      </c>
      <c r="R229" s="126" t="s">
        <v>3652</v>
      </c>
      <c r="S229" s="126" t="s">
        <v>3652</v>
      </c>
      <c r="T229" s="126" t="s">
        <v>3652</v>
      </c>
    </row>
    <row r="230" spans="1:20">
      <c r="A230" s="75" t="s">
        <v>68</v>
      </c>
      <c r="B230" s="125" t="s">
        <v>3652</v>
      </c>
      <c r="C230" s="125" t="s">
        <v>3652</v>
      </c>
      <c r="D230" s="125" t="s">
        <v>3652</v>
      </c>
      <c r="E230" s="125" t="s">
        <v>3652</v>
      </c>
      <c r="F230" s="125" t="s">
        <v>3652</v>
      </c>
      <c r="G230" s="125" t="s">
        <v>3652</v>
      </c>
      <c r="H230" s="125" t="s">
        <v>3652</v>
      </c>
      <c r="I230" s="125" t="s">
        <v>3652</v>
      </c>
      <c r="J230" s="66">
        <v>4.7017396274726631</v>
      </c>
      <c r="K230" s="125" t="s">
        <v>3652</v>
      </c>
      <c r="L230" s="125" t="s">
        <v>3652</v>
      </c>
      <c r="M230" s="77">
        <v>6.1954300927887972E-2</v>
      </c>
      <c r="N230" s="125" t="s">
        <v>3652</v>
      </c>
      <c r="O230" s="125" t="s">
        <v>3652</v>
      </c>
      <c r="P230" s="125" t="s">
        <v>3652</v>
      </c>
      <c r="Q230" s="66">
        <v>202845.73540909594</v>
      </c>
      <c r="R230" s="125" t="s">
        <v>3652</v>
      </c>
      <c r="S230" s="67">
        <f t="shared" si="3"/>
        <v>0.26308071666187499</v>
      </c>
      <c r="T230" s="67">
        <f>Q230/'סכום נכסי הקרן'!$C$41</f>
        <v>3.1599601788754234E-2</v>
      </c>
    </row>
    <row r="231" spans="1:20">
      <c r="A231" s="62" t="s">
        <v>830</v>
      </c>
      <c r="B231" s="59" t="s">
        <v>831</v>
      </c>
      <c r="C231" s="72" t="s">
        <v>29</v>
      </c>
      <c r="D231" s="72" t="s">
        <v>804</v>
      </c>
      <c r="E231" s="126" t="s">
        <v>3652</v>
      </c>
      <c r="F231" s="72" t="s">
        <v>832</v>
      </c>
      <c r="G231" s="59" t="s">
        <v>298</v>
      </c>
      <c r="H231" s="59" t="s">
        <v>806</v>
      </c>
      <c r="I231" s="126" t="s">
        <v>3652</v>
      </c>
      <c r="J231" s="69">
        <v>7.1600000000009185</v>
      </c>
      <c r="K231" s="72" t="s">
        <v>137</v>
      </c>
      <c r="L231" s="73">
        <v>4.2519999999999995E-2</v>
      </c>
      <c r="M231" s="73">
        <v>4.3600000000005003E-2</v>
      </c>
      <c r="N231" s="69">
        <v>592303.84</v>
      </c>
      <c r="O231" s="71">
        <v>100.85723</v>
      </c>
      <c r="P231" s="126" t="s">
        <v>3652</v>
      </c>
      <c r="Q231" s="69">
        <v>2396.4545455800003</v>
      </c>
      <c r="R231" s="70">
        <v>4.7384307199999998E-4</v>
      </c>
      <c r="S231" s="70">
        <f t="shared" si="3"/>
        <v>3.1080810154933314E-3</v>
      </c>
      <c r="T231" s="70">
        <f>Q231/'סכום נכסי הקרן'!$C$41</f>
        <v>3.7332315216020198E-4</v>
      </c>
    </row>
    <row r="232" spans="1:20">
      <c r="A232" s="62" t="s">
        <v>833</v>
      </c>
      <c r="B232" s="59" t="s">
        <v>834</v>
      </c>
      <c r="C232" s="72" t="s">
        <v>29</v>
      </c>
      <c r="D232" s="72" t="s">
        <v>804</v>
      </c>
      <c r="E232" s="126" t="s">
        <v>3652</v>
      </c>
      <c r="F232" s="72" t="s">
        <v>832</v>
      </c>
      <c r="G232" s="59" t="s">
        <v>835</v>
      </c>
      <c r="H232" s="59" t="s">
        <v>806</v>
      </c>
      <c r="I232" s="126" t="s">
        <v>3652</v>
      </c>
      <c r="J232" s="69">
        <v>0.6899999998495141</v>
      </c>
      <c r="K232" s="72" t="s">
        <v>135</v>
      </c>
      <c r="L232" s="73">
        <v>4.4999999999999998E-2</v>
      </c>
      <c r="M232" s="73">
        <v>6.0699999981153427E-2</v>
      </c>
      <c r="N232" s="69">
        <v>384.99749600000001</v>
      </c>
      <c r="O232" s="71">
        <v>99.935000000000002</v>
      </c>
      <c r="P232" s="126" t="s">
        <v>3652</v>
      </c>
      <c r="Q232" s="69">
        <v>1.3954785089999997</v>
      </c>
      <c r="R232" s="70">
        <v>7.6999499199999998E-7</v>
      </c>
      <c r="S232" s="70">
        <f t="shared" si="3"/>
        <v>1.8098654403236831E-6</v>
      </c>
      <c r="T232" s="70">
        <f>Q232/'סכום נכסי הקרן'!$C$41</f>
        <v>2.1738965869916494E-7</v>
      </c>
    </row>
    <row r="233" spans="1:20">
      <c r="A233" s="62" t="s">
        <v>836</v>
      </c>
      <c r="B233" s="59" t="s">
        <v>837</v>
      </c>
      <c r="C233" s="72" t="s">
        <v>29</v>
      </c>
      <c r="D233" s="72" t="s">
        <v>804</v>
      </c>
      <c r="E233" s="126" t="s">
        <v>3652</v>
      </c>
      <c r="F233" s="72" t="s">
        <v>832</v>
      </c>
      <c r="G233" s="59" t="s">
        <v>838</v>
      </c>
      <c r="H233" s="59" t="s">
        <v>839</v>
      </c>
      <c r="I233" s="126" t="s">
        <v>3652</v>
      </c>
      <c r="J233" s="69">
        <v>6.4100000000008208</v>
      </c>
      <c r="K233" s="72" t="s">
        <v>135</v>
      </c>
      <c r="L233" s="73">
        <v>0.03</v>
      </c>
      <c r="M233" s="73">
        <v>6.2900000000006992E-2</v>
      </c>
      <c r="N233" s="69">
        <v>1095762.1040000001</v>
      </c>
      <c r="O233" s="71">
        <v>82.705669999999998</v>
      </c>
      <c r="P233" s="126" t="s">
        <v>3652</v>
      </c>
      <c r="Q233" s="69">
        <v>3286.9954203299999</v>
      </c>
      <c r="R233" s="70">
        <v>6.2614977371428578E-4</v>
      </c>
      <c r="S233" s="70">
        <f t="shared" si="3"/>
        <v>4.2630677401263271E-3</v>
      </c>
      <c r="T233" s="70">
        <f>Q233/'סכום נכסי הקרן'!$C$41</f>
        <v>5.1205289652458345E-4</v>
      </c>
    </row>
    <row r="234" spans="1:20">
      <c r="A234" s="62" t="s">
        <v>840</v>
      </c>
      <c r="B234" s="59" t="s">
        <v>841</v>
      </c>
      <c r="C234" s="72" t="s">
        <v>29</v>
      </c>
      <c r="D234" s="72" t="s">
        <v>804</v>
      </c>
      <c r="E234" s="126" t="s">
        <v>3652</v>
      </c>
      <c r="F234" s="72" t="s">
        <v>832</v>
      </c>
      <c r="G234" s="59" t="s">
        <v>838</v>
      </c>
      <c r="H234" s="59" t="s">
        <v>839</v>
      </c>
      <c r="I234" s="126" t="s">
        <v>3652</v>
      </c>
      <c r="J234" s="69">
        <v>7.0499999999974392</v>
      </c>
      <c r="K234" s="72" t="s">
        <v>135</v>
      </c>
      <c r="L234" s="73">
        <v>3.5000000000000003E-2</v>
      </c>
      <c r="M234" s="73">
        <v>6.359999999997594E-2</v>
      </c>
      <c r="N234" s="69">
        <v>444227.88</v>
      </c>
      <c r="O234" s="71">
        <v>83.612889999999993</v>
      </c>
      <c r="P234" s="126" t="s">
        <v>3652</v>
      </c>
      <c r="Q234" s="69">
        <v>1347.183006709</v>
      </c>
      <c r="R234" s="70">
        <v>8.8845576000000002E-4</v>
      </c>
      <c r="S234" s="70">
        <f t="shared" si="3"/>
        <v>1.747228602883463E-3</v>
      </c>
      <c r="T234" s="70">
        <f>Q234/'סכום נכסי הקרן'!$C$41</f>
        <v>2.0986611556178712E-4</v>
      </c>
    </row>
    <row r="235" spans="1:20">
      <c r="A235" s="62" t="s">
        <v>842</v>
      </c>
      <c r="B235" s="59" t="s">
        <v>843</v>
      </c>
      <c r="C235" s="72" t="s">
        <v>29</v>
      </c>
      <c r="D235" s="72" t="s">
        <v>804</v>
      </c>
      <c r="E235" s="126" t="s">
        <v>3652</v>
      </c>
      <c r="F235" s="72" t="s">
        <v>832</v>
      </c>
      <c r="G235" s="59" t="s">
        <v>844</v>
      </c>
      <c r="H235" s="59" t="s">
        <v>839</v>
      </c>
      <c r="I235" s="126" t="s">
        <v>3652</v>
      </c>
      <c r="J235" s="69">
        <v>3.539999999999806</v>
      </c>
      <c r="K235" s="72" t="s">
        <v>135</v>
      </c>
      <c r="L235" s="73">
        <v>3.2000000000000001E-2</v>
      </c>
      <c r="M235" s="73">
        <v>9.8799999999989674E-2</v>
      </c>
      <c r="N235" s="69">
        <v>947686.14399999985</v>
      </c>
      <c r="O235" s="71">
        <v>81.108329999999995</v>
      </c>
      <c r="P235" s="126" t="s">
        <v>3652</v>
      </c>
      <c r="Q235" s="69">
        <v>2787.902387951</v>
      </c>
      <c r="R235" s="70">
        <v>7.5814891519999992E-4</v>
      </c>
      <c r="S235" s="70">
        <f t="shared" si="3"/>
        <v>3.6157691791069962E-3</v>
      </c>
      <c r="T235" s="70">
        <f>Q235/'סכום נכסי הקרן'!$C$41</f>
        <v>4.3430346271513588E-4</v>
      </c>
    </row>
    <row r="236" spans="1:20">
      <c r="A236" s="62" t="s">
        <v>845</v>
      </c>
      <c r="B236" s="59" t="s">
        <v>846</v>
      </c>
      <c r="C236" s="72" t="s">
        <v>29</v>
      </c>
      <c r="D236" s="72" t="s">
        <v>804</v>
      </c>
      <c r="E236" s="126" t="s">
        <v>3652</v>
      </c>
      <c r="F236" s="72" t="s">
        <v>832</v>
      </c>
      <c r="G236" s="59" t="s">
        <v>847</v>
      </c>
      <c r="H236" s="59" t="s">
        <v>806</v>
      </c>
      <c r="I236" s="126" t="s">
        <v>3652</v>
      </c>
      <c r="J236" s="69">
        <v>7.1799999999996862</v>
      </c>
      <c r="K236" s="72" t="s">
        <v>137</v>
      </c>
      <c r="L236" s="73">
        <v>4.2500000000000003E-2</v>
      </c>
      <c r="M236" s="73">
        <v>4.3899999999998017E-2</v>
      </c>
      <c r="N236" s="69">
        <v>1184607.68</v>
      </c>
      <c r="O236" s="71">
        <v>102.01258</v>
      </c>
      <c r="P236" s="126" t="s">
        <v>3652</v>
      </c>
      <c r="Q236" s="69">
        <v>4847.8132147639999</v>
      </c>
      <c r="R236" s="70">
        <v>9.4768614399999996E-4</v>
      </c>
      <c r="S236" s="70">
        <f t="shared" si="3"/>
        <v>6.287369917888014E-3</v>
      </c>
      <c r="T236" s="70">
        <f>Q236/'סכום נכסי הקרן'!$C$41</f>
        <v>7.5519934803585547E-4</v>
      </c>
    </row>
    <row r="237" spans="1:20">
      <c r="A237" s="62" t="s">
        <v>848</v>
      </c>
      <c r="B237" s="59" t="s">
        <v>849</v>
      </c>
      <c r="C237" s="72" t="s">
        <v>29</v>
      </c>
      <c r="D237" s="72" t="s">
        <v>804</v>
      </c>
      <c r="E237" s="126" t="s">
        <v>3652</v>
      </c>
      <c r="F237" s="72" t="s">
        <v>850</v>
      </c>
      <c r="G237" s="59" t="s">
        <v>847</v>
      </c>
      <c r="H237" s="59" t="s">
        <v>806</v>
      </c>
      <c r="I237" s="126" t="s">
        <v>3652</v>
      </c>
      <c r="J237" s="69">
        <v>7.3699999999988925</v>
      </c>
      <c r="K237" s="72" t="s">
        <v>135</v>
      </c>
      <c r="L237" s="73">
        <v>5.8749999999999997E-2</v>
      </c>
      <c r="M237" s="73">
        <v>5.4799999999990731E-2</v>
      </c>
      <c r="N237" s="69">
        <v>592303.84</v>
      </c>
      <c r="O237" s="71">
        <v>106.23860000000001</v>
      </c>
      <c r="P237" s="126" t="s">
        <v>3652</v>
      </c>
      <c r="Q237" s="69">
        <v>2282.3089408689998</v>
      </c>
      <c r="R237" s="70">
        <v>5.3845803636363629E-4</v>
      </c>
      <c r="S237" s="70">
        <f t="shared" si="3"/>
        <v>2.9600399071574323E-3</v>
      </c>
      <c r="T237" s="70">
        <f>Q237/'סכום נכסי הקרן'!$C$41</f>
        <v>3.5554138490968661E-4</v>
      </c>
    </row>
    <row r="238" spans="1:20">
      <c r="A238" s="62" t="s">
        <v>851</v>
      </c>
      <c r="B238" s="59" t="s">
        <v>852</v>
      </c>
      <c r="C238" s="72" t="s">
        <v>29</v>
      </c>
      <c r="D238" s="72" t="s">
        <v>804</v>
      </c>
      <c r="E238" s="126" t="s">
        <v>3652</v>
      </c>
      <c r="F238" s="72" t="s">
        <v>809</v>
      </c>
      <c r="G238" s="59" t="s">
        <v>847</v>
      </c>
      <c r="H238" s="59" t="s">
        <v>806</v>
      </c>
      <c r="I238" s="126" t="s">
        <v>3652</v>
      </c>
      <c r="J238" s="69">
        <v>3.3299999999995586</v>
      </c>
      <c r="K238" s="72" t="s">
        <v>138</v>
      </c>
      <c r="L238" s="73">
        <v>4.6249999999999999E-2</v>
      </c>
      <c r="M238" s="73">
        <v>5.8299999999994336E-2</v>
      </c>
      <c r="N238" s="69">
        <v>888455.76</v>
      </c>
      <c r="O238" s="71">
        <v>97.506600000000006</v>
      </c>
      <c r="P238" s="126" t="s">
        <v>3652</v>
      </c>
      <c r="Q238" s="69">
        <v>4003.0994380689995</v>
      </c>
      <c r="R238" s="70">
        <v>1.77691152E-3</v>
      </c>
      <c r="S238" s="70">
        <f t="shared" si="3"/>
        <v>5.1918186345499924E-3</v>
      </c>
      <c r="T238" s="70">
        <f>Q238/'סכום נכסי הקרן'!$C$41</f>
        <v>6.2360861522994544E-4</v>
      </c>
    </row>
    <row r="239" spans="1:20">
      <c r="A239" s="62" t="s">
        <v>853</v>
      </c>
      <c r="B239" s="59" t="s">
        <v>854</v>
      </c>
      <c r="C239" s="72" t="s">
        <v>29</v>
      </c>
      <c r="D239" s="72" t="s">
        <v>804</v>
      </c>
      <c r="E239" s="126" t="s">
        <v>3652</v>
      </c>
      <c r="F239" s="72" t="s">
        <v>809</v>
      </c>
      <c r="G239" s="59" t="s">
        <v>805</v>
      </c>
      <c r="H239" s="59" t="s">
        <v>806</v>
      </c>
      <c r="I239" s="126" t="s">
        <v>3652</v>
      </c>
      <c r="J239" s="69">
        <v>6.9100000000003581</v>
      </c>
      <c r="K239" s="72" t="s">
        <v>135</v>
      </c>
      <c r="L239" s="73">
        <v>6.7419999999999994E-2</v>
      </c>
      <c r="M239" s="73">
        <v>5.6400000000002774E-2</v>
      </c>
      <c r="N239" s="69">
        <v>444227.88</v>
      </c>
      <c r="O239" s="71">
        <v>107.58701000000001</v>
      </c>
      <c r="P239" s="126" t="s">
        <v>3652</v>
      </c>
      <c r="Q239" s="69">
        <v>1733.4575459179998</v>
      </c>
      <c r="R239" s="70">
        <v>3.5538230399999998E-4</v>
      </c>
      <c r="S239" s="70">
        <f t="shared" si="3"/>
        <v>2.248207252488252E-3</v>
      </c>
      <c r="T239" s="70">
        <f>Q239/'סכום נכסי הקרן'!$C$41</f>
        <v>2.7004052147434833E-4</v>
      </c>
    </row>
    <row r="240" spans="1:20">
      <c r="A240" s="62" t="s">
        <v>855</v>
      </c>
      <c r="B240" s="59" t="s">
        <v>856</v>
      </c>
      <c r="C240" s="72" t="s">
        <v>29</v>
      </c>
      <c r="D240" s="72" t="s">
        <v>804</v>
      </c>
      <c r="E240" s="126" t="s">
        <v>3652</v>
      </c>
      <c r="F240" s="72" t="s">
        <v>809</v>
      </c>
      <c r="G240" s="59" t="s">
        <v>805</v>
      </c>
      <c r="H240" s="59" t="s">
        <v>806</v>
      </c>
      <c r="I240" s="126" t="s">
        <v>3652</v>
      </c>
      <c r="J240" s="69">
        <v>4.9500000000005242</v>
      </c>
      <c r="K240" s="72" t="s">
        <v>135</v>
      </c>
      <c r="L240" s="73">
        <v>3.9329999999999997E-2</v>
      </c>
      <c r="M240" s="73">
        <v>5.8700000000007913E-2</v>
      </c>
      <c r="N240" s="69">
        <v>626361.31079999998</v>
      </c>
      <c r="O240" s="71">
        <v>92.249899999999997</v>
      </c>
      <c r="P240" s="126" t="s">
        <v>3652</v>
      </c>
      <c r="Q240" s="69">
        <v>2095.744735882</v>
      </c>
      <c r="R240" s="70">
        <v>4.1757420719999998E-4</v>
      </c>
      <c r="S240" s="70">
        <f t="shared" si="3"/>
        <v>2.7180755165704365E-3</v>
      </c>
      <c r="T240" s="70">
        <f>Q240/'סכום נכסי הקרן'!$C$41</f>
        <v>3.264781434580729E-4</v>
      </c>
    </row>
    <row r="241" spans="1:20">
      <c r="A241" s="62" t="s">
        <v>857</v>
      </c>
      <c r="B241" s="59" t="s">
        <v>858</v>
      </c>
      <c r="C241" s="72" t="s">
        <v>29</v>
      </c>
      <c r="D241" s="72" t="s">
        <v>804</v>
      </c>
      <c r="E241" s="126" t="s">
        <v>3652</v>
      </c>
      <c r="F241" s="72" t="s">
        <v>3527</v>
      </c>
      <c r="G241" s="59" t="s">
        <v>805</v>
      </c>
      <c r="H241" s="59" t="s">
        <v>299</v>
      </c>
      <c r="I241" s="126" t="s">
        <v>3652</v>
      </c>
      <c r="J241" s="69">
        <v>2.5500000000000425</v>
      </c>
      <c r="K241" s="72" t="s">
        <v>135</v>
      </c>
      <c r="L241" s="73">
        <v>4.7500000000000001E-2</v>
      </c>
      <c r="M241" s="73">
        <v>7.3499999999998719E-2</v>
      </c>
      <c r="N241" s="69">
        <v>681149.41599999997</v>
      </c>
      <c r="O241" s="71">
        <v>94.50067</v>
      </c>
      <c r="P241" s="126" t="s">
        <v>3652</v>
      </c>
      <c r="Q241" s="69">
        <v>2334.666310478</v>
      </c>
      <c r="R241" s="70">
        <v>4.9075756490664325E-4</v>
      </c>
      <c r="S241" s="70">
        <f t="shared" si="3"/>
        <v>3.0279447822167318E-3</v>
      </c>
      <c r="T241" s="70">
        <f>Q241/'סכום נכסי הקרן'!$C$41</f>
        <v>3.636976916075539E-4</v>
      </c>
    </row>
    <row r="242" spans="1:20">
      <c r="A242" s="62" t="s">
        <v>859</v>
      </c>
      <c r="B242" s="59" t="s">
        <v>860</v>
      </c>
      <c r="C242" s="72" t="s">
        <v>29</v>
      </c>
      <c r="D242" s="72" t="s">
        <v>804</v>
      </c>
      <c r="E242" s="126" t="s">
        <v>3652</v>
      </c>
      <c r="F242" s="72" t="s">
        <v>3527</v>
      </c>
      <c r="G242" s="59" t="s">
        <v>805</v>
      </c>
      <c r="H242" s="59" t="s">
        <v>299</v>
      </c>
      <c r="I242" s="126" t="s">
        <v>3652</v>
      </c>
      <c r="J242" s="69">
        <v>5.6199999999989432</v>
      </c>
      <c r="K242" s="72" t="s">
        <v>135</v>
      </c>
      <c r="L242" s="73">
        <v>5.1249999999999997E-2</v>
      </c>
      <c r="M242" s="73">
        <v>7.2099999999987799E-2</v>
      </c>
      <c r="N242" s="69">
        <v>487169.90840000001</v>
      </c>
      <c r="O242" s="71">
        <v>89.959670000000003</v>
      </c>
      <c r="P242" s="126" t="s">
        <v>3652</v>
      </c>
      <c r="Q242" s="69">
        <v>1589.556056314</v>
      </c>
      <c r="R242" s="70">
        <v>3.7130267945880362E-4</v>
      </c>
      <c r="S242" s="70">
        <f t="shared" si="3"/>
        <v>2.0615742580238584E-3</v>
      </c>
      <c r="T242" s="70">
        <f>Q242/'סכום נכסי הקרן'!$C$41</f>
        <v>2.4762333947580064E-4</v>
      </c>
    </row>
    <row r="243" spans="1:20">
      <c r="A243" s="62" t="s">
        <v>861</v>
      </c>
      <c r="B243" s="59" t="s">
        <v>862</v>
      </c>
      <c r="C243" s="72" t="s">
        <v>29</v>
      </c>
      <c r="D243" s="72" t="s">
        <v>804</v>
      </c>
      <c r="E243" s="126" t="s">
        <v>3652</v>
      </c>
      <c r="F243" s="72" t="s">
        <v>3528</v>
      </c>
      <c r="G243" s="59" t="s">
        <v>810</v>
      </c>
      <c r="H243" s="59" t="s">
        <v>299</v>
      </c>
      <c r="I243" s="126" t="s">
        <v>3652</v>
      </c>
      <c r="J243" s="69">
        <v>6.9599999999994244</v>
      </c>
      <c r="K243" s="72" t="s">
        <v>135</v>
      </c>
      <c r="L243" s="73">
        <v>3.3000000000000002E-2</v>
      </c>
      <c r="M243" s="73">
        <v>5.2699999999995854E-2</v>
      </c>
      <c r="N243" s="69">
        <v>888455.76</v>
      </c>
      <c r="O243" s="71">
        <v>88.376000000000005</v>
      </c>
      <c r="P243" s="126" t="s">
        <v>3652</v>
      </c>
      <c r="Q243" s="69">
        <v>2847.8538897339999</v>
      </c>
      <c r="R243" s="70">
        <v>2.2211394E-4</v>
      </c>
      <c r="S243" s="70">
        <f t="shared" si="3"/>
        <v>3.6935232616476937E-3</v>
      </c>
      <c r="T243" s="70">
        <f>Q243/'סכום נכסי הקרן'!$C$41</f>
        <v>4.4364279429713789E-4</v>
      </c>
    </row>
    <row r="244" spans="1:20">
      <c r="A244" s="62" t="s">
        <v>863</v>
      </c>
      <c r="B244" s="59" t="s">
        <v>864</v>
      </c>
      <c r="C244" s="72" t="s">
        <v>29</v>
      </c>
      <c r="D244" s="72" t="s">
        <v>804</v>
      </c>
      <c r="E244" s="126" t="s">
        <v>3652</v>
      </c>
      <c r="F244" s="72" t="s">
        <v>832</v>
      </c>
      <c r="G244" s="59" t="s">
        <v>865</v>
      </c>
      <c r="H244" s="59" t="s">
        <v>839</v>
      </c>
      <c r="I244" s="126" t="s">
        <v>3652</v>
      </c>
      <c r="J244" s="69">
        <v>6.5199999999993086</v>
      </c>
      <c r="K244" s="72" t="s">
        <v>137</v>
      </c>
      <c r="L244" s="73">
        <v>5.7999999999999996E-2</v>
      </c>
      <c r="M244" s="73">
        <v>4.5799999999997759E-2</v>
      </c>
      <c r="N244" s="69">
        <v>444227.88</v>
      </c>
      <c r="O244" s="71">
        <v>110.29677</v>
      </c>
      <c r="P244" s="126" t="s">
        <v>3652</v>
      </c>
      <c r="Q244" s="69">
        <v>1965.5595636179999</v>
      </c>
      <c r="R244" s="70">
        <v>8.8845576000000002E-4</v>
      </c>
      <c r="S244" s="70">
        <f t="shared" si="3"/>
        <v>2.5492318958313088E-3</v>
      </c>
      <c r="T244" s="70">
        <f>Q244/'סכום נכסי הקרן'!$C$41</f>
        <v>3.0619770919581868E-4</v>
      </c>
    </row>
    <row r="245" spans="1:20">
      <c r="A245" s="62" t="s">
        <v>866</v>
      </c>
      <c r="B245" s="59" t="s">
        <v>867</v>
      </c>
      <c r="C245" s="72" t="s">
        <v>29</v>
      </c>
      <c r="D245" s="72" t="s">
        <v>804</v>
      </c>
      <c r="E245" s="126" t="s">
        <v>3652</v>
      </c>
      <c r="F245" s="72" t="s">
        <v>809</v>
      </c>
      <c r="G245" s="59" t="s">
        <v>810</v>
      </c>
      <c r="H245" s="59" t="s">
        <v>806</v>
      </c>
      <c r="I245" s="126" t="s">
        <v>3652</v>
      </c>
      <c r="J245" s="69">
        <v>7.2600000000013383</v>
      </c>
      <c r="K245" s="72" t="s">
        <v>135</v>
      </c>
      <c r="L245" s="73">
        <v>6.1740000000000003E-2</v>
      </c>
      <c r="M245" s="73">
        <v>5.6800000000007886E-2</v>
      </c>
      <c r="N245" s="69">
        <v>444227.88</v>
      </c>
      <c r="O245" s="71">
        <v>103.84925</v>
      </c>
      <c r="P245" s="126" t="s">
        <v>3652</v>
      </c>
      <c r="Q245" s="69">
        <v>1673.234195626</v>
      </c>
      <c r="R245" s="70">
        <v>1.3882121250000001E-4</v>
      </c>
      <c r="S245" s="70">
        <f t="shared" si="3"/>
        <v>2.1701005961040527E-3</v>
      </c>
      <c r="T245" s="70">
        <f>Q245/'סכום נכסי הקרן'!$C$41</f>
        <v>2.6065884093877362E-4</v>
      </c>
    </row>
    <row r="246" spans="1:20">
      <c r="A246" s="62" t="s">
        <v>868</v>
      </c>
      <c r="B246" s="59" t="s">
        <v>869</v>
      </c>
      <c r="C246" s="72" t="s">
        <v>29</v>
      </c>
      <c r="D246" s="72" t="s">
        <v>804</v>
      </c>
      <c r="E246" s="126" t="s">
        <v>3652</v>
      </c>
      <c r="F246" s="72" t="s">
        <v>3529</v>
      </c>
      <c r="G246" s="59" t="s">
        <v>810</v>
      </c>
      <c r="H246" s="59" t="s">
        <v>299</v>
      </c>
      <c r="I246" s="126" t="s">
        <v>3652</v>
      </c>
      <c r="J246" s="69">
        <v>6.720000000001968</v>
      </c>
      <c r="K246" s="72" t="s">
        <v>135</v>
      </c>
      <c r="L246" s="73">
        <v>6.4000000000000001E-2</v>
      </c>
      <c r="M246" s="73">
        <v>5.4600000000013117E-2</v>
      </c>
      <c r="N246" s="69">
        <v>384997.49600000004</v>
      </c>
      <c r="O246" s="71">
        <v>109.184</v>
      </c>
      <c r="P246" s="126" t="s">
        <v>3652</v>
      </c>
      <c r="Q246" s="69">
        <v>1524.6300007</v>
      </c>
      <c r="R246" s="70">
        <v>3.8499749600000006E-4</v>
      </c>
      <c r="S246" s="70">
        <f t="shared" si="3"/>
        <v>1.9773684293604575E-3</v>
      </c>
      <c r="T246" s="70">
        <f>Q246/'סכום נכסי הקרן'!$C$41</f>
        <v>2.3750906470941622E-4</v>
      </c>
    </row>
    <row r="247" spans="1:20">
      <c r="A247" s="62" t="s">
        <v>870</v>
      </c>
      <c r="B247" s="59" t="s">
        <v>871</v>
      </c>
      <c r="C247" s="72" t="s">
        <v>29</v>
      </c>
      <c r="D247" s="72" t="s">
        <v>804</v>
      </c>
      <c r="E247" s="126" t="s">
        <v>3652</v>
      </c>
      <c r="F247" s="72" t="s">
        <v>809</v>
      </c>
      <c r="G247" s="59" t="s">
        <v>810</v>
      </c>
      <c r="H247" s="59" t="s">
        <v>806</v>
      </c>
      <c r="I247" s="126" t="s">
        <v>3652</v>
      </c>
      <c r="J247" s="69">
        <v>4.0499999999995682</v>
      </c>
      <c r="K247" s="72" t="s">
        <v>137</v>
      </c>
      <c r="L247" s="73">
        <v>4.1250000000000002E-2</v>
      </c>
      <c r="M247" s="73">
        <v>3.9999999999997211E-2</v>
      </c>
      <c r="N247" s="69">
        <v>879571.20239999995</v>
      </c>
      <c r="O247" s="71">
        <v>101.70789000000001</v>
      </c>
      <c r="P247" s="126" t="s">
        <v>3652</v>
      </c>
      <c r="Q247" s="69">
        <v>3588.7506474910001</v>
      </c>
      <c r="R247" s="70">
        <v>8.7957120239999997E-4</v>
      </c>
      <c r="S247" s="70">
        <f t="shared" si="3"/>
        <v>4.6544290929192685E-3</v>
      </c>
      <c r="T247" s="70">
        <f>Q247/'סכום נכסי הקרן'!$C$41</f>
        <v>5.5906076186980238E-4</v>
      </c>
    </row>
    <row r="248" spans="1:20">
      <c r="A248" s="62" t="s">
        <v>872</v>
      </c>
      <c r="B248" s="59" t="s">
        <v>873</v>
      </c>
      <c r="C248" s="72" t="s">
        <v>29</v>
      </c>
      <c r="D248" s="72" t="s">
        <v>804</v>
      </c>
      <c r="E248" s="126" t="s">
        <v>3652</v>
      </c>
      <c r="F248" s="72" t="s">
        <v>3390</v>
      </c>
      <c r="G248" s="59" t="s">
        <v>810</v>
      </c>
      <c r="H248" s="59" t="s">
        <v>806</v>
      </c>
      <c r="I248" s="126" t="s">
        <v>3652</v>
      </c>
      <c r="J248" s="69">
        <v>6.7800000000003626</v>
      </c>
      <c r="K248" s="72" t="s">
        <v>135</v>
      </c>
      <c r="L248" s="73">
        <v>6.7979999999999999E-2</v>
      </c>
      <c r="M248" s="73">
        <v>5.8300000000003058E-2</v>
      </c>
      <c r="N248" s="69">
        <v>888455.76</v>
      </c>
      <c r="O248" s="71">
        <v>109.3091</v>
      </c>
      <c r="P248" s="126" t="s">
        <v>3652</v>
      </c>
      <c r="Q248" s="69">
        <v>3522.4081834240001</v>
      </c>
      <c r="R248" s="70">
        <v>8.8845576000000002E-4</v>
      </c>
      <c r="S248" s="70">
        <f t="shared" si="3"/>
        <v>4.5683862537308512E-3</v>
      </c>
      <c r="T248" s="70">
        <f>Q248/'סכום נכסי הקרן'!$C$41</f>
        <v>5.4872583694779711E-4</v>
      </c>
    </row>
    <row r="249" spans="1:20">
      <c r="A249" s="62" t="s">
        <v>874</v>
      </c>
      <c r="B249" s="59" t="s">
        <v>875</v>
      </c>
      <c r="C249" s="72" t="s">
        <v>29</v>
      </c>
      <c r="D249" s="72" t="s">
        <v>804</v>
      </c>
      <c r="E249" s="126" t="s">
        <v>3652</v>
      </c>
      <c r="F249" s="72" t="s">
        <v>832</v>
      </c>
      <c r="G249" s="59" t="s">
        <v>810</v>
      </c>
      <c r="H249" s="59" t="s">
        <v>299</v>
      </c>
      <c r="I249" s="126" t="s">
        <v>3652</v>
      </c>
      <c r="J249" s="69">
        <v>6.589999999999967</v>
      </c>
      <c r="K249" s="72" t="s">
        <v>135</v>
      </c>
      <c r="L249" s="73">
        <v>0.06</v>
      </c>
      <c r="M249" s="73">
        <v>6.029999999999805E-2</v>
      </c>
      <c r="N249" s="69">
        <v>740379.8</v>
      </c>
      <c r="O249" s="71">
        <v>101.31632999999999</v>
      </c>
      <c r="P249" s="126" t="s">
        <v>3652</v>
      </c>
      <c r="Q249" s="69">
        <v>2720.7057906509999</v>
      </c>
      <c r="R249" s="70">
        <v>6.1698316666666667E-4</v>
      </c>
      <c r="S249" s="70">
        <f t="shared" si="3"/>
        <v>3.5286185720741665E-3</v>
      </c>
      <c r="T249" s="70">
        <f>Q249/'סכום נכסי הקרן'!$C$41</f>
        <v>4.2383547968380977E-4</v>
      </c>
    </row>
    <row r="250" spans="1:20">
      <c r="A250" s="62" t="s">
        <v>876</v>
      </c>
      <c r="B250" s="59" t="s">
        <v>877</v>
      </c>
      <c r="C250" s="72" t="s">
        <v>29</v>
      </c>
      <c r="D250" s="72" t="s">
        <v>804</v>
      </c>
      <c r="E250" s="126" t="s">
        <v>3652</v>
      </c>
      <c r="F250" s="72" t="s">
        <v>809</v>
      </c>
      <c r="G250" s="59" t="s">
        <v>810</v>
      </c>
      <c r="H250" s="59" t="s">
        <v>806</v>
      </c>
      <c r="I250" s="126" t="s">
        <v>3652</v>
      </c>
      <c r="J250" s="69">
        <v>3.2899999999995373</v>
      </c>
      <c r="K250" s="72" t="s">
        <v>135</v>
      </c>
      <c r="L250" s="73">
        <v>8.1250000000000003E-2</v>
      </c>
      <c r="M250" s="73">
        <v>6.739999999999427E-2</v>
      </c>
      <c r="N250" s="69">
        <v>592303.84</v>
      </c>
      <c r="O250" s="71">
        <v>105.57917</v>
      </c>
      <c r="P250" s="126" t="s">
        <v>3652</v>
      </c>
      <c r="Q250" s="69">
        <v>2268.1424853449998</v>
      </c>
      <c r="R250" s="70">
        <v>3.3845933714285714E-4</v>
      </c>
      <c r="S250" s="70">
        <f t="shared" si="3"/>
        <v>2.941666726847301E-3</v>
      </c>
      <c r="T250" s="70">
        <f>Q250/'סכום נכסי הקרן'!$C$41</f>
        <v>3.5333451399660739E-4</v>
      </c>
    </row>
    <row r="251" spans="1:20">
      <c r="A251" s="62" t="s">
        <v>878</v>
      </c>
      <c r="B251" s="59" t="s">
        <v>879</v>
      </c>
      <c r="C251" s="72" t="s">
        <v>29</v>
      </c>
      <c r="D251" s="72" t="s">
        <v>804</v>
      </c>
      <c r="E251" s="126" t="s">
        <v>3652</v>
      </c>
      <c r="F251" s="72" t="s">
        <v>3530</v>
      </c>
      <c r="G251" s="59" t="s">
        <v>810</v>
      </c>
      <c r="H251" s="59" t="s">
        <v>806</v>
      </c>
      <c r="I251" s="126" t="s">
        <v>3652</v>
      </c>
      <c r="J251" s="69">
        <v>6.9900000000010785</v>
      </c>
      <c r="K251" s="72" t="s">
        <v>135</v>
      </c>
      <c r="L251" s="73">
        <v>7.85E-2</v>
      </c>
      <c r="M251" s="73">
        <v>6.8700000000012251E-2</v>
      </c>
      <c r="N251" s="69">
        <v>562688.64800000004</v>
      </c>
      <c r="O251" s="71">
        <v>107.25458</v>
      </c>
      <c r="P251" s="126" t="s">
        <v>3652</v>
      </c>
      <c r="Q251" s="69">
        <v>2188.9284660359999</v>
      </c>
      <c r="R251" s="70">
        <v>4.5015091840000006E-4</v>
      </c>
      <c r="S251" s="70">
        <f t="shared" si="3"/>
        <v>2.838930127887258E-3</v>
      </c>
      <c r="T251" s="70">
        <f>Q251/'סכום נכסי הקרן'!$C$41</f>
        <v>3.4099443959867729E-4</v>
      </c>
    </row>
    <row r="252" spans="1:20">
      <c r="A252" s="62" t="s">
        <v>880</v>
      </c>
      <c r="B252" s="59" t="s">
        <v>881</v>
      </c>
      <c r="C252" s="72" t="s">
        <v>29</v>
      </c>
      <c r="D252" s="72" t="s">
        <v>804</v>
      </c>
      <c r="E252" s="126" t="s">
        <v>3652</v>
      </c>
      <c r="F252" s="72" t="s">
        <v>809</v>
      </c>
      <c r="G252" s="59" t="s">
        <v>818</v>
      </c>
      <c r="H252" s="59" t="s">
        <v>806</v>
      </c>
      <c r="I252" s="126" t="s">
        <v>3652</v>
      </c>
      <c r="J252" s="69">
        <v>4.0500000000003347</v>
      </c>
      <c r="K252" s="72" t="s">
        <v>137</v>
      </c>
      <c r="L252" s="73">
        <v>7.2499999999999995E-2</v>
      </c>
      <c r="M252" s="73">
        <v>5.7500000000005561E-2</v>
      </c>
      <c r="N252" s="69">
        <v>1057262.3544000001</v>
      </c>
      <c r="O252" s="71">
        <v>105.85034</v>
      </c>
      <c r="P252" s="126" t="s">
        <v>3652</v>
      </c>
      <c r="Q252" s="69">
        <v>4489.4449590299992</v>
      </c>
      <c r="R252" s="70">
        <v>8.458098835200001E-4</v>
      </c>
      <c r="S252" s="70">
        <f t="shared" si="3"/>
        <v>5.8225843143986178E-3</v>
      </c>
      <c r="T252" s="70">
        <f>Q252/'סכום נכסי הקרן'!$C$41</f>
        <v>6.9937222328962298E-4</v>
      </c>
    </row>
    <row r="253" spans="1:20">
      <c r="A253" s="62" t="s">
        <v>882</v>
      </c>
      <c r="B253" s="59" t="s">
        <v>883</v>
      </c>
      <c r="C253" s="72" t="s">
        <v>29</v>
      </c>
      <c r="D253" s="72" t="s">
        <v>804</v>
      </c>
      <c r="E253" s="126" t="s">
        <v>3652</v>
      </c>
      <c r="F253" s="72" t="s">
        <v>809</v>
      </c>
      <c r="G253" s="59" t="s">
        <v>818</v>
      </c>
      <c r="H253" s="59" t="s">
        <v>806</v>
      </c>
      <c r="I253" s="126" t="s">
        <v>3652</v>
      </c>
      <c r="J253" s="69">
        <v>7.1300000000000816</v>
      </c>
      <c r="K253" s="72" t="s">
        <v>135</v>
      </c>
      <c r="L253" s="73">
        <v>7.1190000000000003E-2</v>
      </c>
      <c r="M253" s="73">
        <v>6.190000000000425E-2</v>
      </c>
      <c r="N253" s="69">
        <v>592303.84</v>
      </c>
      <c r="O253" s="71">
        <v>106.28433</v>
      </c>
      <c r="P253" s="126" t="s">
        <v>3652</v>
      </c>
      <c r="Q253" s="69">
        <v>2283.2913037369999</v>
      </c>
      <c r="R253" s="70">
        <v>3.9486922666666667E-4</v>
      </c>
      <c r="S253" s="70">
        <f t="shared" si="3"/>
        <v>2.9613139823891064E-3</v>
      </c>
      <c r="T253" s="70">
        <f>Q253/'סכום נכסי הקרן'!$C$41</f>
        <v>3.5569441881684892E-4</v>
      </c>
    </row>
    <row r="254" spans="1:20">
      <c r="A254" s="62" t="s">
        <v>884</v>
      </c>
      <c r="B254" s="59" t="s">
        <v>885</v>
      </c>
      <c r="C254" s="72" t="s">
        <v>29</v>
      </c>
      <c r="D254" s="72" t="s">
        <v>804</v>
      </c>
      <c r="E254" s="126" t="s">
        <v>3652</v>
      </c>
      <c r="F254" s="72" t="s">
        <v>3390</v>
      </c>
      <c r="G254" s="59" t="s">
        <v>818</v>
      </c>
      <c r="H254" s="59" t="s">
        <v>806</v>
      </c>
      <c r="I254" s="126" t="s">
        <v>3652</v>
      </c>
      <c r="J254" s="69">
        <v>2.8499999999997168</v>
      </c>
      <c r="K254" s="72" t="s">
        <v>135</v>
      </c>
      <c r="L254" s="73">
        <v>2.6249999999999999E-2</v>
      </c>
      <c r="M254" s="73">
        <v>6.1399999999989137E-2</v>
      </c>
      <c r="N254" s="69">
        <v>750893.19316000002</v>
      </c>
      <c r="O254" s="71">
        <v>90.603380000000001</v>
      </c>
      <c r="P254" s="126" t="s">
        <v>3652</v>
      </c>
      <c r="Q254" s="69">
        <v>2467.5735056619997</v>
      </c>
      <c r="R254" s="70">
        <v>6.0474311123782194E-4</v>
      </c>
      <c r="S254" s="70">
        <f t="shared" si="3"/>
        <v>3.2003187297784536E-3</v>
      </c>
      <c r="T254" s="70">
        <f>Q254/'סכום נכסי הקרן'!$C$41</f>
        <v>3.8440216653380519E-4</v>
      </c>
    </row>
    <row r="255" spans="1:20">
      <c r="A255" s="62" t="s">
        <v>886</v>
      </c>
      <c r="B255" s="59" t="s">
        <v>887</v>
      </c>
      <c r="C255" s="72" t="s">
        <v>29</v>
      </c>
      <c r="D255" s="72" t="s">
        <v>804</v>
      </c>
      <c r="E255" s="126" t="s">
        <v>3652</v>
      </c>
      <c r="F255" s="72" t="s">
        <v>3390</v>
      </c>
      <c r="G255" s="59" t="s">
        <v>818</v>
      </c>
      <c r="H255" s="59" t="s">
        <v>806</v>
      </c>
      <c r="I255" s="126" t="s">
        <v>3652</v>
      </c>
      <c r="J255" s="69">
        <v>1.639999999999892</v>
      </c>
      <c r="K255" s="72" t="s">
        <v>135</v>
      </c>
      <c r="L255" s="73">
        <v>7.0499999999999993E-2</v>
      </c>
      <c r="M255" s="73">
        <v>5.8699999999998101E-2</v>
      </c>
      <c r="N255" s="69">
        <v>296151.92</v>
      </c>
      <c r="O255" s="71">
        <v>103.52607999999999</v>
      </c>
      <c r="P255" s="126" t="s">
        <v>3652</v>
      </c>
      <c r="Q255" s="69">
        <v>1112.018191183</v>
      </c>
      <c r="R255" s="70">
        <v>3.7308033993363585E-4</v>
      </c>
      <c r="S255" s="70">
        <f t="shared" si="3"/>
        <v>1.4422316648040664E-3</v>
      </c>
      <c r="T255" s="70">
        <f>Q255/'סכום נכסי הקרן'!$C$41</f>
        <v>1.7323180076901862E-4</v>
      </c>
    </row>
    <row r="256" spans="1:20">
      <c r="A256" s="62" t="s">
        <v>888</v>
      </c>
      <c r="B256" s="59" t="s">
        <v>889</v>
      </c>
      <c r="C256" s="72" t="s">
        <v>29</v>
      </c>
      <c r="D256" s="72" t="s">
        <v>804</v>
      </c>
      <c r="E256" s="126" t="s">
        <v>3652</v>
      </c>
      <c r="F256" s="72" t="s">
        <v>3531</v>
      </c>
      <c r="G256" s="59" t="s">
        <v>818</v>
      </c>
      <c r="H256" s="59" t="s">
        <v>299</v>
      </c>
      <c r="I256" s="126" t="s">
        <v>3652</v>
      </c>
      <c r="J256" s="69">
        <v>3.1599999999995476</v>
      </c>
      <c r="K256" s="72" t="s">
        <v>135</v>
      </c>
      <c r="L256" s="73">
        <v>5.5E-2</v>
      </c>
      <c r="M256" s="73">
        <v>8.1199999999982481E-2</v>
      </c>
      <c r="N256" s="69">
        <v>207306.34400000001</v>
      </c>
      <c r="O256" s="71">
        <v>94.118110000000001</v>
      </c>
      <c r="P256" s="126" t="s">
        <v>3652</v>
      </c>
      <c r="Q256" s="69">
        <v>707.67418097699999</v>
      </c>
      <c r="R256" s="70">
        <v>2.0730634400000002E-4</v>
      </c>
      <c r="S256" s="70">
        <f t="shared" si="3"/>
        <v>9.1781782012354885E-4</v>
      </c>
      <c r="T256" s="70">
        <f>Q256/'סכום נכסי הקרן'!$C$41</f>
        <v>1.1024250655285522E-4</v>
      </c>
    </row>
    <row r="257" spans="1:20">
      <c r="A257" s="62" t="s">
        <v>890</v>
      </c>
      <c r="B257" s="59" t="s">
        <v>891</v>
      </c>
      <c r="C257" s="72" t="s">
        <v>29</v>
      </c>
      <c r="D257" s="72" t="s">
        <v>804</v>
      </c>
      <c r="E257" s="126" t="s">
        <v>3652</v>
      </c>
      <c r="F257" s="72" t="s">
        <v>3531</v>
      </c>
      <c r="G257" s="59" t="s">
        <v>818</v>
      </c>
      <c r="H257" s="59" t="s">
        <v>299</v>
      </c>
      <c r="I257" s="126" t="s">
        <v>3652</v>
      </c>
      <c r="J257" s="69">
        <v>2.7300000000003313</v>
      </c>
      <c r="K257" s="72" t="s">
        <v>135</v>
      </c>
      <c r="L257" s="73">
        <v>0.06</v>
      </c>
      <c r="M257" s="73">
        <v>7.7400000000010405E-2</v>
      </c>
      <c r="N257" s="69">
        <v>933174.69992000004</v>
      </c>
      <c r="O257" s="71">
        <v>97.244669999999999</v>
      </c>
      <c r="P257" s="126" t="s">
        <v>3652</v>
      </c>
      <c r="Q257" s="69">
        <v>3291.3669460669998</v>
      </c>
      <c r="R257" s="70">
        <v>1.2442329332266668E-3</v>
      </c>
      <c r="S257" s="70">
        <f t="shared" si="3"/>
        <v>4.2687373891405218E-3</v>
      </c>
      <c r="T257" s="70">
        <f>Q257/'סכום נכסי הקרן'!$C$41</f>
        <v>5.1273389912106344E-4</v>
      </c>
    </row>
    <row r="258" spans="1:20">
      <c r="A258" s="62" t="s">
        <v>892</v>
      </c>
      <c r="B258" s="59" t="s">
        <v>893</v>
      </c>
      <c r="C258" s="72" t="s">
        <v>29</v>
      </c>
      <c r="D258" s="72" t="s">
        <v>804</v>
      </c>
      <c r="E258" s="126" t="s">
        <v>3652</v>
      </c>
      <c r="F258" s="72" t="s">
        <v>3390</v>
      </c>
      <c r="G258" s="59" t="s">
        <v>818</v>
      </c>
      <c r="H258" s="59" t="s">
        <v>299</v>
      </c>
      <c r="I258" s="126" t="s">
        <v>3652</v>
      </c>
      <c r="J258" s="69">
        <v>1.0800000000001886</v>
      </c>
      <c r="K258" s="72" t="s">
        <v>135</v>
      </c>
      <c r="L258" s="73">
        <v>4.2500000000000003E-2</v>
      </c>
      <c r="M258" s="73">
        <v>6.8200000000011821E-2</v>
      </c>
      <c r="N258" s="69">
        <v>651534.22400000005</v>
      </c>
      <c r="O258" s="71">
        <v>98.778559999999999</v>
      </c>
      <c r="P258" s="126" t="s">
        <v>3652</v>
      </c>
      <c r="Q258" s="69">
        <v>2334.2504977819999</v>
      </c>
      <c r="R258" s="70">
        <v>1.371650997894737E-3</v>
      </c>
      <c r="S258" s="70">
        <f t="shared" si="3"/>
        <v>3.027405494063396E-3</v>
      </c>
      <c r="T258" s="70">
        <f>Q258/'סכום נכסי הקרן'!$C$41</f>
        <v>3.6363291570489165E-4</v>
      </c>
    </row>
    <row r="259" spans="1:20">
      <c r="A259" s="62" t="s">
        <v>894</v>
      </c>
      <c r="B259" s="59" t="s">
        <v>895</v>
      </c>
      <c r="C259" s="72" t="s">
        <v>29</v>
      </c>
      <c r="D259" s="72" t="s">
        <v>804</v>
      </c>
      <c r="E259" s="126" t="s">
        <v>3652</v>
      </c>
      <c r="F259" s="72" t="s">
        <v>3390</v>
      </c>
      <c r="G259" s="59" t="s">
        <v>818</v>
      </c>
      <c r="H259" s="59" t="s">
        <v>299</v>
      </c>
      <c r="I259" s="126" t="s">
        <v>3652</v>
      </c>
      <c r="J259" s="69">
        <v>4.1900000000015174</v>
      </c>
      <c r="K259" s="72" t="s">
        <v>135</v>
      </c>
      <c r="L259" s="73">
        <v>7.8750000000000001E-2</v>
      </c>
      <c r="M259" s="73">
        <v>6.4100000000024956E-2</v>
      </c>
      <c r="N259" s="69">
        <v>296151.92</v>
      </c>
      <c r="O259" s="71">
        <v>106.73112999999999</v>
      </c>
      <c r="P259" s="126" t="s">
        <v>3652</v>
      </c>
      <c r="Q259" s="69">
        <v>1146.444922854</v>
      </c>
      <c r="R259" s="70">
        <v>7.4037979999999994E-4</v>
      </c>
      <c r="S259" s="70">
        <f t="shared" si="3"/>
        <v>1.4868814042825263E-3</v>
      </c>
      <c r="T259" s="70">
        <f>Q259/'סכום נכסי הקרן'!$C$41</f>
        <v>1.7859484677783854E-4</v>
      </c>
    </row>
    <row r="260" spans="1:20">
      <c r="A260" s="62" t="s">
        <v>896</v>
      </c>
      <c r="B260" s="59" t="s">
        <v>897</v>
      </c>
      <c r="C260" s="72" t="s">
        <v>29</v>
      </c>
      <c r="D260" s="72" t="s">
        <v>804</v>
      </c>
      <c r="E260" s="126" t="s">
        <v>3652</v>
      </c>
      <c r="F260" s="72" t="s">
        <v>3532</v>
      </c>
      <c r="G260" s="59" t="s">
        <v>818</v>
      </c>
      <c r="H260" s="59" t="s">
        <v>806</v>
      </c>
      <c r="I260" s="126" t="s">
        <v>3652</v>
      </c>
      <c r="J260" s="69">
        <v>4.120000000000096</v>
      </c>
      <c r="K260" s="72" t="s">
        <v>137</v>
      </c>
      <c r="L260" s="73">
        <v>4.8750000000000002E-2</v>
      </c>
      <c r="M260" s="73">
        <v>4.6300000000001285E-2</v>
      </c>
      <c r="N260" s="69">
        <v>811456.26079999993</v>
      </c>
      <c r="O260" s="71">
        <v>102.81483</v>
      </c>
      <c r="P260" s="126" t="s">
        <v>3652</v>
      </c>
      <c r="Q260" s="69">
        <v>3346.867280939</v>
      </c>
      <c r="R260" s="70">
        <v>8.1145626079999998E-4</v>
      </c>
      <c r="S260" s="70">
        <f t="shared" si="3"/>
        <v>4.3407185320699137E-3</v>
      </c>
      <c r="T260" s="70">
        <f>Q260/'סכום נכסי הקרן'!$C$41</f>
        <v>5.213798214894125E-4</v>
      </c>
    </row>
    <row r="261" spans="1:20">
      <c r="A261" s="62" t="s">
        <v>898</v>
      </c>
      <c r="B261" s="59" t="s">
        <v>899</v>
      </c>
      <c r="C261" s="72" t="s">
        <v>29</v>
      </c>
      <c r="D261" s="72" t="s">
        <v>804</v>
      </c>
      <c r="E261" s="126" t="s">
        <v>3652</v>
      </c>
      <c r="F261" s="72" t="s">
        <v>3533</v>
      </c>
      <c r="G261" s="59" t="s">
        <v>818</v>
      </c>
      <c r="H261" s="59" t="s">
        <v>806</v>
      </c>
      <c r="I261" s="126" t="s">
        <v>3652</v>
      </c>
      <c r="J261" s="69">
        <v>6.9499999999998874</v>
      </c>
      <c r="K261" s="72" t="s">
        <v>135</v>
      </c>
      <c r="L261" s="73">
        <v>5.9000000000000004E-2</v>
      </c>
      <c r="M261" s="73">
        <v>5.5799999999999544E-2</v>
      </c>
      <c r="N261" s="69">
        <v>829225.37600000005</v>
      </c>
      <c r="O261" s="71">
        <v>103.72427999999999</v>
      </c>
      <c r="P261" s="126" t="s">
        <v>3652</v>
      </c>
      <c r="Q261" s="69">
        <v>3119.6118338330002</v>
      </c>
      <c r="R261" s="70">
        <v>1.6584507520000001E-3</v>
      </c>
      <c r="S261" s="70">
        <f t="shared" si="3"/>
        <v>4.0459796470281124E-3</v>
      </c>
      <c r="T261" s="70">
        <f>Q261/'סכום נכסי הקרן'!$C$41</f>
        <v>4.8597763953871974E-4</v>
      </c>
    </row>
    <row r="262" spans="1:20">
      <c r="A262" s="62" t="s">
        <v>900</v>
      </c>
      <c r="B262" s="59" t="s">
        <v>901</v>
      </c>
      <c r="C262" s="72" t="s">
        <v>29</v>
      </c>
      <c r="D262" s="72" t="s">
        <v>804</v>
      </c>
      <c r="E262" s="126" t="s">
        <v>3652</v>
      </c>
      <c r="F262" s="72" t="s">
        <v>3534</v>
      </c>
      <c r="G262" s="59" t="s">
        <v>818</v>
      </c>
      <c r="H262" s="59" t="s">
        <v>806</v>
      </c>
      <c r="I262" s="126" t="s">
        <v>3652</v>
      </c>
      <c r="J262" s="69">
        <v>6.8200000000004755</v>
      </c>
      <c r="K262" s="72" t="s">
        <v>135</v>
      </c>
      <c r="L262" s="73">
        <v>3.15E-2</v>
      </c>
      <c r="M262" s="73">
        <v>5.7100000000007325E-2</v>
      </c>
      <c r="N262" s="69">
        <v>592303.84</v>
      </c>
      <c r="O262" s="71">
        <v>84.473249999999993</v>
      </c>
      <c r="P262" s="126" t="s">
        <v>3652</v>
      </c>
      <c r="Q262" s="69">
        <v>1814.7270268770001</v>
      </c>
      <c r="R262" s="70">
        <v>9.1353174976517928E-4</v>
      </c>
      <c r="S262" s="70">
        <f t="shared" si="3"/>
        <v>2.353609681828522E-3</v>
      </c>
      <c r="T262" s="70">
        <f>Q262/'סכום נכסי הקרן'!$C$41</f>
        <v>2.8270079865840589E-4</v>
      </c>
    </row>
    <row r="263" spans="1:20">
      <c r="A263" s="62" t="s">
        <v>902</v>
      </c>
      <c r="B263" s="59" t="s">
        <v>903</v>
      </c>
      <c r="C263" s="72" t="s">
        <v>29</v>
      </c>
      <c r="D263" s="72" t="s">
        <v>804</v>
      </c>
      <c r="E263" s="126" t="s">
        <v>3652</v>
      </c>
      <c r="F263" s="72" t="s">
        <v>3530</v>
      </c>
      <c r="G263" s="59" t="s">
        <v>818</v>
      </c>
      <c r="H263" s="59" t="s">
        <v>299</v>
      </c>
      <c r="I263" s="126" t="s">
        <v>3652</v>
      </c>
      <c r="J263" s="69">
        <v>7.1700000000013082</v>
      </c>
      <c r="K263" s="72" t="s">
        <v>135</v>
      </c>
      <c r="L263" s="73">
        <v>6.25E-2</v>
      </c>
      <c r="M263" s="73">
        <v>5.6100000000011085E-2</v>
      </c>
      <c r="N263" s="69">
        <v>740379.8</v>
      </c>
      <c r="O263" s="71">
        <v>104.44441999999999</v>
      </c>
      <c r="P263" s="126" t="s">
        <v>3652</v>
      </c>
      <c r="Q263" s="69">
        <v>2804.7060126490001</v>
      </c>
      <c r="R263" s="70">
        <v>1.2345774491706728E-3</v>
      </c>
      <c r="S263" s="70">
        <f t="shared" si="3"/>
        <v>3.6375626351988948E-3</v>
      </c>
      <c r="T263" s="70">
        <f>Q263/'סכום נכסי הקרן'!$C$41</f>
        <v>4.3692115565304059E-4</v>
      </c>
    </row>
    <row r="264" spans="1:20">
      <c r="A264" s="62" t="s">
        <v>904</v>
      </c>
      <c r="B264" s="59" t="s">
        <v>905</v>
      </c>
      <c r="C264" s="72" t="s">
        <v>29</v>
      </c>
      <c r="D264" s="72" t="s">
        <v>804</v>
      </c>
      <c r="E264" s="126" t="s">
        <v>3652</v>
      </c>
      <c r="F264" s="72" t="s">
        <v>3528</v>
      </c>
      <c r="G264" s="59" t="s">
        <v>818</v>
      </c>
      <c r="H264" s="59" t="s">
        <v>299</v>
      </c>
      <c r="I264" s="126" t="s">
        <v>3652</v>
      </c>
      <c r="J264" s="69">
        <v>4.1300000000001873</v>
      </c>
      <c r="K264" s="72" t="s">
        <v>135</v>
      </c>
      <c r="L264" s="73">
        <v>4.4999999999999998E-2</v>
      </c>
      <c r="M264" s="73">
        <v>5.940000000000336E-2</v>
      </c>
      <c r="N264" s="69">
        <v>893105.34514400002</v>
      </c>
      <c r="O264" s="71">
        <v>95.608500000000006</v>
      </c>
      <c r="P264" s="126" t="s">
        <v>3652</v>
      </c>
      <c r="Q264" s="69">
        <v>3097.039531334</v>
      </c>
      <c r="R264" s="70">
        <v>1.4885089085733335E-3</v>
      </c>
      <c r="S264" s="70">
        <f t="shared" si="3"/>
        <v>4.0167045059650314E-3</v>
      </c>
      <c r="T264" s="70">
        <f>Q264/'סכום נכסי הקרן'!$C$41</f>
        <v>4.8246129363681956E-4</v>
      </c>
    </row>
    <row r="265" spans="1:20">
      <c r="A265" s="62" t="s">
        <v>906</v>
      </c>
      <c r="B265" s="59" t="s">
        <v>907</v>
      </c>
      <c r="C265" s="72" t="s">
        <v>29</v>
      </c>
      <c r="D265" s="72" t="s">
        <v>804</v>
      </c>
      <c r="E265" s="126" t="s">
        <v>3652</v>
      </c>
      <c r="F265" s="72" t="s">
        <v>3531</v>
      </c>
      <c r="G265" s="59" t="s">
        <v>818</v>
      </c>
      <c r="H265" s="59" t="s">
        <v>299</v>
      </c>
      <c r="I265" s="126" t="s">
        <v>3652</v>
      </c>
      <c r="J265" s="69">
        <v>2.7100000000002771</v>
      </c>
      <c r="K265" s="72" t="s">
        <v>135</v>
      </c>
      <c r="L265" s="73">
        <v>6.8750000000000006E-2</v>
      </c>
      <c r="M265" s="73">
        <v>5.7300000000006221E-2</v>
      </c>
      <c r="N265" s="69">
        <v>740379.8</v>
      </c>
      <c r="O265" s="71">
        <v>106.19404</v>
      </c>
      <c r="P265" s="126" t="s">
        <v>3652</v>
      </c>
      <c r="Q265" s="69">
        <v>2851.6896994509998</v>
      </c>
      <c r="R265" s="70">
        <v>1.0898612464560879E-3</v>
      </c>
      <c r="S265" s="70">
        <f t="shared" si="3"/>
        <v>3.6984981139278842E-3</v>
      </c>
      <c r="T265" s="70">
        <f>Q265/'סכום נכסי הקרן'!$C$41</f>
        <v>4.4424034227787395E-4</v>
      </c>
    </row>
    <row r="266" spans="1:20">
      <c r="A266" s="62" t="s">
        <v>908</v>
      </c>
      <c r="B266" s="59" t="s">
        <v>909</v>
      </c>
      <c r="C266" s="72" t="s">
        <v>29</v>
      </c>
      <c r="D266" s="72" t="s">
        <v>804</v>
      </c>
      <c r="E266" s="126" t="s">
        <v>3652</v>
      </c>
      <c r="F266" s="72" t="s">
        <v>809</v>
      </c>
      <c r="G266" s="59" t="s">
        <v>818</v>
      </c>
      <c r="H266" s="59" t="s">
        <v>806</v>
      </c>
      <c r="I266" s="126" t="s">
        <v>3652</v>
      </c>
      <c r="J266" s="69">
        <v>3.6599999999999624</v>
      </c>
      <c r="K266" s="72" t="s">
        <v>138</v>
      </c>
      <c r="L266" s="73">
        <v>7.4160000000000004E-2</v>
      </c>
      <c r="M266" s="73">
        <v>6.1500000000001123E-2</v>
      </c>
      <c r="N266" s="69">
        <v>1006916.5280000002</v>
      </c>
      <c r="O266" s="71">
        <v>104.88656</v>
      </c>
      <c r="P266" s="126" t="s">
        <v>3652</v>
      </c>
      <c r="Q266" s="69">
        <v>4880.2252865230002</v>
      </c>
      <c r="R266" s="70">
        <v>1.5491023507692311E-3</v>
      </c>
      <c r="S266" s="70">
        <f t="shared" ref="S266:S312" si="4">IFERROR(Q266/$Q$9,0)</f>
        <v>6.3294067447883023E-3</v>
      </c>
      <c r="T266" s="70">
        <f>Q266/'סכום נכסי הקרן'!$C$41</f>
        <v>7.6024854741225522E-4</v>
      </c>
    </row>
    <row r="267" spans="1:20">
      <c r="A267" s="62" t="s">
        <v>910</v>
      </c>
      <c r="B267" s="59" t="s">
        <v>911</v>
      </c>
      <c r="C267" s="72" t="s">
        <v>29</v>
      </c>
      <c r="D267" s="72" t="s">
        <v>804</v>
      </c>
      <c r="E267" s="126" t="s">
        <v>3652</v>
      </c>
      <c r="F267" s="72" t="s">
        <v>850</v>
      </c>
      <c r="G267" s="59" t="s">
        <v>818</v>
      </c>
      <c r="H267" s="59" t="s">
        <v>806</v>
      </c>
      <c r="I267" s="126" t="s">
        <v>3652</v>
      </c>
      <c r="J267" s="69">
        <v>2.8600000000004266</v>
      </c>
      <c r="K267" s="72" t="s">
        <v>135</v>
      </c>
      <c r="L267" s="73">
        <v>4.7E-2</v>
      </c>
      <c r="M267" s="73">
        <v>6.580000000001282E-2</v>
      </c>
      <c r="N267" s="69">
        <v>562688.64800000004</v>
      </c>
      <c r="O267" s="71">
        <v>96.442890000000006</v>
      </c>
      <c r="P267" s="126" t="s">
        <v>3652</v>
      </c>
      <c r="Q267" s="69">
        <v>1968.275651356</v>
      </c>
      <c r="R267" s="70">
        <v>1.1346816858237548E-3</v>
      </c>
      <c r="S267" s="70">
        <f t="shared" si="4"/>
        <v>2.5527545250213605E-3</v>
      </c>
      <c r="T267" s="70">
        <f>Q267/'סכום נכסי הקרן'!$C$41</f>
        <v>3.0662082526858715E-4</v>
      </c>
    </row>
    <row r="268" spans="1:20">
      <c r="A268" s="62" t="s">
        <v>912</v>
      </c>
      <c r="B268" s="59" t="s">
        <v>913</v>
      </c>
      <c r="C268" s="72" t="s">
        <v>29</v>
      </c>
      <c r="D268" s="72" t="s">
        <v>804</v>
      </c>
      <c r="E268" s="126" t="s">
        <v>3652</v>
      </c>
      <c r="F268" s="72" t="s">
        <v>3390</v>
      </c>
      <c r="G268" s="59" t="s">
        <v>818</v>
      </c>
      <c r="H268" s="59" t="s">
        <v>806</v>
      </c>
      <c r="I268" s="126" t="s">
        <v>3652</v>
      </c>
      <c r="J268" s="69">
        <v>3.769999999999003</v>
      </c>
      <c r="K268" s="72" t="s">
        <v>135</v>
      </c>
      <c r="L268" s="73">
        <v>7.9500000000000001E-2</v>
      </c>
      <c r="M268" s="73">
        <v>6.919999999998018E-2</v>
      </c>
      <c r="N268" s="69">
        <v>444227.88</v>
      </c>
      <c r="O268" s="71">
        <v>103.98742</v>
      </c>
      <c r="P268" s="126" t="s">
        <v>3652</v>
      </c>
      <c r="Q268" s="69">
        <v>1675.4603571709999</v>
      </c>
      <c r="R268" s="70">
        <v>6.834275076923077E-4</v>
      </c>
      <c r="S268" s="70">
        <f t="shared" si="4"/>
        <v>2.1729878156627118E-3</v>
      </c>
      <c r="T268" s="70">
        <f>Q268/'סכום נכסי הקרן'!$C$41</f>
        <v>2.6100563560121779E-4</v>
      </c>
    </row>
    <row r="269" spans="1:20">
      <c r="A269" s="62" t="s">
        <v>914</v>
      </c>
      <c r="B269" s="59" t="s">
        <v>915</v>
      </c>
      <c r="C269" s="72" t="s">
        <v>29</v>
      </c>
      <c r="D269" s="72" t="s">
        <v>804</v>
      </c>
      <c r="E269" s="126" t="s">
        <v>3652</v>
      </c>
      <c r="F269" s="72" t="s">
        <v>809</v>
      </c>
      <c r="G269" s="59" t="s">
        <v>916</v>
      </c>
      <c r="H269" s="59" t="s">
        <v>839</v>
      </c>
      <c r="I269" s="126" t="s">
        <v>3652</v>
      </c>
      <c r="J269" s="69">
        <v>3.1599999999986985</v>
      </c>
      <c r="K269" s="72" t="s">
        <v>135</v>
      </c>
      <c r="L269" s="73">
        <v>6.8750000000000006E-2</v>
      </c>
      <c r="M269" s="73">
        <v>7.3999999999971852E-2</v>
      </c>
      <c r="N269" s="69">
        <v>319844.0736</v>
      </c>
      <c r="O269" s="71">
        <v>98.033000000000001</v>
      </c>
      <c r="P269" s="126" t="s">
        <v>3652</v>
      </c>
      <c r="Q269" s="69">
        <v>1137.2557904779999</v>
      </c>
      <c r="R269" s="70">
        <v>6.3968814720000004E-4</v>
      </c>
      <c r="S269" s="70">
        <f t="shared" si="4"/>
        <v>1.474963561759964E-3</v>
      </c>
      <c r="T269" s="70">
        <f>Q269/'סכום נכסי הקרן'!$C$41</f>
        <v>1.7716335045734585E-4</v>
      </c>
    </row>
    <row r="270" spans="1:20">
      <c r="A270" s="62" t="s">
        <v>917</v>
      </c>
      <c r="B270" s="59" t="s">
        <v>918</v>
      </c>
      <c r="C270" s="72" t="s">
        <v>29</v>
      </c>
      <c r="D270" s="72" t="s">
        <v>804</v>
      </c>
      <c r="E270" s="126" t="s">
        <v>3652</v>
      </c>
      <c r="F270" s="72" t="s">
        <v>832</v>
      </c>
      <c r="G270" s="59" t="s">
        <v>818</v>
      </c>
      <c r="H270" s="59" t="s">
        <v>299</v>
      </c>
      <c r="I270" s="126" t="s">
        <v>3652</v>
      </c>
      <c r="J270" s="69">
        <v>1.5599999999992129</v>
      </c>
      <c r="K270" s="72" t="s">
        <v>135</v>
      </c>
      <c r="L270" s="73">
        <v>5.7500000000000002E-2</v>
      </c>
      <c r="M270" s="73">
        <v>6.4899999999976726E-2</v>
      </c>
      <c r="N270" s="69">
        <v>250988.75219999999</v>
      </c>
      <c r="O270" s="71">
        <v>100.52222</v>
      </c>
      <c r="P270" s="126" t="s">
        <v>3652</v>
      </c>
      <c r="Q270" s="69">
        <v>915.09018203699998</v>
      </c>
      <c r="R270" s="70">
        <v>3.5855536028571428E-4</v>
      </c>
      <c r="S270" s="70">
        <f t="shared" si="4"/>
        <v>1.1868259414722915E-3</v>
      </c>
      <c r="T270" s="70">
        <f>Q270/'סכום נכסי הקרן'!$C$41</f>
        <v>1.4255407092907094E-4</v>
      </c>
    </row>
    <row r="271" spans="1:20">
      <c r="A271" s="62" t="s">
        <v>919</v>
      </c>
      <c r="B271" s="59" t="s">
        <v>920</v>
      </c>
      <c r="C271" s="72" t="s">
        <v>29</v>
      </c>
      <c r="D271" s="72" t="s">
        <v>804</v>
      </c>
      <c r="E271" s="126" t="s">
        <v>3652</v>
      </c>
      <c r="F271" s="72" t="s">
        <v>3532</v>
      </c>
      <c r="G271" s="59" t="s">
        <v>818</v>
      </c>
      <c r="H271" s="59" t="s">
        <v>806</v>
      </c>
      <c r="I271" s="126" t="s">
        <v>3652</v>
      </c>
      <c r="J271" s="69">
        <v>3.71000000000019</v>
      </c>
      <c r="K271" s="72" t="s">
        <v>137</v>
      </c>
      <c r="L271" s="73">
        <v>0.04</v>
      </c>
      <c r="M271" s="73">
        <v>4.8000000000004227E-2</v>
      </c>
      <c r="N271" s="69">
        <v>710764.60800000001</v>
      </c>
      <c r="O271" s="71">
        <v>99.467669999999998</v>
      </c>
      <c r="P271" s="126" t="s">
        <v>3652</v>
      </c>
      <c r="Q271" s="69">
        <v>2836.124863426</v>
      </c>
      <c r="R271" s="70">
        <v>7.1076460799999997E-4</v>
      </c>
      <c r="S271" s="70">
        <f t="shared" si="4"/>
        <v>3.6783113044397617E-3</v>
      </c>
      <c r="T271" s="70">
        <f>Q271/'סכום נכסי הקרן'!$C$41</f>
        <v>4.4181562962958824E-4</v>
      </c>
    </row>
    <row r="272" spans="1:20">
      <c r="A272" s="62" t="s">
        <v>921</v>
      </c>
      <c r="B272" s="59" t="s">
        <v>922</v>
      </c>
      <c r="C272" s="72" t="s">
        <v>29</v>
      </c>
      <c r="D272" s="72" t="s">
        <v>804</v>
      </c>
      <c r="E272" s="126" t="s">
        <v>3652</v>
      </c>
      <c r="F272" s="72" t="s">
        <v>3535</v>
      </c>
      <c r="G272" s="59" t="s">
        <v>818</v>
      </c>
      <c r="H272" s="59" t="s">
        <v>806</v>
      </c>
      <c r="I272" s="126" t="s">
        <v>3652</v>
      </c>
      <c r="J272" s="69">
        <v>3.7100000000001363</v>
      </c>
      <c r="K272" s="72" t="s">
        <v>137</v>
      </c>
      <c r="L272" s="73">
        <v>4.6249999999999999E-2</v>
      </c>
      <c r="M272" s="73">
        <v>4.6499999999999798E-2</v>
      </c>
      <c r="N272" s="69">
        <v>607111.43599999999</v>
      </c>
      <c r="O272" s="71">
        <v>99.669370000000001</v>
      </c>
      <c r="P272" s="126" t="s">
        <v>3652</v>
      </c>
      <c r="Q272" s="69">
        <v>2427.4356870769998</v>
      </c>
      <c r="R272" s="70">
        <v>1.0118523933333333E-3</v>
      </c>
      <c r="S272" s="70">
        <f t="shared" si="4"/>
        <v>3.1482619978127064E-3</v>
      </c>
      <c r="T272" s="70">
        <f>Q272/'סכום נכסי הקרן'!$C$41</f>
        <v>3.7814943915258966E-4</v>
      </c>
    </row>
    <row r="273" spans="1:20">
      <c r="A273" s="62" t="s">
        <v>923</v>
      </c>
      <c r="B273" s="59" t="s">
        <v>924</v>
      </c>
      <c r="C273" s="72" t="s">
        <v>29</v>
      </c>
      <c r="D273" s="72" t="s">
        <v>804</v>
      </c>
      <c r="E273" s="126" t="s">
        <v>3652</v>
      </c>
      <c r="F273" s="72" t="s">
        <v>3529</v>
      </c>
      <c r="G273" s="59" t="s">
        <v>818</v>
      </c>
      <c r="H273" s="59" t="s">
        <v>806</v>
      </c>
      <c r="I273" s="126" t="s">
        <v>3652</v>
      </c>
      <c r="J273" s="69">
        <v>4.0500000000005718</v>
      </c>
      <c r="K273" s="72" t="s">
        <v>137</v>
      </c>
      <c r="L273" s="73">
        <v>4.6249999999999999E-2</v>
      </c>
      <c r="M273" s="73">
        <v>5.3600000000007475E-2</v>
      </c>
      <c r="N273" s="69">
        <v>417574.2072</v>
      </c>
      <c r="O273" s="71">
        <v>99.122050000000002</v>
      </c>
      <c r="P273" s="126" t="s">
        <v>3652</v>
      </c>
      <c r="Q273" s="69">
        <v>1660.4337325409999</v>
      </c>
      <c r="R273" s="70">
        <v>2.783828048E-4</v>
      </c>
      <c r="S273" s="70">
        <f t="shared" si="4"/>
        <v>2.1534990392844625E-3</v>
      </c>
      <c r="T273" s="70">
        <f>Q273/'סכום נכסי הקרן'!$C$41</f>
        <v>2.5866476630179944E-4</v>
      </c>
    </row>
    <row r="274" spans="1:20">
      <c r="A274" s="62" t="s">
        <v>925</v>
      </c>
      <c r="B274" s="59" t="s">
        <v>926</v>
      </c>
      <c r="C274" s="72" t="s">
        <v>29</v>
      </c>
      <c r="D274" s="72" t="s">
        <v>804</v>
      </c>
      <c r="E274" s="126" t="s">
        <v>3652</v>
      </c>
      <c r="F274" s="72" t="s">
        <v>3532</v>
      </c>
      <c r="G274" s="59" t="s">
        <v>818</v>
      </c>
      <c r="H274" s="59" t="s">
        <v>806</v>
      </c>
      <c r="I274" s="126" t="s">
        <v>3652</v>
      </c>
      <c r="J274" s="69">
        <v>6.5899999999994607</v>
      </c>
      <c r="K274" s="72" t="s">
        <v>137</v>
      </c>
      <c r="L274" s="73">
        <v>7.8750000000000001E-2</v>
      </c>
      <c r="M274" s="73">
        <v>5.9399999999995429E-2</v>
      </c>
      <c r="N274" s="69">
        <v>799610.18400000001</v>
      </c>
      <c r="O274" s="71">
        <v>114.7979</v>
      </c>
      <c r="P274" s="126" t="s">
        <v>3652</v>
      </c>
      <c r="Q274" s="69">
        <v>3682.3909041220004</v>
      </c>
      <c r="R274" s="70">
        <v>1.0661469120000001E-3</v>
      </c>
      <c r="S274" s="70">
        <f t="shared" si="4"/>
        <v>4.7758757961156757E-3</v>
      </c>
      <c r="T274" s="70">
        <f>Q274/'סכום נכסי הקרן'!$C$41</f>
        <v>5.7364817636470762E-4</v>
      </c>
    </row>
    <row r="275" spans="1:20">
      <c r="A275" s="62" t="s">
        <v>927</v>
      </c>
      <c r="B275" s="59" t="s">
        <v>928</v>
      </c>
      <c r="C275" s="72" t="s">
        <v>29</v>
      </c>
      <c r="D275" s="72" t="s">
        <v>804</v>
      </c>
      <c r="E275" s="126" t="s">
        <v>3652</v>
      </c>
      <c r="F275" s="72" t="s">
        <v>951</v>
      </c>
      <c r="G275" s="59" t="s">
        <v>818</v>
      </c>
      <c r="H275" s="59" t="s">
        <v>299</v>
      </c>
      <c r="I275" s="126" t="s">
        <v>3652</v>
      </c>
      <c r="J275" s="69">
        <v>6.839999999998942</v>
      </c>
      <c r="K275" s="72" t="s">
        <v>135</v>
      </c>
      <c r="L275" s="73">
        <v>4.2790000000000002E-2</v>
      </c>
      <c r="M275" s="73">
        <v>5.5599999999991837E-2</v>
      </c>
      <c r="N275" s="69">
        <v>888455.76</v>
      </c>
      <c r="O275" s="71">
        <v>92.668040000000005</v>
      </c>
      <c r="P275" s="126" t="s">
        <v>3652</v>
      </c>
      <c r="Q275" s="69">
        <v>2986.1618869489998</v>
      </c>
      <c r="R275" s="70">
        <v>1.7810663916785076E-4</v>
      </c>
      <c r="S275" s="70">
        <f t="shared" si="4"/>
        <v>3.8729017778092868E-3</v>
      </c>
      <c r="T275" s="70">
        <f>Q275/'סכום נכסי הקרן'!$C$41</f>
        <v>4.6518861396832703E-4</v>
      </c>
    </row>
    <row r="276" spans="1:20">
      <c r="A276" s="62" t="s">
        <v>929</v>
      </c>
      <c r="B276" s="59" t="s">
        <v>930</v>
      </c>
      <c r="C276" s="72" t="s">
        <v>29</v>
      </c>
      <c r="D276" s="72" t="s">
        <v>804</v>
      </c>
      <c r="E276" s="126" t="s">
        <v>3652</v>
      </c>
      <c r="F276" s="72" t="s">
        <v>3528</v>
      </c>
      <c r="G276" s="59" t="s">
        <v>931</v>
      </c>
      <c r="H276" s="59" t="s">
        <v>299</v>
      </c>
      <c r="I276" s="126" t="s">
        <v>3652</v>
      </c>
      <c r="J276" s="69">
        <v>1.4000000000001867</v>
      </c>
      <c r="K276" s="72" t="s">
        <v>135</v>
      </c>
      <c r="L276" s="73">
        <v>6.5000000000000002E-2</v>
      </c>
      <c r="M276" s="73">
        <v>6.4600000000015659E-2</v>
      </c>
      <c r="N276" s="69">
        <v>296151.92</v>
      </c>
      <c r="O276" s="71">
        <v>99.831829999999997</v>
      </c>
      <c r="P276" s="126" t="s">
        <v>3652</v>
      </c>
      <c r="Q276" s="69">
        <v>1072.3366630420001</v>
      </c>
      <c r="R276" s="70">
        <v>5.9230383999999997E-4</v>
      </c>
      <c r="S276" s="70">
        <f t="shared" si="4"/>
        <v>1.3907667185949753E-3</v>
      </c>
      <c r="T276" s="70">
        <f>Q276/'סכום נכסי הקרן'!$C$41</f>
        <v>1.6705015497254201E-4</v>
      </c>
    </row>
    <row r="277" spans="1:20">
      <c r="A277" s="62" t="s">
        <v>932</v>
      </c>
      <c r="B277" s="59" t="s">
        <v>933</v>
      </c>
      <c r="C277" s="72" t="s">
        <v>29</v>
      </c>
      <c r="D277" s="72" t="s">
        <v>804</v>
      </c>
      <c r="E277" s="126" t="s">
        <v>3652</v>
      </c>
      <c r="F277" s="72" t="s">
        <v>3532</v>
      </c>
      <c r="G277" s="59" t="s">
        <v>931</v>
      </c>
      <c r="H277" s="59" t="s">
        <v>299</v>
      </c>
      <c r="I277" s="126" t="s">
        <v>3652</v>
      </c>
      <c r="J277" s="69">
        <v>4.0899999999998071</v>
      </c>
      <c r="K277" s="72" t="s">
        <v>135</v>
      </c>
      <c r="L277" s="73">
        <v>4.1250000000000002E-2</v>
      </c>
      <c r="M277" s="73">
        <v>5.7800000000000823E-2</v>
      </c>
      <c r="N277" s="69">
        <v>503458.26400000008</v>
      </c>
      <c r="O277" s="71">
        <v>93.508880000000005</v>
      </c>
      <c r="P277" s="126" t="s">
        <v>3652</v>
      </c>
      <c r="Q277" s="69">
        <v>1707.5123819369999</v>
      </c>
      <c r="R277" s="70">
        <v>1.2586456600000003E-3</v>
      </c>
      <c r="S277" s="70">
        <f t="shared" si="4"/>
        <v>2.2145576797217089E-3</v>
      </c>
      <c r="T277" s="70">
        <f>Q277/'סכום נכסי הקרן'!$C$41</f>
        <v>2.6599874633675399E-4</v>
      </c>
    </row>
    <row r="278" spans="1:20">
      <c r="A278" s="62" t="s">
        <v>934</v>
      </c>
      <c r="B278" s="59" t="s">
        <v>935</v>
      </c>
      <c r="C278" s="72" t="s">
        <v>29</v>
      </c>
      <c r="D278" s="72" t="s">
        <v>804</v>
      </c>
      <c r="E278" s="126" t="s">
        <v>3652</v>
      </c>
      <c r="F278" s="72" t="s">
        <v>3536</v>
      </c>
      <c r="G278" s="59" t="s">
        <v>931</v>
      </c>
      <c r="H278" s="59" t="s">
        <v>806</v>
      </c>
      <c r="I278" s="126" t="s">
        <v>3652</v>
      </c>
      <c r="J278" s="69">
        <v>4.4000000000000972</v>
      </c>
      <c r="K278" s="72" t="s">
        <v>137</v>
      </c>
      <c r="L278" s="73">
        <v>6.6250000000000003E-2</v>
      </c>
      <c r="M278" s="73">
        <v>6.1400000000001544E-2</v>
      </c>
      <c r="N278" s="69">
        <v>503458.26400000008</v>
      </c>
      <c r="O278" s="71">
        <v>101.70061</v>
      </c>
      <c r="P278" s="126" t="s">
        <v>3652</v>
      </c>
      <c r="Q278" s="69">
        <v>2054.0198658120003</v>
      </c>
      <c r="R278" s="70">
        <v>6.7127768533333345E-4</v>
      </c>
      <c r="S278" s="70">
        <f t="shared" si="4"/>
        <v>2.6639604586496924E-3</v>
      </c>
      <c r="T278" s="70">
        <f>Q278/'סכום נכסי הקרן'!$C$41</f>
        <v>3.1997818290312012E-4</v>
      </c>
    </row>
    <row r="279" spans="1:20">
      <c r="A279" s="62" t="s">
        <v>936</v>
      </c>
      <c r="B279" s="59" t="s">
        <v>937</v>
      </c>
      <c r="C279" s="72" t="s">
        <v>29</v>
      </c>
      <c r="D279" s="72" t="s">
        <v>804</v>
      </c>
      <c r="E279" s="126" t="s">
        <v>3652</v>
      </c>
      <c r="F279" s="72" t="s">
        <v>809</v>
      </c>
      <c r="G279" s="59" t="s">
        <v>938</v>
      </c>
      <c r="H279" s="59" t="s">
        <v>839</v>
      </c>
      <c r="I279" s="126" t="s">
        <v>3652</v>
      </c>
      <c r="J279" s="69">
        <v>4.5399999999996723</v>
      </c>
      <c r="K279" s="72" t="s">
        <v>135</v>
      </c>
      <c r="L279" s="73">
        <v>7.7499999999999999E-2</v>
      </c>
      <c r="M279" s="73">
        <v>7.2199999999997072E-2</v>
      </c>
      <c r="N279" s="69">
        <v>611464.86922400002</v>
      </c>
      <c r="O279" s="71">
        <v>104.81171999999999</v>
      </c>
      <c r="P279" s="126" t="s">
        <v>3652</v>
      </c>
      <c r="Q279" s="69">
        <v>2324.4966421940003</v>
      </c>
      <c r="R279" s="70">
        <v>3.05732434612E-4</v>
      </c>
      <c r="S279" s="70">
        <f t="shared" si="4"/>
        <v>3.0147552339377286E-3</v>
      </c>
      <c r="T279" s="70">
        <f>Q279/'סכום נכסי הקרן'!$C$41</f>
        <v>3.6211344598636791E-4</v>
      </c>
    </row>
    <row r="280" spans="1:20">
      <c r="A280" s="62" t="s">
        <v>939</v>
      </c>
      <c r="B280" s="59" t="s">
        <v>940</v>
      </c>
      <c r="C280" s="72" t="s">
        <v>29</v>
      </c>
      <c r="D280" s="72" t="s">
        <v>804</v>
      </c>
      <c r="E280" s="126" t="s">
        <v>3652</v>
      </c>
      <c r="F280" s="72" t="s">
        <v>3535</v>
      </c>
      <c r="G280" s="59" t="s">
        <v>931</v>
      </c>
      <c r="H280" s="59" t="s">
        <v>299</v>
      </c>
      <c r="I280" s="126" t="s">
        <v>3652</v>
      </c>
      <c r="J280" s="69">
        <v>4.2700000000001168</v>
      </c>
      <c r="K280" s="72" t="s">
        <v>138</v>
      </c>
      <c r="L280" s="73">
        <v>8.3750000000000005E-2</v>
      </c>
      <c r="M280" s="73">
        <v>6.9300000000002498E-2</v>
      </c>
      <c r="N280" s="69">
        <v>888455.76</v>
      </c>
      <c r="O280" s="71">
        <v>105.74071000000001</v>
      </c>
      <c r="P280" s="126" t="s">
        <v>3652</v>
      </c>
      <c r="Q280" s="69">
        <v>4341.1479781870003</v>
      </c>
      <c r="R280" s="70">
        <v>1.2692225142857142E-3</v>
      </c>
      <c r="S280" s="70">
        <f t="shared" si="4"/>
        <v>5.6302505888692856E-3</v>
      </c>
      <c r="T280" s="70">
        <f>Q280/'סכום נכסי הקרן'!$C$41</f>
        <v>6.7627030531406209E-4</v>
      </c>
    </row>
    <row r="281" spans="1:20">
      <c r="A281" s="62" t="s">
        <v>941</v>
      </c>
      <c r="B281" s="59" t="s">
        <v>942</v>
      </c>
      <c r="C281" s="72" t="s">
        <v>29</v>
      </c>
      <c r="D281" s="72" t="s">
        <v>804</v>
      </c>
      <c r="E281" s="126" t="s">
        <v>3652</v>
      </c>
      <c r="F281" s="72" t="s">
        <v>3532</v>
      </c>
      <c r="G281" s="59" t="s">
        <v>931</v>
      </c>
      <c r="H281" s="59" t="s">
        <v>806</v>
      </c>
      <c r="I281" s="126" t="s">
        <v>3652</v>
      </c>
      <c r="J281" s="69">
        <v>5.8900000000005077</v>
      </c>
      <c r="K281" s="72" t="s">
        <v>137</v>
      </c>
      <c r="L281" s="73">
        <v>6.6250000000000003E-2</v>
      </c>
      <c r="M281" s="73">
        <v>5.500000000000578E-2</v>
      </c>
      <c r="N281" s="69">
        <v>1184607.68</v>
      </c>
      <c r="O281" s="71">
        <v>109.26631999999999</v>
      </c>
      <c r="P281" s="126" t="s">
        <v>3652</v>
      </c>
      <c r="Q281" s="69">
        <v>5192.5234151240002</v>
      </c>
      <c r="R281" s="70">
        <v>1.5794769066666667E-3</v>
      </c>
      <c r="S281" s="70">
        <f t="shared" si="4"/>
        <v>6.7344417104917486E-3</v>
      </c>
      <c r="T281" s="70">
        <f>Q281/'סכום נכסי הקרן'!$C$41</f>
        <v>8.0889880117905057E-4</v>
      </c>
    </row>
    <row r="282" spans="1:20">
      <c r="A282" s="62" t="s">
        <v>943</v>
      </c>
      <c r="B282" s="59" t="s">
        <v>944</v>
      </c>
      <c r="C282" s="72" t="s">
        <v>29</v>
      </c>
      <c r="D282" s="72" t="s">
        <v>804</v>
      </c>
      <c r="E282" s="126" t="s">
        <v>3652</v>
      </c>
      <c r="F282" s="72" t="s">
        <v>3529</v>
      </c>
      <c r="G282" s="59" t="s">
        <v>938</v>
      </c>
      <c r="H282" s="59" t="s">
        <v>839</v>
      </c>
      <c r="I282" s="126" t="s">
        <v>3652</v>
      </c>
      <c r="J282" s="69">
        <v>3.8500000000002075</v>
      </c>
      <c r="K282" s="72" t="s">
        <v>137</v>
      </c>
      <c r="L282" s="73">
        <v>6.1249999999999999E-2</v>
      </c>
      <c r="M282" s="73">
        <v>4.03999999999997E-2</v>
      </c>
      <c r="N282" s="69">
        <v>592303.84</v>
      </c>
      <c r="O282" s="71">
        <v>111.74012999999999</v>
      </c>
      <c r="P282" s="126" t="s">
        <v>3652</v>
      </c>
      <c r="Q282" s="69">
        <v>2655.0415609769998</v>
      </c>
      <c r="R282" s="70">
        <v>9.8717306666666659E-4</v>
      </c>
      <c r="S282" s="70">
        <f t="shared" si="4"/>
        <v>3.4434553687815463E-3</v>
      </c>
      <c r="T282" s="70">
        <f>Q282/'סכום נכסי הקרן'!$C$41</f>
        <v>4.1360621109564374E-4</v>
      </c>
    </row>
    <row r="283" spans="1:20">
      <c r="A283" s="62" t="s">
        <v>945</v>
      </c>
      <c r="B283" s="59" t="s">
        <v>946</v>
      </c>
      <c r="C283" s="72" t="s">
        <v>29</v>
      </c>
      <c r="D283" s="72" t="s">
        <v>804</v>
      </c>
      <c r="E283" s="126" t="s">
        <v>3652</v>
      </c>
      <c r="F283" s="72" t="s">
        <v>3529</v>
      </c>
      <c r="G283" s="59" t="s">
        <v>938</v>
      </c>
      <c r="H283" s="59" t="s">
        <v>839</v>
      </c>
      <c r="I283" s="126" t="s">
        <v>3652</v>
      </c>
      <c r="J283" s="69">
        <v>3.3199999999993879</v>
      </c>
      <c r="K283" s="72" t="s">
        <v>135</v>
      </c>
      <c r="L283" s="73">
        <v>7.3499999999999996E-2</v>
      </c>
      <c r="M283" s="73">
        <v>5.7099999999987106E-2</v>
      </c>
      <c r="N283" s="69">
        <v>473843.07199999993</v>
      </c>
      <c r="O283" s="71">
        <v>106.43532999999999</v>
      </c>
      <c r="P283" s="126" t="s">
        <v>3652</v>
      </c>
      <c r="Q283" s="69">
        <v>1829.2283153160001</v>
      </c>
      <c r="R283" s="70">
        <v>3.158953813333333E-4</v>
      </c>
      <c r="S283" s="70">
        <f t="shared" si="4"/>
        <v>2.372417123588925E-3</v>
      </c>
      <c r="T283" s="70">
        <f>Q283/'סכום נכסי הקרן'!$C$41</f>
        <v>2.8495983032684151E-4</v>
      </c>
    </row>
    <row r="284" spans="1:20">
      <c r="A284" s="62" t="s">
        <v>947</v>
      </c>
      <c r="B284" s="59" t="s">
        <v>948</v>
      </c>
      <c r="C284" s="72" t="s">
        <v>29</v>
      </c>
      <c r="D284" s="72" t="s">
        <v>804</v>
      </c>
      <c r="E284" s="126" t="s">
        <v>3652</v>
      </c>
      <c r="F284" s="72" t="s">
        <v>809</v>
      </c>
      <c r="G284" s="59" t="s">
        <v>938</v>
      </c>
      <c r="H284" s="59" t="s">
        <v>839</v>
      </c>
      <c r="I284" s="126" t="s">
        <v>3652</v>
      </c>
      <c r="J284" s="69">
        <v>4.1299999999998498</v>
      </c>
      <c r="K284" s="72" t="s">
        <v>135</v>
      </c>
      <c r="L284" s="73">
        <v>7.4999999999999997E-2</v>
      </c>
      <c r="M284" s="73">
        <v>7.4599999999994684E-2</v>
      </c>
      <c r="N284" s="69">
        <v>710764.60800000001</v>
      </c>
      <c r="O284" s="71">
        <v>100.63467</v>
      </c>
      <c r="P284" s="126" t="s">
        <v>3652</v>
      </c>
      <c r="Q284" s="69">
        <v>2594.3045796030001</v>
      </c>
      <c r="R284" s="70">
        <v>7.1076460799999997E-4</v>
      </c>
      <c r="S284" s="70">
        <f t="shared" si="4"/>
        <v>3.3646825587171632E-3</v>
      </c>
      <c r="T284" s="70">
        <f>Q284/'סכום נכסי הקרן'!$C$41</f>
        <v>4.0414451636788112E-4</v>
      </c>
    </row>
    <row r="285" spans="1:20">
      <c r="A285" s="62" t="s">
        <v>949</v>
      </c>
      <c r="B285" s="59" t="s">
        <v>950</v>
      </c>
      <c r="C285" s="72" t="s">
        <v>29</v>
      </c>
      <c r="D285" s="72" t="s">
        <v>804</v>
      </c>
      <c r="E285" s="126" t="s">
        <v>3652</v>
      </c>
      <c r="F285" s="72" t="s">
        <v>951</v>
      </c>
      <c r="G285" s="59" t="s">
        <v>931</v>
      </c>
      <c r="H285" s="59" t="s">
        <v>806</v>
      </c>
      <c r="I285" s="126" t="s">
        <v>3652</v>
      </c>
      <c r="J285" s="69">
        <v>6.5700000000009799</v>
      </c>
      <c r="K285" s="72" t="s">
        <v>135</v>
      </c>
      <c r="L285" s="73">
        <v>5.1249999999999997E-2</v>
      </c>
      <c r="M285" s="73">
        <v>5.8300000000007214E-2</v>
      </c>
      <c r="N285" s="69">
        <v>636726.62800000003</v>
      </c>
      <c r="O285" s="71">
        <v>96.784880000000001</v>
      </c>
      <c r="P285" s="126" t="s">
        <v>3652</v>
      </c>
      <c r="Q285" s="69">
        <v>2235.1571431329999</v>
      </c>
      <c r="R285" s="70">
        <v>1.273453256E-3</v>
      </c>
      <c r="S285" s="70">
        <f t="shared" si="4"/>
        <v>2.8988863970022148E-3</v>
      </c>
      <c r="T285" s="70">
        <f>Q285/'סכום נכסי הקרן'!$C$41</f>
        <v>3.4819600972062231E-4</v>
      </c>
    </row>
    <row r="286" spans="1:20">
      <c r="A286" s="62" t="s">
        <v>952</v>
      </c>
      <c r="B286" s="59" t="s">
        <v>953</v>
      </c>
      <c r="C286" s="72" t="s">
        <v>29</v>
      </c>
      <c r="D286" s="72" t="s">
        <v>804</v>
      </c>
      <c r="E286" s="126" t="s">
        <v>3652</v>
      </c>
      <c r="F286" s="72" t="s">
        <v>3528</v>
      </c>
      <c r="G286" s="59" t="s">
        <v>931</v>
      </c>
      <c r="H286" s="59" t="s">
        <v>806</v>
      </c>
      <c r="I286" s="126" t="s">
        <v>3652</v>
      </c>
      <c r="J286" s="69">
        <v>6.9599999999998863</v>
      </c>
      <c r="K286" s="72" t="s">
        <v>135</v>
      </c>
      <c r="L286" s="73">
        <v>6.4000000000000001E-2</v>
      </c>
      <c r="M286" s="73">
        <v>5.7899999999999362E-2</v>
      </c>
      <c r="N286" s="69">
        <v>740379.8</v>
      </c>
      <c r="O286" s="71">
        <v>105.33633</v>
      </c>
      <c r="P286" s="126" t="s">
        <v>3652</v>
      </c>
      <c r="Q286" s="69">
        <v>2828.657163542</v>
      </c>
      <c r="R286" s="70">
        <v>5.9230384000000008E-4</v>
      </c>
      <c r="S286" s="70">
        <f t="shared" si="4"/>
        <v>3.6686260732795586E-3</v>
      </c>
      <c r="T286" s="70">
        <f>Q286/'סכום נכסי הקרן'!$C$41</f>
        <v>4.4065230055029351E-4</v>
      </c>
    </row>
    <row r="287" spans="1:20">
      <c r="A287" s="62" t="s">
        <v>954</v>
      </c>
      <c r="B287" s="59" t="s">
        <v>955</v>
      </c>
      <c r="C287" s="72" t="s">
        <v>29</v>
      </c>
      <c r="D287" s="72" t="s">
        <v>804</v>
      </c>
      <c r="E287" s="126" t="s">
        <v>3652</v>
      </c>
      <c r="F287" s="72" t="s">
        <v>809</v>
      </c>
      <c r="G287" s="59" t="s">
        <v>938</v>
      </c>
      <c r="H287" s="59" t="s">
        <v>839</v>
      </c>
      <c r="I287" s="126" t="s">
        <v>3652</v>
      </c>
      <c r="J287" s="69">
        <v>3.9399999999996997</v>
      </c>
      <c r="K287" s="72" t="s">
        <v>135</v>
      </c>
      <c r="L287" s="73">
        <v>7.6249999999999998E-2</v>
      </c>
      <c r="M287" s="73">
        <v>8.2699999999993196E-2</v>
      </c>
      <c r="N287" s="69">
        <v>888455.76</v>
      </c>
      <c r="O287" s="71">
        <v>99.136600000000001</v>
      </c>
      <c r="P287" s="126" t="s">
        <v>3652</v>
      </c>
      <c r="Q287" s="69">
        <v>3194.606500034</v>
      </c>
      <c r="R287" s="70">
        <v>1.77691152E-3</v>
      </c>
      <c r="S287" s="70">
        <f t="shared" si="4"/>
        <v>4.1432439572202228E-3</v>
      </c>
      <c r="T287" s="70">
        <f>Q287/'סכום נכסי הקרן'!$C$41</f>
        <v>4.9766041701221591E-4</v>
      </c>
    </row>
    <row r="288" spans="1:20">
      <c r="A288" s="62" t="s">
        <v>956</v>
      </c>
      <c r="B288" s="59" t="s">
        <v>957</v>
      </c>
      <c r="C288" s="72" t="s">
        <v>29</v>
      </c>
      <c r="D288" s="72" t="s">
        <v>804</v>
      </c>
      <c r="E288" s="126" t="s">
        <v>3652</v>
      </c>
      <c r="F288" s="72" t="s">
        <v>3531</v>
      </c>
      <c r="G288" s="59" t="s">
        <v>938</v>
      </c>
      <c r="H288" s="59" t="s">
        <v>839</v>
      </c>
      <c r="I288" s="126" t="s">
        <v>3652</v>
      </c>
      <c r="J288" s="69">
        <v>2.9199999999998134</v>
      </c>
      <c r="K288" s="72" t="s">
        <v>135</v>
      </c>
      <c r="L288" s="73">
        <v>5.2999999999999999E-2</v>
      </c>
      <c r="M288" s="73">
        <v>9.1899999999997775E-2</v>
      </c>
      <c r="N288" s="69">
        <v>916590.19240000006</v>
      </c>
      <c r="O288" s="71">
        <v>90.461830000000006</v>
      </c>
      <c r="P288" s="126" t="s">
        <v>3652</v>
      </c>
      <c r="Q288" s="69">
        <v>3007.3788880930001</v>
      </c>
      <c r="R288" s="70">
        <v>6.1106012826666668E-4</v>
      </c>
      <c r="S288" s="70">
        <f t="shared" si="4"/>
        <v>3.9004191611800645E-3</v>
      </c>
      <c r="T288" s="70">
        <f>Q288/'סכום נכסי הקרן'!$C$41</f>
        <v>4.6849382906663707E-4</v>
      </c>
    </row>
    <row r="289" spans="1:20">
      <c r="A289" s="62" t="s">
        <v>958</v>
      </c>
      <c r="B289" s="59" t="s">
        <v>959</v>
      </c>
      <c r="C289" s="72" t="s">
        <v>29</v>
      </c>
      <c r="D289" s="72" t="s">
        <v>804</v>
      </c>
      <c r="E289" s="126" t="s">
        <v>3652</v>
      </c>
      <c r="F289" s="72" t="s">
        <v>3535</v>
      </c>
      <c r="G289" s="59" t="s">
        <v>931</v>
      </c>
      <c r="H289" s="59" t="s">
        <v>299</v>
      </c>
      <c r="I289" s="126" t="s">
        <v>3652</v>
      </c>
      <c r="J289" s="69">
        <v>6.1699999999974846</v>
      </c>
      <c r="K289" s="72" t="s">
        <v>135</v>
      </c>
      <c r="L289" s="73">
        <v>4.1250000000000002E-2</v>
      </c>
      <c r="M289" s="73">
        <v>6.6599999999977844E-2</v>
      </c>
      <c r="N289" s="69">
        <v>310959.516</v>
      </c>
      <c r="O289" s="71">
        <v>85.646919999999994</v>
      </c>
      <c r="P289" s="126" t="s">
        <v>3652</v>
      </c>
      <c r="Q289" s="69">
        <v>965.968890579</v>
      </c>
      <c r="R289" s="70">
        <v>3.1095951600000003E-4</v>
      </c>
      <c r="S289" s="70">
        <f t="shared" si="4"/>
        <v>1.2528130674972235E-3</v>
      </c>
      <c r="T289" s="70">
        <f>Q289/'סכום נכסי הקרן'!$C$41</f>
        <v>1.5048002966914904E-4</v>
      </c>
    </row>
    <row r="290" spans="1:20">
      <c r="A290" s="62" t="s">
        <v>960</v>
      </c>
      <c r="B290" s="59" t="s">
        <v>961</v>
      </c>
      <c r="C290" s="72" t="s">
        <v>29</v>
      </c>
      <c r="D290" s="72" t="s">
        <v>804</v>
      </c>
      <c r="E290" s="126" t="s">
        <v>3652</v>
      </c>
      <c r="F290" s="72" t="s">
        <v>3535</v>
      </c>
      <c r="G290" s="59" t="s">
        <v>931</v>
      </c>
      <c r="H290" s="59" t="s">
        <v>299</v>
      </c>
      <c r="I290" s="126" t="s">
        <v>3652</v>
      </c>
      <c r="J290" s="69">
        <v>0.5</v>
      </c>
      <c r="K290" s="72" t="s">
        <v>135</v>
      </c>
      <c r="L290" s="73">
        <v>6.25E-2</v>
      </c>
      <c r="M290" s="73">
        <v>6.6400000000001944E-2</v>
      </c>
      <c r="N290" s="69">
        <v>790547.93524800008</v>
      </c>
      <c r="O290" s="71">
        <v>100.89442</v>
      </c>
      <c r="P290" s="126" t="s">
        <v>3652</v>
      </c>
      <c r="Q290" s="69">
        <v>2892.9631261959998</v>
      </c>
      <c r="R290" s="70">
        <v>8.0999427787113016E-4</v>
      </c>
      <c r="S290" s="70">
        <f t="shared" si="4"/>
        <v>3.7520276725615293E-3</v>
      </c>
      <c r="T290" s="70">
        <f>Q290/'סכום נכסי הקרן'!$C$41</f>
        <v>4.5066997633929007E-4</v>
      </c>
    </row>
    <row r="291" spans="1:20">
      <c r="A291" s="62" t="s">
        <v>962</v>
      </c>
      <c r="B291" s="59" t="s">
        <v>963</v>
      </c>
      <c r="C291" s="72" t="s">
        <v>29</v>
      </c>
      <c r="D291" s="72" t="s">
        <v>804</v>
      </c>
      <c r="E291" s="126" t="s">
        <v>3652</v>
      </c>
      <c r="F291" s="72" t="s">
        <v>3535</v>
      </c>
      <c r="G291" s="59" t="s">
        <v>931</v>
      </c>
      <c r="H291" s="59" t="s">
        <v>299</v>
      </c>
      <c r="I291" s="126" t="s">
        <v>3652</v>
      </c>
      <c r="J291" s="69">
        <v>4.6600000000013519</v>
      </c>
      <c r="K291" s="72" t="s">
        <v>137</v>
      </c>
      <c r="L291" s="73">
        <v>6.5000000000000002E-2</v>
      </c>
      <c r="M291" s="73">
        <v>4.9700000000015773E-2</v>
      </c>
      <c r="N291" s="69">
        <v>355382.304</v>
      </c>
      <c r="O291" s="71">
        <v>108.95943</v>
      </c>
      <c r="P291" s="126" t="s">
        <v>3652</v>
      </c>
      <c r="Q291" s="69">
        <v>1553.3818589150001</v>
      </c>
      <c r="R291" s="70">
        <v>4.7384307199999998E-4</v>
      </c>
      <c r="S291" s="70">
        <f t="shared" si="4"/>
        <v>2.014658143385294E-3</v>
      </c>
      <c r="T291" s="70">
        <f>Q291/'סכום נכסי הקרן'!$C$41</f>
        <v>2.4198807073065883E-4</v>
      </c>
    </row>
    <row r="292" spans="1:20">
      <c r="A292" s="62" t="s">
        <v>964</v>
      </c>
      <c r="B292" s="59" t="s">
        <v>965</v>
      </c>
      <c r="C292" s="72" t="s">
        <v>29</v>
      </c>
      <c r="D292" s="72" t="s">
        <v>804</v>
      </c>
      <c r="E292" s="126" t="s">
        <v>3652</v>
      </c>
      <c r="F292" s="72" t="s">
        <v>3528</v>
      </c>
      <c r="G292" s="59" t="s">
        <v>931</v>
      </c>
      <c r="H292" s="59" t="s">
        <v>806</v>
      </c>
      <c r="I292" s="126" t="s">
        <v>3652</v>
      </c>
      <c r="J292" s="69">
        <v>2.3499999999987287</v>
      </c>
      <c r="K292" s="72" t="s">
        <v>137</v>
      </c>
      <c r="L292" s="73">
        <v>5.7500000000000002E-2</v>
      </c>
      <c r="M292" s="73">
        <v>4.2599999999978773E-2</v>
      </c>
      <c r="N292" s="69">
        <v>269498.24719999998</v>
      </c>
      <c r="O292" s="71">
        <v>105.49755999999999</v>
      </c>
      <c r="P292" s="126" t="s">
        <v>3652</v>
      </c>
      <c r="Q292" s="69">
        <v>1140.5543148670001</v>
      </c>
      <c r="R292" s="70">
        <v>4.1461268799999998E-4</v>
      </c>
      <c r="S292" s="70">
        <f t="shared" si="4"/>
        <v>1.4792415819926039E-3</v>
      </c>
      <c r="T292" s="70">
        <f>Q292/'סכום נכסי הקרן'!$C$41</f>
        <v>1.7767719935327008E-4</v>
      </c>
    </row>
    <row r="293" spans="1:20">
      <c r="A293" s="62" t="s">
        <v>966</v>
      </c>
      <c r="B293" s="59" t="s">
        <v>967</v>
      </c>
      <c r="C293" s="72" t="s">
        <v>29</v>
      </c>
      <c r="D293" s="72" t="s">
        <v>804</v>
      </c>
      <c r="E293" s="126" t="s">
        <v>3652</v>
      </c>
      <c r="F293" s="72" t="s">
        <v>3528</v>
      </c>
      <c r="G293" s="59" t="s">
        <v>931</v>
      </c>
      <c r="H293" s="59" t="s">
        <v>806</v>
      </c>
      <c r="I293" s="126" t="s">
        <v>3652</v>
      </c>
      <c r="J293" s="69">
        <v>4.3500000000009544</v>
      </c>
      <c r="K293" s="72" t="s">
        <v>137</v>
      </c>
      <c r="L293" s="73">
        <v>6.1249999999999999E-2</v>
      </c>
      <c r="M293" s="73">
        <v>4.6300000000008612E-2</v>
      </c>
      <c r="N293" s="69">
        <v>592303.84</v>
      </c>
      <c r="O293" s="71">
        <v>107.98211000000001</v>
      </c>
      <c r="P293" s="126" t="s">
        <v>3652</v>
      </c>
      <c r="Q293" s="69">
        <v>2565.7479370329997</v>
      </c>
      <c r="R293" s="70">
        <v>9.1123667692307689E-4</v>
      </c>
      <c r="S293" s="70">
        <f t="shared" si="4"/>
        <v>3.3276460295654847E-3</v>
      </c>
      <c r="T293" s="70">
        <f>Q293/'סכום נכסי הקרן'!$C$41</f>
        <v>3.9969592132191729E-4</v>
      </c>
    </row>
    <row r="294" spans="1:20">
      <c r="A294" s="62" t="s">
        <v>968</v>
      </c>
      <c r="B294" s="59" t="s">
        <v>969</v>
      </c>
      <c r="C294" s="72" t="s">
        <v>29</v>
      </c>
      <c r="D294" s="72" t="s">
        <v>804</v>
      </c>
      <c r="E294" s="126" t="s">
        <v>3652</v>
      </c>
      <c r="F294" s="72" t="s">
        <v>970</v>
      </c>
      <c r="G294" s="59" t="s">
        <v>971</v>
      </c>
      <c r="H294" s="59" t="s">
        <v>299</v>
      </c>
      <c r="I294" s="126" t="s">
        <v>3652</v>
      </c>
      <c r="J294" s="69">
        <v>4.3400000000003516</v>
      </c>
      <c r="K294" s="72" t="s">
        <v>137</v>
      </c>
      <c r="L294" s="73">
        <v>7.2499999999999995E-2</v>
      </c>
      <c r="M294" s="73">
        <v>5.1900000000004665E-2</v>
      </c>
      <c r="N294" s="69">
        <v>592303.84</v>
      </c>
      <c r="O294" s="71">
        <v>110.17251</v>
      </c>
      <c r="P294" s="126" t="s">
        <v>3652</v>
      </c>
      <c r="Q294" s="69">
        <v>2617.7936363619997</v>
      </c>
      <c r="R294" s="70">
        <v>1.1846076799999999E-3</v>
      </c>
      <c r="S294" s="70">
        <f t="shared" si="4"/>
        <v>3.3951466839471384E-3</v>
      </c>
      <c r="T294" s="70">
        <f>Q294/'סכום נכסי הקרן'!$C$41</f>
        <v>4.0780367557318012E-4</v>
      </c>
    </row>
    <row r="295" spans="1:20">
      <c r="A295" s="62" t="s">
        <v>972</v>
      </c>
      <c r="B295" s="59" t="s">
        <v>973</v>
      </c>
      <c r="C295" s="72" t="s">
        <v>29</v>
      </c>
      <c r="D295" s="72" t="s">
        <v>804</v>
      </c>
      <c r="E295" s="126" t="s">
        <v>3652</v>
      </c>
      <c r="F295" s="72" t="s">
        <v>3528</v>
      </c>
      <c r="G295" s="59" t="s">
        <v>974</v>
      </c>
      <c r="H295" s="59" t="s">
        <v>839</v>
      </c>
      <c r="I295" s="126" t="s">
        <v>3652</v>
      </c>
      <c r="J295" s="69">
        <v>6.1100000000005572</v>
      </c>
      <c r="K295" s="72" t="s">
        <v>135</v>
      </c>
      <c r="L295" s="73">
        <v>3.7499999999999999E-2</v>
      </c>
      <c r="M295" s="73">
        <v>5.7600000000004925E-2</v>
      </c>
      <c r="N295" s="69">
        <v>947686.14399999985</v>
      </c>
      <c r="O295" s="71">
        <v>89.758499999999998</v>
      </c>
      <c r="P295" s="126" t="s">
        <v>3652</v>
      </c>
      <c r="Q295" s="69">
        <v>3085.2309026480002</v>
      </c>
      <c r="R295" s="70">
        <v>9.4768614399999985E-4</v>
      </c>
      <c r="S295" s="70">
        <f t="shared" si="4"/>
        <v>4.0013893084764503E-3</v>
      </c>
      <c r="T295" s="70">
        <f>Q295/'סכום נכסי הקרן'!$C$41</f>
        <v>4.8062172839579391E-4</v>
      </c>
    </row>
    <row r="296" spans="1:20">
      <c r="A296" s="62" t="s">
        <v>975</v>
      </c>
      <c r="B296" s="59" t="s">
        <v>976</v>
      </c>
      <c r="C296" s="72" t="s">
        <v>29</v>
      </c>
      <c r="D296" s="72" t="s">
        <v>804</v>
      </c>
      <c r="E296" s="126" t="s">
        <v>3652</v>
      </c>
      <c r="F296" s="72" t="s">
        <v>3537</v>
      </c>
      <c r="G296" s="59" t="s">
        <v>971</v>
      </c>
      <c r="H296" s="59" t="s">
        <v>806</v>
      </c>
      <c r="I296" s="126" t="s">
        <v>3652</v>
      </c>
      <c r="J296" s="69">
        <v>6.1899999999999498</v>
      </c>
      <c r="K296" s="72" t="s">
        <v>135</v>
      </c>
      <c r="L296" s="73">
        <v>0.04</v>
      </c>
      <c r="M296" s="73">
        <v>5.6100000000000511E-2</v>
      </c>
      <c r="N296" s="69">
        <v>888455.76</v>
      </c>
      <c r="O296" s="71">
        <v>91.413669999999996</v>
      </c>
      <c r="P296" s="126" t="s">
        <v>3652</v>
      </c>
      <c r="Q296" s="69">
        <v>2945.7405425849997</v>
      </c>
      <c r="R296" s="70">
        <v>1.77691152E-3</v>
      </c>
      <c r="S296" s="70">
        <f t="shared" si="4"/>
        <v>3.8204773271681581E-3</v>
      </c>
      <c r="T296" s="70">
        <f>Q296/'סכום נכסי הקרן'!$C$41</f>
        <v>4.5889171853154363E-4</v>
      </c>
    </row>
    <row r="297" spans="1:20">
      <c r="A297" s="62" t="s">
        <v>977</v>
      </c>
      <c r="B297" s="59" t="s">
        <v>978</v>
      </c>
      <c r="C297" s="72" t="s">
        <v>29</v>
      </c>
      <c r="D297" s="72" t="s">
        <v>804</v>
      </c>
      <c r="E297" s="126" t="s">
        <v>3652</v>
      </c>
      <c r="F297" s="72" t="s">
        <v>3529</v>
      </c>
      <c r="G297" s="59" t="s">
        <v>971</v>
      </c>
      <c r="H297" s="59" t="s">
        <v>806</v>
      </c>
      <c r="I297" s="126" t="s">
        <v>3652</v>
      </c>
      <c r="J297" s="69">
        <v>5.3599999999991885</v>
      </c>
      <c r="K297" s="72" t="s">
        <v>135</v>
      </c>
      <c r="L297" s="73">
        <v>3.7499999999999999E-2</v>
      </c>
      <c r="M297" s="73">
        <v>5.5699999999992054E-2</v>
      </c>
      <c r="N297" s="69">
        <v>562688.64800000004</v>
      </c>
      <c r="O297" s="71">
        <v>91.905079999999998</v>
      </c>
      <c r="P297" s="126" t="s">
        <v>3652</v>
      </c>
      <c r="Q297" s="69">
        <v>1875.6648605570001</v>
      </c>
      <c r="R297" s="70">
        <v>1.40672162E-3</v>
      </c>
      <c r="S297" s="70">
        <f t="shared" si="4"/>
        <v>2.432642987231884E-3</v>
      </c>
      <c r="T297" s="70">
        <f>Q297/'סכום נכסי הקרן'!$C$41</f>
        <v>2.9219378244864331E-4</v>
      </c>
    </row>
    <row r="298" spans="1:20">
      <c r="A298" s="62" t="s">
        <v>979</v>
      </c>
      <c r="B298" s="59" t="s">
        <v>980</v>
      </c>
      <c r="C298" s="72" t="s">
        <v>29</v>
      </c>
      <c r="D298" s="72" t="s">
        <v>804</v>
      </c>
      <c r="E298" s="126" t="s">
        <v>3652</v>
      </c>
      <c r="F298" s="72" t="s">
        <v>3531</v>
      </c>
      <c r="G298" s="59" t="s">
        <v>974</v>
      </c>
      <c r="H298" s="59" t="s">
        <v>839</v>
      </c>
      <c r="I298" s="126" t="s">
        <v>3652</v>
      </c>
      <c r="J298" s="69">
        <v>4.0200000000005414</v>
      </c>
      <c r="K298" s="72" t="s">
        <v>135</v>
      </c>
      <c r="L298" s="73">
        <v>5.1249999999999997E-2</v>
      </c>
      <c r="M298" s="73">
        <v>5.9700000000005866E-2</v>
      </c>
      <c r="N298" s="69">
        <v>612057.17306399997</v>
      </c>
      <c r="O298" s="71">
        <v>96.576539999999994</v>
      </c>
      <c r="P298" s="126" t="s">
        <v>3652</v>
      </c>
      <c r="Q298" s="69">
        <v>2143.9329418420002</v>
      </c>
      <c r="R298" s="70">
        <v>1.1128312237527272E-3</v>
      </c>
      <c r="S298" s="70">
        <f t="shared" si="4"/>
        <v>2.7805731960658391E-3</v>
      </c>
      <c r="T298" s="70">
        <f>Q298/'סכום נכסי הקרן'!$C$41</f>
        <v>3.3398497181795663E-4</v>
      </c>
    </row>
    <row r="299" spans="1:20">
      <c r="A299" s="62" t="s">
        <v>981</v>
      </c>
      <c r="B299" s="59" t="s">
        <v>982</v>
      </c>
      <c r="C299" s="72" t="s">
        <v>29</v>
      </c>
      <c r="D299" s="72" t="s">
        <v>804</v>
      </c>
      <c r="E299" s="126" t="s">
        <v>3652</v>
      </c>
      <c r="F299" s="72" t="s">
        <v>809</v>
      </c>
      <c r="G299" s="59" t="s">
        <v>971</v>
      </c>
      <c r="H299" s="59" t="s">
        <v>806</v>
      </c>
      <c r="I299" s="126" t="s">
        <v>3652</v>
      </c>
      <c r="J299" s="69">
        <v>4.4599999999999573</v>
      </c>
      <c r="K299" s="72" t="s">
        <v>137</v>
      </c>
      <c r="L299" s="73">
        <v>7.8750000000000001E-2</v>
      </c>
      <c r="M299" s="73">
        <v>7.1399999999998812E-2</v>
      </c>
      <c r="N299" s="69">
        <v>882532.72160000016</v>
      </c>
      <c r="O299" s="71">
        <v>106.47931</v>
      </c>
      <c r="P299" s="126" t="s">
        <v>3652</v>
      </c>
      <c r="Q299" s="69">
        <v>3769.7596936960003</v>
      </c>
      <c r="R299" s="70">
        <v>8.8253272160000013E-4</v>
      </c>
      <c r="S299" s="70">
        <f t="shared" si="4"/>
        <v>4.8891887219637475E-3</v>
      </c>
      <c r="T299" s="70">
        <f>Q299/'סכום נכסי הקרן'!$C$41</f>
        <v>5.8725861265875089E-4</v>
      </c>
    </row>
    <row r="300" spans="1:20">
      <c r="A300" s="62" t="s">
        <v>983</v>
      </c>
      <c r="B300" s="59" t="s">
        <v>984</v>
      </c>
      <c r="C300" s="72" t="s">
        <v>29</v>
      </c>
      <c r="D300" s="72" t="s">
        <v>804</v>
      </c>
      <c r="E300" s="126" t="s">
        <v>3652</v>
      </c>
      <c r="F300" s="72" t="s">
        <v>3535</v>
      </c>
      <c r="G300" s="59" t="s">
        <v>971</v>
      </c>
      <c r="H300" s="59" t="s">
        <v>806</v>
      </c>
      <c r="I300" s="126" t="s">
        <v>3652</v>
      </c>
      <c r="J300" s="69">
        <v>5.7799999999993164</v>
      </c>
      <c r="K300" s="72" t="s">
        <v>137</v>
      </c>
      <c r="L300" s="73">
        <v>6.1349999999999995E-2</v>
      </c>
      <c r="M300" s="73">
        <v>4.9699999999995172E-2</v>
      </c>
      <c r="N300" s="69">
        <v>296151.92</v>
      </c>
      <c r="O300" s="71">
        <v>108.23022</v>
      </c>
      <c r="P300" s="126" t="s">
        <v>3652</v>
      </c>
      <c r="Q300" s="69">
        <v>1285.821540146</v>
      </c>
      <c r="R300" s="70">
        <v>2.9615191999999999E-4</v>
      </c>
      <c r="S300" s="70">
        <f t="shared" si="4"/>
        <v>1.6676458669375445E-3</v>
      </c>
      <c r="T300" s="70">
        <f>Q300/'סכום נכסי הקרן'!$C$41</f>
        <v>2.0030713762885587E-4</v>
      </c>
    </row>
    <row r="301" spans="1:20">
      <c r="A301" s="62" t="s">
        <v>985</v>
      </c>
      <c r="B301" s="59" t="s">
        <v>986</v>
      </c>
      <c r="C301" s="72" t="s">
        <v>29</v>
      </c>
      <c r="D301" s="72" t="s">
        <v>804</v>
      </c>
      <c r="E301" s="126" t="s">
        <v>3652</v>
      </c>
      <c r="F301" s="72" t="s">
        <v>3535</v>
      </c>
      <c r="G301" s="59" t="s">
        <v>971</v>
      </c>
      <c r="H301" s="59" t="s">
        <v>806</v>
      </c>
      <c r="I301" s="126" t="s">
        <v>3652</v>
      </c>
      <c r="J301" s="69">
        <v>4.0999999999999481</v>
      </c>
      <c r="K301" s="72" t="s">
        <v>137</v>
      </c>
      <c r="L301" s="73">
        <v>7.1249999999999994E-2</v>
      </c>
      <c r="M301" s="73">
        <v>5.1199999999997831E-2</v>
      </c>
      <c r="N301" s="69">
        <v>888455.76</v>
      </c>
      <c r="O301" s="71">
        <v>108.44175</v>
      </c>
      <c r="P301" s="126" t="s">
        <v>3652</v>
      </c>
      <c r="Q301" s="69">
        <v>3865.0041433819997</v>
      </c>
      <c r="R301" s="70">
        <v>1.1846076799999999E-3</v>
      </c>
      <c r="S301" s="70">
        <f t="shared" si="4"/>
        <v>5.0127159828693025E-3</v>
      </c>
      <c r="T301" s="70">
        <f>Q301/'סכום נכסי הקרן'!$C$41</f>
        <v>6.020959306659386E-4</v>
      </c>
    </row>
    <row r="302" spans="1:20">
      <c r="A302" s="62" t="s">
        <v>987</v>
      </c>
      <c r="B302" s="59" t="s">
        <v>988</v>
      </c>
      <c r="C302" s="72" t="s">
        <v>29</v>
      </c>
      <c r="D302" s="72" t="s">
        <v>804</v>
      </c>
      <c r="E302" s="126" t="s">
        <v>3652</v>
      </c>
      <c r="F302" s="72" t="s">
        <v>3533</v>
      </c>
      <c r="G302" s="59" t="s">
        <v>825</v>
      </c>
      <c r="H302" s="59" t="s">
        <v>806</v>
      </c>
      <c r="I302" s="126" t="s">
        <v>3652</v>
      </c>
      <c r="J302" s="69">
        <v>3.9699999999997044</v>
      </c>
      <c r="K302" s="72" t="s">
        <v>135</v>
      </c>
      <c r="L302" s="73">
        <v>4.6249999999999999E-2</v>
      </c>
      <c r="M302" s="73">
        <v>5.7699999999991591E-2</v>
      </c>
      <c r="N302" s="69">
        <v>740468.64557599986</v>
      </c>
      <c r="O302" s="71">
        <v>95.765129999999999</v>
      </c>
      <c r="P302" s="126" t="s">
        <v>3652</v>
      </c>
      <c r="Q302" s="69">
        <v>2571.9445967080001</v>
      </c>
      <c r="R302" s="70">
        <v>1.3463066283199998E-3</v>
      </c>
      <c r="S302" s="70">
        <f t="shared" si="4"/>
        <v>3.3356827855018172E-3</v>
      </c>
      <c r="T302" s="70">
        <f>Q302/'סכום נכסי הקרן'!$C$41</f>
        <v>4.0066124592070922E-4</v>
      </c>
    </row>
    <row r="303" spans="1:20">
      <c r="A303" s="62" t="s">
        <v>989</v>
      </c>
      <c r="B303" s="59" t="s">
        <v>990</v>
      </c>
      <c r="C303" s="72" t="s">
        <v>29</v>
      </c>
      <c r="D303" s="72" t="s">
        <v>804</v>
      </c>
      <c r="E303" s="126" t="s">
        <v>3652</v>
      </c>
      <c r="F303" s="72" t="s">
        <v>809</v>
      </c>
      <c r="G303" s="59" t="s">
        <v>825</v>
      </c>
      <c r="H303" s="59" t="s">
        <v>806</v>
      </c>
      <c r="I303" s="126" t="s">
        <v>3652</v>
      </c>
      <c r="J303" s="69">
        <v>3.5300000000003902</v>
      </c>
      <c r="K303" s="72" t="s">
        <v>138</v>
      </c>
      <c r="L303" s="73">
        <v>8.8749999999999996E-2</v>
      </c>
      <c r="M303" s="73">
        <v>8.8900000000010984E-2</v>
      </c>
      <c r="N303" s="69">
        <v>601188.39760000003</v>
      </c>
      <c r="O303" s="71">
        <v>99.901110000000003</v>
      </c>
      <c r="P303" s="126" t="s">
        <v>3652</v>
      </c>
      <c r="Q303" s="69">
        <v>2775.2842685639994</v>
      </c>
      <c r="R303" s="70">
        <v>4.8095071808000004E-4</v>
      </c>
      <c r="S303" s="70">
        <f t="shared" si="4"/>
        <v>3.5994041128927013E-3</v>
      </c>
      <c r="T303" s="70">
        <f>Q303/'סכום נכסי הקרן'!$C$41</f>
        <v>4.3233779384293586E-4</v>
      </c>
    </row>
    <row r="304" spans="1:20">
      <c r="A304" s="62" t="s">
        <v>991</v>
      </c>
      <c r="B304" s="59" t="s">
        <v>992</v>
      </c>
      <c r="C304" s="72" t="s">
        <v>29</v>
      </c>
      <c r="D304" s="72" t="s">
        <v>804</v>
      </c>
      <c r="E304" s="126" t="s">
        <v>3652</v>
      </c>
      <c r="F304" s="72" t="s">
        <v>3537</v>
      </c>
      <c r="G304" s="59" t="s">
        <v>993</v>
      </c>
      <c r="H304" s="59" t="s">
        <v>839</v>
      </c>
      <c r="I304" s="126" t="s">
        <v>3652</v>
      </c>
      <c r="J304" s="69">
        <v>3.5699999999996681</v>
      </c>
      <c r="K304" s="72" t="s">
        <v>135</v>
      </c>
      <c r="L304" s="73">
        <v>6.3750000000000001E-2</v>
      </c>
      <c r="M304" s="73">
        <v>5.8599999999993872E-2</v>
      </c>
      <c r="N304" s="69">
        <v>829225.37600000005</v>
      </c>
      <c r="O304" s="71">
        <v>104.10454</v>
      </c>
      <c r="P304" s="126" t="s">
        <v>3652</v>
      </c>
      <c r="Q304" s="69">
        <v>3131.0486523719997</v>
      </c>
      <c r="R304" s="70">
        <v>1.6584507520000001E-3</v>
      </c>
      <c r="S304" s="70">
        <f t="shared" si="4"/>
        <v>4.060812625456294E-3</v>
      </c>
      <c r="T304" s="70">
        <f>Q304/'סכום נכסי הקרן'!$C$41</f>
        <v>4.8775928365775315E-4</v>
      </c>
    </row>
    <row r="305" spans="1:20">
      <c r="A305" s="62" t="s">
        <v>994</v>
      </c>
      <c r="B305" s="59" t="s">
        <v>995</v>
      </c>
      <c r="C305" s="72" t="s">
        <v>29</v>
      </c>
      <c r="D305" s="72" t="s">
        <v>804</v>
      </c>
      <c r="E305" s="126" t="s">
        <v>3652</v>
      </c>
      <c r="F305" s="72" t="s">
        <v>3531</v>
      </c>
      <c r="G305" s="59" t="s">
        <v>825</v>
      </c>
      <c r="H305" s="59" t="s">
        <v>806</v>
      </c>
      <c r="I305" s="126" t="s">
        <v>3652</v>
      </c>
      <c r="J305" s="69">
        <v>6.4899999999992941</v>
      </c>
      <c r="K305" s="72" t="s">
        <v>135</v>
      </c>
      <c r="L305" s="73">
        <v>8.5000000000000006E-2</v>
      </c>
      <c r="M305" s="73">
        <v>9.1799999999991042E-2</v>
      </c>
      <c r="N305" s="69">
        <v>1184607.68</v>
      </c>
      <c r="O305" s="71">
        <v>99.108279999999993</v>
      </c>
      <c r="P305" s="126" t="s">
        <v>3652</v>
      </c>
      <c r="Q305" s="69">
        <v>4258.258567549</v>
      </c>
      <c r="R305" s="70">
        <v>1.5794769066666667E-3</v>
      </c>
      <c r="S305" s="70">
        <f t="shared" si="4"/>
        <v>5.522747192210015E-3</v>
      </c>
      <c r="T305" s="70">
        <f>Q305/'סכום נכסי הקרן'!$C$41</f>
        <v>6.6335767314369459E-4</v>
      </c>
    </row>
    <row r="306" spans="1:20">
      <c r="A306" s="62" t="s">
        <v>996</v>
      </c>
      <c r="B306" s="59" t="s">
        <v>997</v>
      </c>
      <c r="C306" s="72" t="s">
        <v>29</v>
      </c>
      <c r="D306" s="72" t="s">
        <v>804</v>
      </c>
      <c r="E306" s="126" t="s">
        <v>3652</v>
      </c>
      <c r="F306" s="72" t="s">
        <v>809</v>
      </c>
      <c r="G306" s="59" t="s">
        <v>825</v>
      </c>
      <c r="H306" s="59" t="s">
        <v>806</v>
      </c>
      <c r="I306" s="126" t="s">
        <v>3652</v>
      </c>
      <c r="J306" s="69">
        <v>3.6000000000012937</v>
      </c>
      <c r="K306" s="72" t="s">
        <v>138</v>
      </c>
      <c r="L306" s="73">
        <v>8.5000000000000006E-2</v>
      </c>
      <c r="M306" s="73">
        <v>7.9600000000026455E-2</v>
      </c>
      <c r="N306" s="69">
        <v>296151.92</v>
      </c>
      <c r="O306" s="71">
        <v>101.61441000000001</v>
      </c>
      <c r="P306" s="126" t="s">
        <v>3652</v>
      </c>
      <c r="Q306" s="69">
        <v>1390.5813744170002</v>
      </c>
      <c r="R306" s="70">
        <v>3.9486922666666667E-4</v>
      </c>
      <c r="S306" s="70">
        <f t="shared" si="4"/>
        <v>1.8035141030718208E-3</v>
      </c>
      <c r="T306" s="70">
        <f>Q306/'סכום נכסי הקרן'!$C$41</f>
        <v>2.1662677599711242E-4</v>
      </c>
    </row>
    <row r="307" spans="1:20">
      <c r="A307" s="62" t="s">
        <v>998</v>
      </c>
      <c r="B307" s="59" t="s">
        <v>999</v>
      </c>
      <c r="C307" s="72" t="s">
        <v>29</v>
      </c>
      <c r="D307" s="72" t="s">
        <v>804</v>
      </c>
      <c r="E307" s="126" t="s">
        <v>3652</v>
      </c>
      <c r="F307" s="72" t="s">
        <v>809</v>
      </c>
      <c r="G307" s="59" t="s">
        <v>825</v>
      </c>
      <c r="H307" s="59" t="s">
        <v>806</v>
      </c>
      <c r="I307" s="126" t="s">
        <v>3652</v>
      </c>
      <c r="J307" s="69">
        <v>3.9399999999997251</v>
      </c>
      <c r="K307" s="72" t="s">
        <v>138</v>
      </c>
      <c r="L307" s="73">
        <v>8.5000000000000006E-2</v>
      </c>
      <c r="M307" s="73">
        <v>8.1999999999989873E-2</v>
      </c>
      <c r="N307" s="69">
        <v>296151.92</v>
      </c>
      <c r="O307" s="71">
        <v>100.90441</v>
      </c>
      <c r="P307" s="126" t="s">
        <v>3652</v>
      </c>
      <c r="Q307" s="69">
        <v>1380.865106727</v>
      </c>
      <c r="R307" s="70">
        <v>3.9486922666666667E-4</v>
      </c>
      <c r="S307" s="70">
        <f t="shared" si="4"/>
        <v>1.7909125925593685E-3</v>
      </c>
      <c r="T307" s="70">
        <f>Q307/'סכום נכסי הקרן'!$C$41</f>
        <v>2.1511316177565622E-4</v>
      </c>
    </row>
    <row r="308" spans="1:20">
      <c r="A308" s="62" t="s">
        <v>1000</v>
      </c>
      <c r="B308" s="59" t="s">
        <v>1001</v>
      </c>
      <c r="C308" s="72" t="s">
        <v>29</v>
      </c>
      <c r="D308" s="72" t="s">
        <v>804</v>
      </c>
      <c r="E308" s="126" t="s">
        <v>3652</v>
      </c>
      <c r="F308" s="72" t="s">
        <v>3527</v>
      </c>
      <c r="G308" s="59" t="s">
        <v>1002</v>
      </c>
      <c r="H308" s="59" t="s">
        <v>839</v>
      </c>
      <c r="I308" s="126" t="s">
        <v>3652</v>
      </c>
      <c r="J308" s="69">
        <v>3.5000000000008926</v>
      </c>
      <c r="K308" s="72" t="s">
        <v>137</v>
      </c>
      <c r="L308" s="73">
        <v>2.6249999999999999E-2</v>
      </c>
      <c r="M308" s="73">
        <v>0.10040000000002379</v>
      </c>
      <c r="N308" s="69">
        <v>534554.2156</v>
      </c>
      <c r="O308" s="71">
        <v>78.332139999999995</v>
      </c>
      <c r="P308" s="126" t="s">
        <v>3652</v>
      </c>
      <c r="Q308" s="69">
        <v>1679.768254075</v>
      </c>
      <c r="R308" s="70">
        <v>2.2339925928402471E-3</v>
      </c>
      <c r="S308" s="70">
        <f t="shared" si="4"/>
        <v>2.1785749412807291E-3</v>
      </c>
      <c r="T308" s="70">
        <f>Q308/'סכום נכסי הקרן'!$C$41</f>
        <v>2.6167672600614482E-4</v>
      </c>
    </row>
    <row r="309" spans="1:20">
      <c r="A309" s="62" t="s">
        <v>1003</v>
      </c>
      <c r="B309" s="59" t="s">
        <v>1004</v>
      </c>
      <c r="C309" s="72" t="s">
        <v>29</v>
      </c>
      <c r="D309" s="72" t="s">
        <v>804</v>
      </c>
      <c r="E309" s="126" t="s">
        <v>3652</v>
      </c>
      <c r="F309" s="72" t="s">
        <v>951</v>
      </c>
      <c r="G309" s="59" t="s">
        <v>1002</v>
      </c>
      <c r="H309" s="59" t="s">
        <v>839</v>
      </c>
      <c r="I309" s="126" t="s">
        <v>3652</v>
      </c>
      <c r="J309" s="69">
        <v>3.57999999999981</v>
      </c>
      <c r="K309" s="72" t="s">
        <v>135</v>
      </c>
      <c r="L309" s="73">
        <v>7.3749999999999996E-2</v>
      </c>
      <c r="M309" s="73">
        <v>6.619999999999715E-2</v>
      </c>
      <c r="N309" s="69">
        <v>888455.76</v>
      </c>
      <c r="O309" s="71">
        <v>104.84385</v>
      </c>
      <c r="P309" s="126" t="s">
        <v>3652</v>
      </c>
      <c r="Q309" s="69">
        <v>3378.5185813580001</v>
      </c>
      <c r="R309" s="70">
        <v>8.076870545454546E-4</v>
      </c>
      <c r="S309" s="70">
        <f t="shared" si="4"/>
        <v>4.3817686768053577E-3</v>
      </c>
      <c r="T309" s="70">
        <f>Q309/'סכום נכסי הקרן'!$C$41</f>
        <v>5.2631050680709748E-4</v>
      </c>
    </row>
    <row r="310" spans="1:20">
      <c r="A310" s="62" t="s">
        <v>1005</v>
      </c>
      <c r="B310" s="59" t="s">
        <v>1006</v>
      </c>
      <c r="C310" s="72" t="s">
        <v>29</v>
      </c>
      <c r="D310" s="72" t="s">
        <v>804</v>
      </c>
      <c r="E310" s="126" t="s">
        <v>3652</v>
      </c>
      <c r="F310" s="72" t="s">
        <v>3532</v>
      </c>
      <c r="G310" s="59" t="s">
        <v>1007</v>
      </c>
      <c r="H310" s="59" t="s">
        <v>806</v>
      </c>
      <c r="I310" s="126" t="s">
        <v>3652</v>
      </c>
      <c r="J310" s="69">
        <v>1.9299999999997801</v>
      </c>
      <c r="K310" s="72" t="s">
        <v>138</v>
      </c>
      <c r="L310" s="73">
        <v>0.06</v>
      </c>
      <c r="M310" s="73">
        <v>7.2499999999997677E-2</v>
      </c>
      <c r="N310" s="69">
        <v>701880.05039999995</v>
      </c>
      <c r="O310" s="71">
        <v>99.523330000000001</v>
      </c>
      <c r="P310" s="126" t="s">
        <v>3652</v>
      </c>
      <c r="Q310" s="69">
        <v>3227.8577114469999</v>
      </c>
      <c r="R310" s="70">
        <v>5.6150404031999994E-4</v>
      </c>
      <c r="S310" s="70">
        <f t="shared" si="4"/>
        <v>4.1863691060470649E-3</v>
      </c>
      <c r="T310" s="70">
        <f>Q310/'סכום נכסי הקרן'!$C$41</f>
        <v>5.0284033877653293E-4</v>
      </c>
    </row>
    <row r="311" spans="1:20">
      <c r="A311" s="62" t="s">
        <v>1008</v>
      </c>
      <c r="B311" s="59" t="s">
        <v>1009</v>
      </c>
      <c r="C311" s="72" t="s">
        <v>29</v>
      </c>
      <c r="D311" s="72" t="s">
        <v>804</v>
      </c>
      <c r="E311" s="126" t="s">
        <v>3652</v>
      </c>
      <c r="F311" s="72" t="s">
        <v>3532</v>
      </c>
      <c r="G311" s="59" t="s">
        <v>1007</v>
      </c>
      <c r="H311" s="59" t="s">
        <v>806</v>
      </c>
      <c r="I311" s="126" t="s">
        <v>3652</v>
      </c>
      <c r="J311" s="69">
        <v>1.9100000000003792</v>
      </c>
      <c r="K311" s="72" t="s">
        <v>137</v>
      </c>
      <c r="L311" s="73">
        <v>0.05</v>
      </c>
      <c r="M311" s="73">
        <v>5.0100000000017519E-2</v>
      </c>
      <c r="N311" s="69">
        <v>296151.92</v>
      </c>
      <c r="O311" s="71">
        <v>104.23363000000001</v>
      </c>
      <c r="P311" s="126" t="s">
        <v>3652</v>
      </c>
      <c r="Q311" s="69">
        <v>1238.3403900830001</v>
      </c>
      <c r="R311" s="70">
        <v>2.9615191999999999E-4</v>
      </c>
      <c r="S311" s="70">
        <f t="shared" si="4"/>
        <v>1.6060652033790446E-3</v>
      </c>
      <c r="T311" s="70">
        <f>Q311/'סכום נכסי הקרן'!$C$41</f>
        <v>1.9291045545835362E-4</v>
      </c>
    </row>
    <row r="312" spans="1:20">
      <c r="A312" s="62" t="s">
        <v>1010</v>
      </c>
      <c r="B312" s="59" t="s">
        <v>1011</v>
      </c>
      <c r="C312" s="72" t="s">
        <v>29</v>
      </c>
      <c r="D312" s="72" t="s">
        <v>804</v>
      </c>
      <c r="E312" s="126" t="s">
        <v>3652</v>
      </c>
      <c r="F312" s="72" t="s">
        <v>3537</v>
      </c>
      <c r="G312" s="59" t="s">
        <v>1002</v>
      </c>
      <c r="H312" s="59" t="s">
        <v>839</v>
      </c>
      <c r="I312" s="126" t="s">
        <v>3652</v>
      </c>
      <c r="J312" s="69">
        <v>6.0200000000000893</v>
      </c>
      <c r="K312" s="72" t="s">
        <v>135</v>
      </c>
      <c r="L312" s="73">
        <v>5.1249999999999997E-2</v>
      </c>
      <c r="M312" s="73">
        <v>7.8000000000000985E-2</v>
      </c>
      <c r="N312" s="69">
        <v>651534.22400000005</v>
      </c>
      <c r="O312" s="71">
        <v>85.774169999999998</v>
      </c>
      <c r="P312" s="126" t="s">
        <v>3652</v>
      </c>
      <c r="Q312" s="69">
        <v>2026.941881941</v>
      </c>
      <c r="R312" s="70">
        <v>3.2576711200000001E-4</v>
      </c>
      <c r="S312" s="70">
        <f t="shared" si="4"/>
        <v>2.6288416754612046E-3</v>
      </c>
      <c r="T312" s="70">
        <f>Q312/'סכום נכסי הקרן'!$C$41</f>
        <v>3.1575993544605507E-4</v>
      </c>
    </row>
    <row r="313" spans="1:20">
      <c r="A313" s="129" t="s">
        <v>3652</v>
      </c>
      <c r="B313" s="130" t="s">
        <v>3652</v>
      </c>
      <c r="C313" s="130" t="s">
        <v>3652</v>
      </c>
      <c r="D313" s="130" t="s">
        <v>3652</v>
      </c>
      <c r="E313" s="130" t="s">
        <v>3652</v>
      </c>
      <c r="F313" s="130" t="s">
        <v>3652</v>
      </c>
      <c r="G313" s="130" t="s">
        <v>3652</v>
      </c>
      <c r="H313" s="130" t="s">
        <v>3652</v>
      </c>
      <c r="I313" s="130" t="s">
        <v>3652</v>
      </c>
      <c r="J313" s="130" t="s">
        <v>3652</v>
      </c>
      <c r="K313" s="130" t="s">
        <v>3652</v>
      </c>
      <c r="L313" s="130" t="s">
        <v>3652</v>
      </c>
      <c r="M313" s="130" t="s">
        <v>3652</v>
      </c>
      <c r="N313" s="130" t="s">
        <v>3652</v>
      </c>
      <c r="O313" s="130" t="s">
        <v>3652</v>
      </c>
      <c r="P313" s="130" t="s">
        <v>3652</v>
      </c>
      <c r="Q313" s="130" t="s">
        <v>3652</v>
      </c>
      <c r="R313" s="130" t="s">
        <v>3652</v>
      </c>
      <c r="S313" s="130" t="s">
        <v>3652</v>
      </c>
      <c r="T313" s="130" t="s">
        <v>3652</v>
      </c>
    </row>
    <row r="314" spans="1:20">
      <c r="A314" s="129" t="s">
        <v>3652</v>
      </c>
      <c r="B314" s="130" t="s">
        <v>3652</v>
      </c>
      <c r="C314" s="130" t="s">
        <v>3652</v>
      </c>
      <c r="D314" s="130" t="s">
        <v>3652</v>
      </c>
      <c r="E314" s="130" t="s">
        <v>3652</v>
      </c>
      <c r="F314" s="130" t="s">
        <v>3652</v>
      </c>
      <c r="G314" s="130" t="s">
        <v>3652</v>
      </c>
      <c r="H314" s="130" t="s">
        <v>3652</v>
      </c>
      <c r="I314" s="130" t="s">
        <v>3652</v>
      </c>
      <c r="J314" s="130" t="s">
        <v>3652</v>
      </c>
      <c r="K314" s="130" t="s">
        <v>3652</v>
      </c>
      <c r="L314" s="130" t="s">
        <v>3652</v>
      </c>
      <c r="M314" s="130" t="s">
        <v>3652</v>
      </c>
      <c r="N314" s="130" t="s">
        <v>3652</v>
      </c>
      <c r="O314" s="130" t="s">
        <v>3652</v>
      </c>
      <c r="P314" s="130" t="s">
        <v>3652</v>
      </c>
      <c r="Q314" s="130" t="s">
        <v>3652</v>
      </c>
      <c r="R314" s="130" t="s">
        <v>3652</v>
      </c>
      <c r="S314" s="130" t="s">
        <v>3652</v>
      </c>
      <c r="T314" s="130" t="s">
        <v>3652</v>
      </c>
    </row>
    <row r="315" spans="1:20">
      <c r="A315" s="129" t="s">
        <v>3652</v>
      </c>
      <c r="B315" s="130" t="s">
        <v>3652</v>
      </c>
      <c r="C315" s="130" t="s">
        <v>3652</v>
      </c>
      <c r="D315" s="130" t="s">
        <v>3652</v>
      </c>
      <c r="E315" s="130" t="s">
        <v>3652</v>
      </c>
      <c r="F315" s="130" t="s">
        <v>3652</v>
      </c>
      <c r="G315" s="130" t="s">
        <v>3652</v>
      </c>
      <c r="H315" s="130" t="s">
        <v>3652</v>
      </c>
      <c r="I315" s="130" t="s">
        <v>3652</v>
      </c>
      <c r="J315" s="130" t="s">
        <v>3652</v>
      </c>
      <c r="K315" s="130" t="s">
        <v>3652</v>
      </c>
      <c r="L315" s="130" t="s">
        <v>3652</v>
      </c>
      <c r="M315" s="130" t="s">
        <v>3652</v>
      </c>
      <c r="N315" s="130" t="s">
        <v>3652</v>
      </c>
      <c r="O315" s="130" t="s">
        <v>3652</v>
      </c>
      <c r="P315" s="130" t="s">
        <v>3652</v>
      </c>
      <c r="Q315" s="130" t="s">
        <v>3652</v>
      </c>
      <c r="R315" s="130" t="s">
        <v>3652</v>
      </c>
      <c r="S315" s="130" t="s">
        <v>3652</v>
      </c>
      <c r="T315" s="130" t="s">
        <v>3652</v>
      </c>
    </row>
    <row r="316" spans="1:20">
      <c r="A316" s="93" t="s">
        <v>214</v>
      </c>
      <c r="B316" s="133" t="s">
        <v>3652</v>
      </c>
      <c r="C316" s="133" t="s">
        <v>3652</v>
      </c>
      <c r="D316" s="133" t="s">
        <v>3652</v>
      </c>
      <c r="E316" s="133" t="s">
        <v>3652</v>
      </c>
      <c r="F316" s="133" t="s">
        <v>3652</v>
      </c>
      <c r="G316" s="133" t="s">
        <v>3652</v>
      </c>
      <c r="H316" s="133" t="s">
        <v>3652</v>
      </c>
      <c r="I316" s="133" t="s">
        <v>3652</v>
      </c>
      <c r="J316" s="133" t="s">
        <v>3652</v>
      </c>
      <c r="K316" s="130" t="s">
        <v>3652</v>
      </c>
      <c r="L316" s="130" t="s">
        <v>3652</v>
      </c>
      <c r="M316" s="130" t="s">
        <v>3652</v>
      </c>
      <c r="N316" s="130" t="s">
        <v>3652</v>
      </c>
      <c r="O316" s="130" t="s">
        <v>3652</v>
      </c>
      <c r="P316" s="130" t="s">
        <v>3652</v>
      </c>
      <c r="Q316" s="130" t="s">
        <v>3652</v>
      </c>
      <c r="R316" s="130" t="s">
        <v>3652</v>
      </c>
      <c r="S316" s="130" t="s">
        <v>3652</v>
      </c>
      <c r="T316" s="130" t="s">
        <v>3652</v>
      </c>
    </row>
    <row r="317" spans="1:20">
      <c r="A317" s="93" t="s">
        <v>116</v>
      </c>
      <c r="B317" s="133" t="s">
        <v>3652</v>
      </c>
      <c r="C317" s="133" t="s">
        <v>3652</v>
      </c>
      <c r="D317" s="133" t="s">
        <v>3652</v>
      </c>
      <c r="E317" s="133" t="s">
        <v>3652</v>
      </c>
      <c r="F317" s="133" t="s">
        <v>3652</v>
      </c>
      <c r="G317" s="133" t="s">
        <v>3652</v>
      </c>
      <c r="H317" s="133" t="s">
        <v>3652</v>
      </c>
      <c r="I317" s="133" t="s">
        <v>3652</v>
      </c>
      <c r="J317" s="133" t="s">
        <v>3652</v>
      </c>
      <c r="K317" s="130" t="s">
        <v>3652</v>
      </c>
      <c r="L317" s="130" t="s">
        <v>3652</v>
      </c>
      <c r="M317" s="130" t="s">
        <v>3652</v>
      </c>
      <c r="N317" s="130" t="s">
        <v>3652</v>
      </c>
      <c r="O317" s="130" t="s">
        <v>3652</v>
      </c>
      <c r="P317" s="130" t="s">
        <v>3652</v>
      </c>
      <c r="Q317" s="130" t="s">
        <v>3652</v>
      </c>
      <c r="R317" s="130" t="s">
        <v>3652</v>
      </c>
      <c r="S317" s="130" t="s">
        <v>3652</v>
      </c>
      <c r="T317" s="130" t="s">
        <v>3652</v>
      </c>
    </row>
    <row r="318" spans="1:20">
      <c r="A318" s="93" t="s">
        <v>197</v>
      </c>
      <c r="B318" s="133" t="s">
        <v>3652</v>
      </c>
      <c r="C318" s="133" t="s">
        <v>3652</v>
      </c>
      <c r="D318" s="133" t="s">
        <v>3652</v>
      </c>
      <c r="E318" s="133" t="s">
        <v>3652</v>
      </c>
      <c r="F318" s="133" t="s">
        <v>3652</v>
      </c>
      <c r="G318" s="133" t="s">
        <v>3652</v>
      </c>
      <c r="H318" s="133" t="s">
        <v>3652</v>
      </c>
      <c r="I318" s="133" t="s">
        <v>3652</v>
      </c>
      <c r="J318" s="133" t="s">
        <v>3652</v>
      </c>
      <c r="K318" s="130" t="s">
        <v>3652</v>
      </c>
      <c r="L318" s="130" t="s">
        <v>3652</v>
      </c>
      <c r="M318" s="130" t="s">
        <v>3652</v>
      </c>
      <c r="N318" s="130" t="s">
        <v>3652</v>
      </c>
      <c r="O318" s="130" t="s">
        <v>3652</v>
      </c>
      <c r="P318" s="130" t="s">
        <v>3652</v>
      </c>
      <c r="Q318" s="130" t="s">
        <v>3652</v>
      </c>
      <c r="R318" s="130" t="s">
        <v>3652</v>
      </c>
      <c r="S318" s="130" t="s">
        <v>3652</v>
      </c>
      <c r="T318" s="130" t="s">
        <v>3652</v>
      </c>
    </row>
    <row r="319" spans="1:20">
      <c r="A319" s="93" t="s">
        <v>205</v>
      </c>
      <c r="B319" s="133" t="s">
        <v>3652</v>
      </c>
      <c r="C319" s="133" t="s">
        <v>3652</v>
      </c>
      <c r="D319" s="133" t="s">
        <v>3652</v>
      </c>
      <c r="E319" s="133" t="s">
        <v>3652</v>
      </c>
      <c r="F319" s="133" t="s">
        <v>3652</v>
      </c>
      <c r="G319" s="133" t="s">
        <v>3652</v>
      </c>
      <c r="H319" s="133" t="s">
        <v>3652</v>
      </c>
      <c r="I319" s="133" t="s">
        <v>3652</v>
      </c>
      <c r="J319" s="133" t="s">
        <v>3652</v>
      </c>
      <c r="K319" s="130" t="s">
        <v>3652</v>
      </c>
      <c r="L319" s="130" t="s">
        <v>3652</v>
      </c>
      <c r="M319" s="130" t="s">
        <v>3652</v>
      </c>
      <c r="N319" s="130" t="s">
        <v>3652</v>
      </c>
      <c r="O319" s="130" t="s">
        <v>3652</v>
      </c>
      <c r="P319" s="130" t="s">
        <v>3652</v>
      </c>
      <c r="Q319" s="130" t="s">
        <v>3652</v>
      </c>
      <c r="R319" s="130" t="s">
        <v>3652</v>
      </c>
      <c r="S319" s="130" t="s">
        <v>3652</v>
      </c>
      <c r="T319" s="130" t="s">
        <v>3652</v>
      </c>
    </row>
    <row r="320" spans="1:20">
      <c r="A320" s="93" t="s">
        <v>210</v>
      </c>
      <c r="B320" s="134" t="s">
        <v>3652</v>
      </c>
      <c r="C320" s="134" t="s">
        <v>3652</v>
      </c>
      <c r="D320" s="134" t="s">
        <v>3652</v>
      </c>
      <c r="E320" s="134" t="s">
        <v>3652</v>
      </c>
      <c r="F320" s="134" t="s">
        <v>3652</v>
      </c>
      <c r="G320" s="134" t="s">
        <v>3652</v>
      </c>
      <c r="H320" s="134" t="s">
        <v>3652</v>
      </c>
      <c r="I320" s="134" t="s">
        <v>3652</v>
      </c>
      <c r="J320" s="134" t="s">
        <v>3652</v>
      </c>
      <c r="K320" s="130" t="s">
        <v>3652</v>
      </c>
      <c r="L320" s="130" t="s">
        <v>3652</v>
      </c>
      <c r="M320" s="130" t="s">
        <v>3652</v>
      </c>
      <c r="N320" s="130" t="s">
        <v>3652</v>
      </c>
      <c r="O320" s="130" t="s">
        <v>3652</v>
      </c>
      <c r="P320" s="130" t="s">
        <v>3652</v>
      </c>
      <c r="Q320" s="130" t="s">
        <v>3652</v>
      </c>
      <c r="R320" s="130" t="s">
        <v>3652</v>
      </c>
      <c r="S320" s="130" t="s">
        <v>3652</v>
      </c>
      <c r="T320" s="130" t="s">
        <v>3652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2"/>
      <c r="B794" s="1"/>
      <c r="C794" s="1"/>
      <c r="D794" s="1"/>
      <c r="E794" s="1"/>
    </row>
    <row r="795" spans="1:5" hidden="1">
      <c r="A795" s="32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319 H321:H826 F10:F33 F35:F319 F321:F553 K10:K826 D10:D33 D35:D319 D321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38.5703125" style="2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14.42578125" style="1" bestFit="1" customWidth="1"/>
    <col min="9" max="9" width="13.140625" style="1" bestFit="1" customWidth="1"/>
    <col min="10" max="10" width="30.85546875" style="1" customWidth="1"/>
    <col min="11" max="11" width="12.42578125" style="1" bestFit="1" customWidth="1"/>
    <col min="12" max="12" width="21.5703125" style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8802</v>
      </c>
    </row>
    <row r="5" spans="1:14" ht="18.75">
      <c r="A5" s="156" t="s">
        <v>96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</row>
    <row r="6" spans="1:14" s="3" customFormat="1">
      <c r="A6" s="38" t="s">
        <v>119</v>
      </c>
      <c r="B6" s="39" t="s">
        <v>48</v>
      </c>
      <c r="C6" s="39" t="s">
        <v>123</v>
      </c>
      <c r="D6" s="39" t="s">
        <v>181</v>
      </c>
      <c r="E6" s="39" t="s">
        <v>121</v>
      </c>
      <c r="F6" s="39" t="s">
        <v>70</v>
      </c>
      <c r="G6" s="39" t="s">
        <v>107</v>
      </c>
      <c r="H6" s="40" t="s">
        <v>199</v>
      </c>
      <c r="I6" s="40" t="s">
        <v>198</v>
      </c>
      <c r="J6" s="39" t="s">
        <v>213</v>
      </c>
      <c r="K6" s="40" t="s">
        <v>66</v>
      </c>
      <c r="L6" s="40" t="s">
        <v>63</v>
      </c>
      <c r="M6" s="40" t="s">
        <v>152</v>
      </c>
      <c r="N6" s="42" t="s">
        <v>154</v>
      </c>
    </row>
    <row r="7" spans="1:14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122" t="s">
        <v>3652</v>
      </c>
      <c r="H7" s="12" t="s">
        <v>206</v>
      </c>
      <c r="I7" s="122" t="s">
        <v>3652</v>
      </c>
      <c r="J7" s="12" t="s">
        <v>202</v>
      </c>
      <c r="K7" s="12" t="s">
        <v>202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5" t="s">
        <v>31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124" t="s">
        <v>3652</v>
      </c>
      <c r="H9" s="124" t="s">
        <v>3652</v>
      </c>
      <c r="I9" s="124" t="s">
        <v>3652</v>
      </c>
      <c r="J9" s="63">
        <v>540.92731678300004</v>
      </c>
      <c r="K9" s="63">
        <v>898345.35212479311</v>
      </c>
      <c r="L9" s="124" t="s">
        <v>3652</v>
      </c>
      <c r="M9" s="64">
        <f>IFERROR(K9/$K$9,0)</f>
        <v>1</v>
      </c>
      <c r="N9" s="64">
        <f>K9/'סכום נכסי הקרן'!$C$41</f>
        <v>0.13994553712785981</v>
      </c>
    </row>
    <row r="10" spans="1:14">
      <c r="A10" s="56" t="s">
        <v>191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125" t="s">
        <v>3652</v>
      </c>
      <c r="I10" s="125" t="s">
        <v>3652</v>
      </c>
      <c r="J10" s="66">
        <v>449.9178481969999</v>
      </c>
      <c r="K10" s="66">
        <v>662914.20443728496</v>
      </c>
      <c r="L10" s="125" t="s">
        <v>3652</v>
      </c>
      <c r="M10" s="67">
        <f t="shared" ref="M10:M73" si="0">IFERROR(K10/$K$9,0)</f>
        <v>0.73792801718107692</v>
      </c>
      <c r="N10" s="67">
        <f>K10/'סכום נכסי הקרן'!$C$41</f>
        <v>0.10326973272610238</v>
      </c>
    </row>
    <row r="11" spans="1:14">
      <c r="A11" s="75" t="s">
        <v>1012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125" t="s">
        <v>3652</v>
      </c>
      <c r="I11" s="125" t="s">
        <v>3652</v>
      </c>
      <c r="J11" s="66">
        <v>62.17795317600001</v>
      </c>
      <c r="K11" s="66">
        <v>411396.72738553793</v>
      </c>
      <c r="L11" s="125" t="s">
        <v>3652</v>
      </c>
      <c r="M11" s="67">
        <f t="shared" si="0"/>
        <v>0.45794941378890663</v>
      </c>
      <c r="N11" s="67">
        <f>K11/'סכום נכסי הקרן'!$C$41</f>
        <v>6.408797669007707E-2</v>
      </c>
    </row>
    <row r="12" spans="1:14">
      <c r="A12" s="62" t="s">
        <v>1013</v>
      </c>
      <c r="B12" s="59" t="s">
        <v>1014</v>
      </c>
      <c r="C12" s="72" t="s">
        <v>124</v>
      </c>
      <c r="D12" s="72" t="s">
        <v>29</v>
      </c>
      <c r="E12" s="59" t="s">
        <v>622</v>
      </c>
      <c r="F12" s="72" t="s">
        <v>317</v>
      </c>
      <c r="G12" s="72" t="s">
        <v>136</v>
      </c>
      <c r="H12" s="69">
        <v>313421.86253599997</v>
      </c>
      <c r="I12" s="71">
        <v>2400</v>
      </c>
      <c r="J12" s="126" t="s">
        <v>3652</v>
      </c>
      <c r="K12" s="69">
        <v>7522.1247008700002</v>
      </c>
      <c r="L12" s="70">
        <v>1.3964756248659956E-3</v>
      </c>
      <c r="M12" s="70">
        <f t="shared" si="0"/>
        <v>8.373310646154564E-3</v>
      </c>
      <c r="N12" s="70">
        <f>K12/'סכום נכסי הקרן'!$C$41</f>
        <v>1.1718074559145272E-3</v>
      </c>
    </row>
    <row r="13" spans="1:14">
      <c r="A13" s="62" t="s">
        <v>1015</v>
      </c>
      <c r="B13" s="59" t="s">
        <v>1016</v>
      </c>
      <c r="C13" s="72" t="s">
        <v>124</v>
      </c>
      <c r="D13" s="72" t="s">
        <v>29</v>
      </c>
      <c r="E13" s="59" t="s">
        <v>1017</v>
      </c>
      <c r="F13" s="72" t="s">
        <v>654</v>
      </c>
      <c r="G13" s="72" t="s">
        <v>136</v>
      </c>
      <c r="H13" s="69">
        <v>39480.704555999997</v>
      </c>
      <c r="I13" s="71">
        <v>27680</v>
      </c>
      <c r="J13" s="126" t="s">
        <v>3652</v>
      </c>
      <c r="K13" s="69">
        <v>10928.259034551</v>
      </c>
      <c r="L13" s="70">
        <v>7.0380708549951879E-4</v>
      </c>
      <c r="M13" s="70">
        <f t="shared" si="0"/>
        <v>1.2164875132601461E-2</v>
      </c>
      <c r="N13" s="70">
        <f>K13/'סכום נכסי הקרן'!$C$41</f>
        <v>1.7024199845252566E-3</v>
      </c>
    </row>
    <row r="14" spans="1:14">
      <c r="A14" s="62" t="s">
        <v>1018</v>
      </c>
      <c r="B14" s="59" t="s">
        <v>1019</v>
      </c>
      <c r="C14" s="72" t="s">
        <v>124</v>
      </c>
      <c r="D14" s="72" t="s">
        <v>29</v>
      </c>
      <c r="E14" s="59" t="s">
        <v>817</v>
      </c>
      <c r="F14" s="72" t="s">
        <v>453</v>
      </c>
      <c r="G14" s="72" t="s">
        <v>136</v>
      </c>
      <c r="H14" s="69">
        <v>1434906.731221</v>
      </c>
      <c r="I14" s="71">
        <v>1818</v>
      </c>
      <c r="J14" s="126" t="s">
        <v>3652</v>
      </c>
      <c r="K14" s="69">
        <v>26086.604373597998</v>
      </c>
      <c r="L14" s="70">
        <v>1.1128224512563136E-3</v>
      </c>
      <c r="M14" s="70">
        <f t="shared" si="0"/>
        <v>2.9038503190223212E-2</v>
      </c>
      <c r="N14" s="70">
        <f>K14/'סכום נכסי הקרן'!$C$41</f>
        <v>4.0638089263448579E-3</v>
      </c>
    </row>
    <row r="15" spans="1:14">
      <c r="A15" s="62" t="s">
        <v>1020</v>
      </c>
      <c r="B15" s="59" t="s">
        <v>1021</v>
      </c>
      <c r="C15" s="72" t="s">
        <v>124</v>
      </c>
      <c r="D15" s="72" t="s">
        <v>29</v>
      </c>
      <c r="E15" s="59" t="s">
        <v>801</v>
      </c>
      <c r="F15" s="72" t="s">
        <v>660</v>
      </c>
      <c r="G15" s="72" t="s">
        <v>136</v>
      </c>
      <c r="H15" s="69">
        <v>34276.710419000003</v>
      </c>
      <c r="I15" s="71">
        <v>77500</v>
      </c>
      <c r="J15" s="69">
        <v>62.17795317600001</v>
      </c>
      <c r="K15" s="69">
        <v>26626.628528280995</v>
      </c>
      <c r="L15" s="70">
        <v>7.7106280826070184E-4</v>
      </c>
      <c r="M15" s="70">
        <f t="shared" si="0"/>
        <v>2.9639635208556378E-2</v>
      </c>
      <c r="N15" s="70">
        <f>K15/'סכום נכסי הקרן'!$C$41</f>
        <v>4.1479346695352474E-3</v>
      </c>
    </row>
    <row r="16" spans="1:14">
      <c r="A16" s="62" t="s">
        <v>1022</v>
      </c>
      <c r="B16" s="59" t="s">
        <v>1023</v>
      </c>
      <c r="C16" s="72" t="s">
        <v>124</v>
      </c>
      <c r="D16" s="72" t="s">
        <v>29</v>
      </c>
      <c r="E16" s="59" t="s">
        <v>1024</v>
      </c>
      <c r="F16" s="72" t="s">
        <v>540</v>
      </c>
      <c r="G16" s="72" t="s">
        <v>136</v>
      </c>
      <c r="H16" s="69">
        <v>8348.1190609999994</v>
      </c>
      <c r="I16" s="71">
        <v>152920</v>
      </c>
      <c r="J16" s="126" t="s">
        <v>3652</v>
      </c>
      <c r="K16" s="69">
        <v>12765.943667699003</v>
      </c>
      <c r="L16" s="70">
        <v>2.1743251134875774E-3</v>
      </c>
      <c r="M16" s="70">
        <f t="shared" si="0"/>
        <v>1.4210507838109936E-2</v>
      </c>
      <c r="N16" s="70">
        <f>K16/'סכום נכסי הקרן'!$C$41</f>
        <v>1.9886971522639569E-3</v>
      </c>
    </row>
    <row r="17" spans="1:14">
      <c r="A17" s="62" t="s">
        <v>1025</v>
      </c>
      <c r="B17" s="59" t="s">
        <v>1026</v>
      </c>
      <c r="C17" s="72" t="s">
        <v>124</v>
      </c>
      <c r="D17" s="72" t="s">
        <v>29</v>
      </c>
      <c r="E17" s="59" t="s">
        <v>346</v>
      </c>
      <c r="F17" s="72" t="s">
        <v>334</v>
      </c>
      <c r="G17" s="72" t="s">
        <v>136</v>
      </c>
      <c r="H17" s="69">
        <v>309438.49934600003</v>
      </c>
      <c r="I17" s="71">
        <v>2000</v>
      </c>
      <c r="J17" s="126" t="s">
        <v>3652</v>
      </c>
      <c r="K17" s="69">
        <v>6188.7699869119997</v>
      </c>
      <c r="L17" s="70">
        <v>6.579208832268392E-4</v>
      </c>
      <c r="M17" s="70">
        <f t="shared" si="0"/>
        <v>6.889076647721433E-3</v>
      </c>
      <c r="N17" s="70">
        <f>K17/'סכום נכסי הקרן'!$C$41</f>
        <v>9.6409553178037179E-4</v>
      </c>
    </row>
    <row r="18" spans="1:14">
      <c r="A18" s="62" t="s">
        <v>1027</v>
      </c>
      <c r="B18" s="59" t="s">
        <v>1028</v>
      </c>
      <c r="C18" s="72" t="s">
        <v>124</v>
      </c>
      <c r="D18" s="72" t="s">
        <v>29</v>
      </c>
      <c r="E18" s="59" t="s">
        <v>756</v>
      </c>
      <c r="F18" s="72" t="s">
        <v>654</v>
      </c>
      <c r="G18" s="72" t="s">
        <v>136</v>
      </c>
      <c r="H18" s="69">
        <v>130977.407892</v>
      </c>
      <c r="I18" s="71">
        <v>7120</v>
      </c>
      <c r="J18" s="126" t="s">
        <v>3652</v>
      </c>
      <c r="K18" s="69">
        <v>9325.5914419460005</v>
      </c>
      <c r="L18" s="70">
        <v>1.1113202064174318E-3</v>
      </c>
      <c r="M18" s="70">
        <f t="shared" si="0"/>
        <v>1.0380853443376576E-2</v>
      </c>
      <c r="N18" s="70">
        <f>K18/'סכום נכסי הקרן'!$C$41</f>
        <v>1.452754110978928E-3</v>
      </c>
    </row>
    <row r="19" spans="1:14">
      <c r="A19" s="62" t="s">
        <v>1029</v>
      </c>
      <c r="B19" s="59" t="s">
        <v>1030</v>
      </c>
      <c r="C19" s="72" t="s">
        <v>124</v>
      </c>
      <c r="D19" s="72" t="s">
        <v>29</v>
      </c>
      <c r="E19" s="59" t="s">
        <v>1031</v>
      </c>
      <c r="F19" s="72" t="s">
        <v>130</v>
      </c>
      <c r="G19" s="72" t="s">
        <v>136</v>
      </c>
      <c r="H19" s="69">
        <v>131453.629181</v>
      </c>
      <c r="I19" s="71">
        <v>4850</v>
      </c>
      <c r="J19" s="126" t="s">
        <v>3652</v>
      </c>
      <c r="K19" s="69">
        <v>6375.5010152570003</v>
      </c>
      <c r="L19" s="70">
        <v>7.4230092104436783E-4</v>
      </c>
      <c r="M19" s="70">
        <f t="shared" si="0"/>
        <v>7.0969377201957756E-3</v>
      </c>
      <c r="N19" s="70">
        <f>K19/'סכום נכסי הקרן'!$C$41</f>
        <v>9.9318476121576667E-4</v>
      </c>
    </row>
    <row r="20" spans="1:14">
      <c r="A20" s="62" t="s">
        <v>1032</v>
      </c>
      <c r="B20" s="59" t="s">
        <v>1033</v>
      </c>
      <c r="C20" s="72" t="s">
        <v>124</v>
      </c>
      <c r="D20" s="72" t="s">
        <v>29</v>
      </c>
      <c r="E20" s="59" t="s">
        <v>759</v>
      </c>
      <c r="F20" s="72" t="s">
        <v>654</v>
      </c>
      <c r="G20" s="72" t="s">
        <v>136</v>
      </c>
      <c r="H20" s="69">
        <v>727360.96170400013</v>
      </c>
      <c r="I20" s="71">
        <v>1336</v>
      </c>
      <c r="J20" s="126" t="s">
        <v>3652</v>
      </c>
      <c r="K20" s="69">
        <v>9717.5424482899998</v>
      </c>
      <c r="L20" s="70">
        <v>1.3275683798364944E-3</v>
      </c>
      <c r="M20" s="70">
        <f t="shared" si="0"/>
        <v>1.0817156704051265E-2</v>
      </c>
      <c r="N20" s="70">
        <f>K20/'סכום נכסי הקרן'!$C$41</f>
        <v>1.513812805144684E-3</v>
      </c>
    </row>
    <row r="21" spans="1:14">
      <c r="A21" s="62" t="s">
        <v>1034</v>
      </c>
      <c r="B21" s="59" t="s">
        <v>1035</v>
      </c>
      <c r="C21" s="72" t="s">
        <v>124</v>
      </c>
      <c r="D21" s="72" t="s">
        <v>29</v>
      </c>
      <c r="E21" s="59" t="s">
        <v>354</v>
      </c>
      <c r="F21" s="72" t="s">
        <v>334</v>
      </c>
      <c r="G21" s="72" t="s">
        <v>136</v>
      </c>
      <c r="H21" s="69">
        <v>94901.599805999998</v>
      </c>
      <c r="I21" s="71">
        <v>6200</v>
      </c>
      <c r="J21" s="126" t="s">
        <v>3652</v>
      </c>
      <c r="K21" s="69">
        <v>5883.8991879679998</v>
      </c>
      <c r="L21" s="70">
        <v>7.6683538758794817E-4</v>
      </c>
      <c r="M21" s="70">
        <f t="shared" si="0"/>
        <v>6.5497073859749223E-3</v>
      </c>
      <c r="N21" s="70">
        <f>K21/'סכום נכסי הקרן'!$C$41</f>
        <v>9.1660231816057111E-4</v>
      </c>
    </row>
    <row r="22" spans="1:14">
      <c r="A22" s="62" t="s">
        <v>1036</v>
      </c>
      <c r="B22" s="59" t="s">
        <v>1037</v>
      </c>
      <c r="C22" s="72" t="s">
        <v>124</v>
      </c>
      <c r="D22" s="72" t="s">
        <v>29</v>
      </c>
      <c r="E22" s="59" t="s">
        <v>602</v>
      </c>
      <c r="F22" s="72" t="s">
        <v>603</v>
      </c>
      <c r="G22" s="72" t="s">
        <v>136</v>
      </c>
      <c r="H22" s="69">
        <v>19423.839191999999</v>
      </c>
      <c r="I22" s="71">
        <v>5701</v>
      </c>
      <c r="J22" s="126" t="s">
        <v>3652</v>
      </c>
      <c r="K22" s="69">
        <v>1107.3530723399999</v>
      </c>
      <c r="L22" s="70">
        <v>1.9185783335379445E-4</v>
      </c>
      <c r="M22" s="70">
        <f t="shared" si="0"/>
        <v>1.2326585424200789E-3</v>
      </c>
      <c r="N22" s="70">
        <f>K22/'סכום נכסי הקרן'!$C$41</f>
        <v>1.725050618142227E-4</v>
      </c>
    </row>
    <row r="23" spans="1:14">
      <c r="A23" s="62" t="s">
        <v>1038</v>
      </c>
      <c r="B23" s="59" t="s">
        <v>1039</v>
      </c>
      <c r="C23" s="72" t="s">
        <v>124</v>
      </c>
      <c r="D23" s="72" t="s">
        <v>29</v>
      </c>
      <c r="E23" s="59" t="s">
        <v>457</v>
      </c>
      <c r="F23" s="72" t="s">
        <v>160</v>
      </c>
      <c r="G23" s="72" t="s">
        <v>136</v>
      </c>
      <c r="H23" s="69">
        <v>2807291.9036970004</v>
      </c>
      <c r="I23" s="71">
        <v>495</v>
      </c>
      <c r="J23" s="126" t="s">
        <v>3652</v>
      </c>
      <c r="K23" s="69">
        <v>13896.094923291999</v>
      </c>
      <c r="L23" s="70">
        <v>1.0146255331881049E-3</v>
      </c>
      <c r="M23" s="70">
        <f t="shared" si="0"/>
        <v>1.5468544352597298E-2</v>
      </c>
      <c r="N23" s="70">
        <f>K23/'סכום נכסי הקרן'!$C$41</f>
        <v>2.1647537480103513E-3</v>
      </c>
    </row>
    <row r="24" spans="1:14">
      <c r="A24" s="62" t="s">
        <v>1040</v>
      </c>
      <c r="B24" s="59" t="s">
        <v>1041</v>
      </c>
      <c r="C24" s="72" t="s">
        <v>124</v>
      </c>
      <c r="D24" s="72" t="s">
        <v>29</v>
      </c>
      <c r="E24" s="59" t="s">
        <v>362</v>
      </c>
      <c r="F24" s="72" t="s">
        <v>334</v>
      </c>
      <c r="G24" s="72" t="s">
        <v>136</v>
      </c>
      <c r="H24" s="69">
        <v>44446.791455999992</v>
      </c>
      <c r="I24" s="71">
        <v>37170</v>
      </c>
      <c r="J24" s="126" t="s">
        <v>3652</v>
      </c>
      <c r="K24" s="69">
        <v>16520.872384085</v>
      </c>
      <c r="L24" s="70">
        <v>1.8193733100403987E-3</v>
      </c>
      <c r="M24" s="70">
        <f t="shared" si="0"/>
        <v>1.8390335459530505E-2</v>
      </c>
      <c r="N24" s="70">
        <f>K24/'סכום נכסי הקרן'!$C$41</f>
        <v>2.573645373845523E-3</v>
      </c>
    </row>
    <row r="25" spans="1:14">
      <c r="A25" s="62" t="s">
        <v>1042</v>
      </c>
      <c r="B25" s="59" t="s">
        <v>1043</v>
      </c>
      <c r="C25" s="72" t="s">
        <v>124</v>
      </c>
      <c r="D25" s="72" t="s">
        <v>29</v>
      </c>
      <c r="E25" s="59" t="s">
        <v>1044</v>
      </c>
      <c r="F25" s="72" t="s">
        <v>305</v>
      </c>
      <c r="G25" s="72" t="s">
        <v>136</v>
      </c>
      <c r="H25" s="69">
        <v>35266.571242999999</v>
      </c>
      <c r="I25" s="71">
        <v>14990</v>
      </c>
      <c r="J25" s="126" t="s">
        <v>3652</v>
      </c>
      <c r="K25" s="69">
        <v>5286.4590293430001</v>
      </c>
      <c r="L25" s="70">
        <v>3.5150560333674737E-4</v>
      </c>
      <c r="M25" s="70">
        <f t="shared" si="0"/>
        <v>5.8846623036890103E-3</v>
      </c>
      <c r="N25" s="70">
        <f>K25/'סכום נכסי הקרן'!$C$41</f>
        <v>8.2353222690582744E-4</v>
      </c>
    </row>
    <row r="26" spans="1:14">
      <c r="A26" s="62" t="s">
        <v>1045</v>
      </c>
      <c r="B26" s="59" t="s">
        <v>1046</v>
      </c>
      <c r="C26" s="72" t="s">
        <v>124</v>
      </c>
      <c r="D26" s="72" t="s">
        <v>29</v>
      </c>
      <c r="E26" s="59" t="s">
        <v>1047</v>
      </c>
      <c r="F26" s="72" t="s">
        <v>305</v>
      </c>
      <c r="G26" s="72" t="s">
        <v>136</v>
      </c>
      <c r="H26" s="69">
        <v>950245.67971199984</v>
      </c>
      <c r="I26" s="71">
        <v>1835</v>
      </c>
      <c r="J26" s="126" t="s">
        <v>3652</v>
      </c>
      <c r="K26" s="69">
        <v>17437.008222789002</v>
      </c>
      <c r="L26" s="70">
        <v>7.6817866181921738E-4</v>
      </c>
      <c r="M26" s="70">
        <f t="shared" si="0"/>
        <v>1.9410139075742388E-2</v>
      </c>
      <c r="N26" s="70">
        <f>K26/'סכום נכסי הקרן'!$C$41</f>
        <v>2.7163623386812288E-3</v>
      </c>
    </row>
    <row r="27" spans="1:14">
      <c r="A27" s="62" t="s">
        <v>1048</v>
      </c>
      <c r="B27" s="59" t="s">
        <v>1049</v>
      </c>
      <c r="C27" s="72" t="s">
        <v>124</v>
      </c>
      <c r="D27" s="72" t="s">
        <v>29</v>
      </c>
      <c r="E27" s="59" t="s">
        <v>1050</v>
      </c>
      <c r="F27" s="72" t="s">
        <v>130</v>
      </c>
      <c r="G27" s="72" t="s">
        <v>136</v>
      </c>
      <c r="H27" s="69">
        <v>3649.036634</v>
      </c>
      <c r="I27" s="71">
        <v>46450</v>
      </c>
      <c r="J27" s="126" t="s">
        <v>3652</v>
      </c>
      <c r="K27" s="69">
        <v>1694.9775165899998</v>
      </c>
      <c r="L27" s="70">
        <v>1.9716304377132322E-4</v>
      </c>
      <c r="M27" s="70">
        <f t="shared" si="0"/>
        <v>1.8867771871708232E-3</v>
      </c>
      <c r="N27" s="70">
        <f>K27/'סכום נכסי הקרן'!$C$41</f>
        <v>2.6404604689921334E-4</v>
      </c>
    </row>
    <row r="28" spans="1:14">
      <c r="A28" s="62" t="s">
        <v>1051</v>
      </c>
      <c r="B28" s="59" t="s">
        <v>1052</v>
      </c>
      <c r="C28" s="72" t="s">
        <v>124</v>
      </c>
      <c r="D28" s="72" t="s">
        <v>29</v>
      </c>
      <c r="E28" s="59" t="s">
        <v>376</v>
      </c>
      <c r="F28" s="72" t="s">
        <v>377</v>
      </c>
      <c r="G28" s="72" t="s">
        <v>136</v>
      </c>
      <c r="H28" s="69">
        <v>205237.25755099996</v>
      </c>
      <c r="I28" s="71">
        <v>3807</v>
      </c>
      <c r="J28" s="126" t="s">
        <v>3652</v>
      </c>
      <c r="K28" s="69">
        <v>7813.382395048</v>
      </c>
      <c r="L28" s="70">
        <v>8.1091218840379582E-4</v>
      </c>
      <c r="M28" s="70">
        <f t="shared" si="0"/>
        <v>8.6975263762066064E-3</v>
      </c>
      <c r="N28" s="70">
        <f>K28/'סכום נכסי הקרן'!$C$41</f>
        <v>1.2171800004019617E-3</v>
      </c>
    </row>
    <row r="29" spans="1:14">
      <c r="A29" s="62" t="s">
        <v>1053</v>
      </c>
      <c r="B29" s="59" t="s">
        <v>1054</v>
      </c>
      <c r="C29" s="72" t="s">
        <v>124</v>
      </c>
      <c r="D29" s="72" t="s">
        <v>29</v>
      </c>
      <c r="E29" s="59" t="s">
        <v>667</v>
      </c>
      <c r="F29" s="72" t="s">
        <v>377</v>
      </c>
      <c r="G29" s="72" t="s">
        <v>136</v>
      </c>
      <c r="H29" s="69">
        <v>169704.90147400004</v>
      </c>
      <c r="I29" s="71">
        <v>2893</v>
      </c>
      <c r="J29" s="126" t="s">
        <v>3652</v>
      </c>
      <c r="K29" s="69">
        <v>4909.5627996339999</v>
      </c>
      <c r="L29" s="70">
        <v>8.1308019513246107E-4</v>
      </c>
      <c r="M29" s="70">
        <f t="shared" si="0"/>
        <v>5.465117382776853E-3</v>
      </c>
      <c r="N29" s="70">
        <f>K29/'סכום נכסי הקרן'!$C$41</f>
        <v>7.6481878759951014E-4</v>
      </c>
    </row>
    <row r="30" spans="1:14">
      <c r="A30" s="62" t="s">
        <v>1055</v>
      </c>
      <c r="B30" s="59" t="s">
        <v>1056</v>
      </c>
      <c r="C30" s="72" t="s">
        <v>124</v>
      </c>
      <c r="D30" s="72" t="s">
        <v>29</v>
      </c>
      <c r="E30" s="59" t="s">
        <v>1057</v>
      </c>
      <c r="F30" s="72" t="s">
        <v>540</v>
      </c>
      <c r="G30" s="72" t="s">
        <v>136</v>
      </c>
      <c r="H30" s="69">
        <v>3865.7764950000001</v>
      </c>
      <c r="I30" s="71">
        <v>91410</v>
      </c>
      <c r="J30" s="126" t="s">
        <v>3652</v>
      </c>
      <c r="K30" s="69">
        <v>3533.7062941180002</v>
      </c>
      <c r="L30" s="70">
        <v>5.0495309712457915E-4</v>
      </c>
      <c r="M30" s="70">
        <f t="shared" si="0"/>
        <v>3.9335721899823638E-3</v>
      </c>
      <c r="N30" s="70">
        <f>K30/'סכום נכסי הקרן'!$C$41</f>
        <v>5.5048587295829373E-4</v>
      </c>
    </row>
    <row r="31" spans="1:14">
      <c r="A31" s="62" t="s">
        <v>1058</v>
      </c>
      <c r="B31" s="59" t="s">
        <v>1059</v>
      </c>
      <c r="C31" s="72" t="s">
        <v>124</v>
      </c>
      <c r="D31" s="72" t="s">
        <v>29</v>
      </c>
      <c r="E31" s="59" t="s">
        <v>1060</v>
      </c>
      <c r="F31" s="72" t="s">
        <v>1061</v>
      </c>
      <c r="G31" s="72" t="s">
        <v>136</v>
      </c>
      <c r="H31" s="69">
        <v>72550.104074000003</v>
      </c>
      <c r="I31" s="71">
        <v>11090</v>
      </c>
      <c r="J31" s="126" t="s">
        <v>3652</v>
      </c>
      <c r="K31" s="69">
        <v>8045.8065387249999</v>
      </c>
      <c r="L31" s="70">
        <v>6.5672914012635366E-4</v>
      </c>
      <c r="M31" s="70">
        <f t="shared" si="0"/>
        <v>8.9562510895111989E-3</v>
      </c>
      <c r="N31" s="70">
        <f>K31/'סכום נכסי הקרן'!$C$41</f>
        <v>1.2533873693736245E-3</v>
      </c>
    </row>
    <row r="32" spans="1:14">
      <c r="A32" s="62" t="s">
        <v>1062</v>
      </c>
      <c r="B32" s="59" t="s">
        <v>1063</v>
      </c>
      <c r="C32" s="72" t="s">
        <v>124</v>
      </c>
      <c r="D32" s="72" t="s">
        <v>29</v>
      </c>
      <c r="E32" s="59" t="s">
        <v>824</v>
      </c>
      <c r="F32" s="72" t="s">
        <v>1064</v>
      </c>
      <c r="G32" s="72" t="s">
        <v>136</v>
      </c>
      <c r="H32" s="69">
        <v>220811.293217</v>
      </c>
      <c r="I32" s="71">
        <v>3815</v>
      </c>
      <c r="J32" s="126" t="s">
        <v>3652</v>
      </c>
      <c r="K32" s="69">
        <v>8423.9508362289998</v>
      </c>
      <c r="L32" s="70">
        <v>1.9699949236683719E-4</v>
      </c>
      <c r="M32" s="70">
        <f t="shared" si="0"/>
        <v>9.3771853066356072E-3</v>
      </c>
      <c r="N32" s="70">
        <f>K32/'סכום נכסי הקרן'!$C$41</f>
        <v>1.3122952344845947E-3</v>
      </c>
    </row>
    <row r="33" spans="1:14">
      <c r="A33" s="62" t="s">
        <v>1065</v>
      </c>
      <c r="B33" s="59" t="s">
        <v>1066</v>
      </c>
      <c r="C33" s="72" t="s">
        <v>124</v>
      </c>
      <c r="D33" s="72" t="s">
        <v>29</v>
      </c>
      <c r="E33" s="59" t="s">
        <v>385</v>
      </c>
      <c r="F33" s="72" t="s">
        <v>305</v>
      </c>
      <c r="G33" s="72" t="s">
        <v>136</v>
      </c>
      <c r="H33" s="69">
        <v>1325398.765937</v>
      </c>
      <c r="I33" s="71">
        <v>2950</v>
      </c>
      <c r="J33" s="126" t="s">
        <v>3652</v>
      </c>
      <c r="K33" s="69">
        <v>39099.263595146003</v>
      </c>
      <c r="L33" s="70">
        <v>8.7033750357702882E-4</v>
      </c>
      <c r="M33" s="70">
        <f t="shared" si="0"/>
        <v>4.3523644334183133E-2</v>
      </c>
      <c r="N33" s="70">
        <f>K33/'סכום נכסי הקרן'!$C$41</f>
        <v>6.0909397841091908E-3</v>
      </c>
    </row>
    <row r="34" spans="1:14">
      <c r="A34" s="62" t="s">
        <v>1067</v>
      </c>
      <c r="B34" s="59" t="s">
        <v>1068</v>
      </c>
      <c r="C34" s="72" t="s">
        <v>124</v>
      </c>
      <c r="D34" s="72" t="s">
        <v>29</v>
      </c>
      <c r="E34" s="59" t="s">
        <v>394</v>
      </c>
      <c r="F34" s="72" t="s">
        <v>334</v>
      </c>
      <c r="G34" s="72" t="s">
        <v>136</v>
      </c>
      <c r="H34" s="69">
        <v>1460927.6024770001</v>
      </c>
      <c r="I34" s="71">
        <v>1070</v>
      </c>
      <c r="J34" s="126" t="s">
        <v>3652</v>
      </c>
      <c r="K34" s="69">
        <v>15631.925346503998</v>
      </c>
      <c r="L34" s="70">
        <v>1.9340108178583411E-3</v>
      </c>
      <c r="M34" s="70">
        <f t="shared" si="0"/>
        <v>1.7400797265250945E-2</v>
      </c>
      <c r="N34" s="70">
        <f>K34/'סכום נכסי הקרן'!$C$41</f>
        <v>2.4351639197385377E-3</v>
      </c>
    </row>
    <row r="35" spans="1:14">
      <c r="A35" s="62" t="s">
        <v>1069</v>
      </c>
      <c r="B35" s="59" t="s">
        <v>1070</v>
      </c>
      <c r="C35" s="72" t="s">
        <v>124</v>
      </c>
      <c r="D35" s="72" t="s">
        <v>29</v>
      </c>
      <c r="E35" s="59" t="s">
        <v>821</v>
      </c>
      <c r="F35" s="72" t="s">
        <v>305</v>
      </c>
      <c r="G35" s="72" t="s">
        <v>136</v>
      </c>
      <c r="H35" s="69">
        <v>218159.713743</v>
      </c>
      <c r="I35" s="71">
        <v>14260</v>
      </c>
      <c r="J35" s="126" t="s">
        <v>3652</v>
      </c>
      <c r="K35" s="69">
        <v>31109.575179748001</v>
      </c>
      <c r="L35" s="70">
        <v>8.4592931035720243E-4</v>
      </c>
      <c r="M35" s="70">
        <f t="shared" si="0"/>
        <v>3.4629861562890829E-2</v>
      </c>
      <c r="N35" s="70">
        <f>K35/'סכום נכסי הקרן'!$C$41</f>
        <v>4.8462945770821842E-3</v>
      </c>
    </row>
    <row r="36" spans="1:14">
      <c r="A36" s="62" t="s">
        <v>1071</v>
      </c>
      <c r="B36" s="59" t="s">
        <v>1072</v>
      </c>
      <c r="C36" s="72" t="s">
        <v>124</v>
      </c>
      <c r="D36" s="72" t="s">
        <v>29</v>
      </c>
      <c r="E36" s="59" t="s">
        <v>405</v>
      </c>
      <c r="F36" s="72" t="s">
        <v>334</v>
      </c>
      <c r="G36" s="72" t="s">
        <v>136</v>
      </c>
      <c r="H36" s="69">
        <v>61739.626625999997</v>
      </c>
      <c r="I36" s="71">
        <v>28100</v>
      </c>
      <c r="J36" s="126" t="s">
        <v>3652</v>
      </c>
      <c r="K36" s="69">
        <v>17348.83508185</v>
      </c>
      <c r="L36" s="70">
        <v>1.2996848345418995E-3</v>
      </c>
      <c r="M36" s="70">
        <f t="shared" si="0"/>
        <v>1.9311988469485616E-2</v>
      </c>
      <c r="N36" s="70">
        <f>K36/'סכום נכסי הקרן'!$C$41</f>
        <v>2.7026265993692002E-3</v>
      </c>
    </row>
    <row r="37" spans="1:14">
      <c r="A37" s="62" t="s">
        <v>1073</v>
      </c>
      <c r="B37" s="59" t="s">
        <v>1074</v>
      </c>
      <c r="C37" s="72" t="s">
        <v>124</v>
      </c>
      <c r="D37" s="72" t="s">
        <v>29</v>
      </c>
      <c r="E37" s="59" t="s">
        <v>1075</v>
      </c>
      <c r="F37" s="72" t="s">
        <v>1061</v>
      </c>
      <c r="G37" s="72" t="s">
        <v>136</v>
      </c>
      <c r="H37" s="69">
        <v>10231.269988</v>
      </c>
      <c r="I37" s="71">
        <v>50140</v>
      </c>
      <c r="J37" s="126" t="s">
        <v>3652</v>
      </c>
      <c r="K37" s="69">
        <v>5129.9587719700003</v>
      </c>
      <c r="L37" s="70">
        <v>3.5358704742285529E-4</v>
      </c>
      <c r="M37" s="70">
        <f t="shared" si="0"/>
        <v>5.710452845151889E-3</v>
      </c>
      <c r="N37" s="70">
        <f>K37/'סכום נכסי הקרן'!$C$41</f>
        <v>7.9915239065809639E-4</v>
      </c>
    </row>
    <row r="38" spans="1:14">
      <c r="A38" s="62" t="s">
        <v>1076</v>
      </c>
      <c r="B38" s="59" t="s">
        <v>1077</v>
      </c>
      <c r="C38" s="72" t="s">
        <v>124</v>
      </c>
      <c r="D38" s="72" t="s">
        <v>29</v>
      </c>
      <c r="E38" s="59" t="s">
        <v>1078</v>
      </c>
      <c r="F38" s="72" t="s">
        <v>130</v>
      </c>
      <c r="G38" s="72" t="s">
        <v>136</v>
      </c>
      <c r="H38" s="69">
        <v>588652.93372199999</v>
      </c>
      <c r="I38" s="71">
        <v>1040</v>
      </c>
      <c r="J38" s="126" t="s">
        <v>3652</v>
      </c>
      <c r="K38" s="69">
        <v>6121.990511555</v>
      </c>
      <c r="L38" s="70">
        <v>5.0148710715190736E-4</v>
      </c>
      <c r="M38" s="70">
        <f t="shared" si="0"/>
        <v>6.8147405639435729E-3</v>
      </c>
      <c r="N38" s="70">
        <f>K38/'סכום נכסי הקרן'!$C$41</f>
        <v>9.5369252860809763E-4</v>
      </c>
    </row>
    <row r="39" spans="1:14">
      <c r="A39" s="62" t="s">
        <v>1079</v>
      </c>
      <c r="B39" s="59" t="s">
        <v>1080</v>
      </c>
      <c r="C39" s="72" t="s">
        <v>124</v>
      </c>
      <c r="D39" s="72" t="s">
        <v>29</v>
      </c>
      <c r="E39" s="59" t="s">
        <v>1081</v>
      </c>
      <c r="F39" s="72" t="s">
        <v>161</v>
      </c>
      <c r="G39" s="72" t="s">
        <v>136</v>
      </c>
      <c r="H39" s="69">
        <v>8569.8386780000001</v>
      </c>
      <c r="I39" s="71">
        <v>72500</v>
      </c>
      <c r="J39" s="126" t="s">
        <v>3652</v>
      </c>
      <c r="K39" s="69">
        <v>6213.1330411959998</v>
      </c>
      <c r="L39" s="70">
        <v>1.3531942210855599E-4</v>
      </c>
      <c r="M39" s="70">
        <f t="shared" si="0"/>
        <v>6.9161965679462945E-3</v>
      </c>
      <c r="N39" s="70">
        <f>K39/'סכום נכסי הקרן'!$C$41</f>
        <v>9.6789084358310485E-4</v>
      </c>
    </row>
    <row r="40" spans="1:14">
      <c r="A40" s="62" t="s">
        <v>1082</v>
      </c>
      <c r="B40" s="59" t="s">
        <v>1083</v>
      </c>
      <c r="C40" s="72" t="s">
        <v>124</v>
      </c>
      <c r="D40" s="72" t="s">
        <v>29</v>
      </c>
      <c r="E40" s="59" t="s">
        <v>333</v>
      </c>
      <c r="F40" s="72" t="s">
        <v>334</v>
      </c>
      <c r="G40" s="72" t="s">
        <v>136</v>
      </c>
      <c r="H40" s="69">
        <v>59925.800526999999</v>
      </c>
      <c r="I40" s="71">
        <v>23780</v>
      </c>
      <c r="J40" s="126" t="s">
        <v>3652</v>
      </c>
      <c r="K40" s="69">
        <v>14250.355365412002</v>
      </c>
      <c r="L40" s="70">
        <v>4.9414065060447211E-4</v>
      </c>
      <c r="M40" s="70">
        <f t="shared" si="0"/>
        <v>1.5862892073417689E-2</v>
      </c>
      <c r="N40" s="70">
        <f>K40/'סכום נכסי הקרן'!$C$41</f>
        <v>2.2199409516157082E-3</v>
      </c>
    </row>
    <row r="41" spans="1:14">
      <c r="A41" s="62" t="s">
        <v>1084</v>
      </c>
      <c r="B41" s="59" t="s">
        <v>1085</v>
      </c>
      <c r="C41" s="72" t="s">
        <v>124</v>
      </c>
      <c r="D41" s="72" t="s">
        <v>29</v>
      </c>
      <c r="E41" s="59" t="s">
        <v>422</v>
      </c>
      <c r="F41" s="72" t="s">
        <v>305</v>
      </c>
      <c r="G41" s="72" t="s">
        <v>136</v>
      </c>
      <c r="H41" s="69">
        <v>1132979.31822</v>
      </c>
      <c r="I41" s="71">
        <v>3290</v>
      </c>
      <c r="J41" s="126" t="s">
        <v>3652</v>
      </c>
      <c r="K41" s="69">
        <v>37275.019569424003</v>
      </c>
      <c r="L41" s="70">
        <v>8.4723479568613784E-4</v>
      </c>
      <c r="M41" s="70">
        <f t="shared" si="0"/>
        <v>4.149297314363571E-2</v>
      </c>
      <c r="N41" s="70">
        <f>K41/'סכום נכסי הקרן'!$C$41</f>
        <v>5.8067564136179608E-3</v>
      </c>
    </row>
    <row r="42" spans="1:14">
      <c r="A42" s="62" t="s">
        <v>1086</v>
      </c>
      <c r="B42" s="59" t="s">
        <v>1087</v>
      </c>
      <c r="C42" s="72" t="s">
        <v>124</v>
      </c>
      <c r="D42" s="72" t="s">
        <v>29</v>
      </c>
      <c r="E42" s="59" t="s">
        <v>1088</v>
      </c>
      <c r="F42" s="72" t="s">
        <v>1061</v>
      </c>
      <c r="G42" s="72" t="s">
        <v>136</v>
      </c>
      <c r="H42" s="69">
        <v>12502.07885</v>
      </c>
      <c r="I42" s="71">
        <v>25190</v>
      </c>
      <c r="J42" s="126" t="s">
        <v>3652</v>
      </c>
      <c r="K42" s="69">
        <v>3149.273662432</v>
      </c>
      <c r="L42" s="70">
        <v>2.8244679366962606E-4</v>
      </c>
      <c r="M42" s="70">
        <f t="shared" si="0"/>
        <v>3.5056380655649239E-3</v>
      </c>
      <c r="N42" s="70">
        <f>K42/'סכום נכסי הקרן'!$C$41</f>
        <v>4.9059840206135466E-4</v>
      </c>
    </row>
    <row r="43" spans="1:14">
      <c r="A43" s="62" t="s">
        <v>1089</v>
      </c>
      <c r="B43" s="59" t="s">
        <v>1090</v>
      </c>
      <c r="C43" s="72" t="s">
        <v>124</v>
      </c>
      <c r="D43" s="72" t="s">
        <v>29</v>
      </c>
      <c r="E43" s="59" t="s">
        <v>1091</v>
      </c>
      <c r="F43" s="72" t="s">
        <v>1092</v>
      </c>
      <c r="G43" s="72" t="s">
        <v>136</v>
      </c>
      <c r="H43" s="69">
        <v>111757.724638</v>
      </c>
      <c r="I43" s="71">
        <v>6850</v>
      </c>
      <c r="J43" s="126" t="s">
        <v>3652</v>
      </c>
      <c r="K43" s="69">
        <v>7655.4041376820005</v>
      </c>
      <c r="L43" s="70">
        <v>9.589898356763719E-4</v>
      </c>
      <c r="M43" s="70">
        <f t="shared" si="0"/>
        <v>8.5216716706723213E-3</v>
      </c>
      <c r="N43" s="70">
        <f>K43/'סכום נכסי הקרן'!$C$41</f>
        <v>1.1925699191795045E-3</v>
      </c>
    </row>
    <row r="44" spans="1:14">
      <c r="A44" s="62" t="s">
        <v>1093</v>
      </c>
      <c r="B44" s="59" t="s">
        <v>1094</v>
      </c>
      <c r="C44" s="72" t="s">
        <v>124</v>
      </c>
      <c r="D44" s="72" t="s">
        <v>29</v>
      </c>
      <c r="E44" s="59" t="s">
        <v>1095</v>
      </c>
      <c r="F44" s="72" t="s">
        <v>603</v>
      </c>
      <c r="G44" s="72" t="s">
        <v>136</v>
      </c>
      <c r="H44" s="69">
        <v>695116.76075400005</v>
      </c>
      <c r="I44" s="71">
        <v>1027</v>
      </c>
      <c r="J44" s="126" t="s">
        <v>3652</v>
      </c>
      <c r="K44" s="69">
        <v>7138.8491329429999</v>
      </c>
      <c r="L44" s="70">
        <v>1.2709332933185189E-3</v>
      </c>
      <c r="M44" s="70">
        <f t="shared" si="0"/>
        <v>7.9466645161106273E-3</v>
      </c>
      <c r="N44" s="70">
        <f>K44/'סכום נכסי הקרן'!$C$41</f>
        <v>1.1121002340820059E-3</v>
      </c>
    </row>
    <row r="45" spans="1:14">
      <c r="A45" s="62" t="s">
        <v>1096</v>
      </c>
      <c r="B45" s="59" t="s">
        <v>1097</v>
      </c>
      <c r="C45" s="72" t="s">
        <v>124</v>
      </c>
      <c r="D45" s="72" t="s">
        <v>29</v>
      </c>
      <c r="E45" s="59" t="s">
        <v>744</v>
      </c>
      <c r="F45" s="72" t="s">
        <v>745</v>
      </c>
      <c r="G45" s="72" t="s">
        <v>136</v>
      </c>
      <c r="H45" s="69">
        <v>472858.58740399999</v>
      </c>
      <c r="I45" s="71">
        <v>2365</v>
      </c>
      <c r="J45" s="126" t="s">
        <v>3652</v>
      </c>
      <c r="K45" s="69">
        <v>11183.105592111</v>
      </c>
      <c r="L45" s="70">
        <v>1.323461680076396E-3</v>
      </c>
      <c r="M45" s="70">
        <f t="shared" si="0"/>
        <v>1.2448559527424933E-2</v>
      </c>
      <c r="N45" s="70">
        <f>K45/'סכום נכסי הקרן'!$C$41</f>
        <v>1.7421203495336191E-3</v>
      </c>
    </row>
    <row r="46" spans="1:14">
      <c r="A46" s="128" t="s">
        <v>3652</v>
      </c>
      <c r="B46" s="126" t="s">
        <v>3652</v>
      </c>
      <c r="C46" s="126" t="s">
        <v>3652</v>
      </c>
      <c r="D46" s="126" t="s">
        <v>3652</v>
      </c>
      <c r="E46" s="126" t="s">
        <v>3652</v>
      </c>
      <c r="F46" s="126" t="s">
        <v>3652</v>
      </c>
      <c r="G46" s="126" t="s">
        <v>3652</v>
      </c>
      <c r="H46" s="126" t="s">
        <v>3652</v>
      </c>
      <c r="I46" s="126" t="s">
        <v>3652</v>
      </c>
      <c r="J46" s="126" t="s">
        <v>3652</v>
      </c>
      <c r="K46" s="126" t="s">
        <v>3652</v>
      </c>
      <c r="L46" s="126" t="s">
        <v>3652</v>
      </c>
      <c r="M46" s="126" t="s">
        <v>3652</v>
      </c>
      <c r="N46" s="126" t="s">
        <v>3652</v>
      </c>
    </row>
    <row r="47" spans="1:14">
      <c r="A47" s="75" t="s">
        <v>1098</v>
      </c>
      <c r="B47" s="125" t="s">
        <v>3652</v>
      </c>
      <c r="C47" s="125" t="s">
        <v>3652</v>
      </c>
      <c r="D47" s="125" t="s">
        <v>3652</v>
      </c>
      <c r="E47" s="125" t="s">
        <v>3652</v>
      </c>
      <c r="F47" s="125" t="s">
        <v>3652</v>
      </c>
      <c r="G47" s="125" t="s">
        <v>3652</v>
      </c>
      <c r="H47" s="125" t="s">
        <v>3652</v>
      </c>
      <c r="I47" s="125" t="s">
        <v>3652</v>
      </c>
      <c r="J47" s="66">
        <v>326.47367350999997</v>
      </c>
      <c r="K47" s="66">
        <v>210716.12805586608</v>
      </c>
      <c r="L47" s="125" t="s">
        <v>3652</v>
      </c>
      <c r="M47" s="67">
        <f t="shared" si="0"/>
        <v>0.23456026967521348</v>
      </c>
      <c r="N47" s="67">
        <f>K47/'סכום נכסי הקרן'!$C$41</f>
        <v>3.2825662928553399E-2</v>
      </c>
    </row>
    <row r="48" spans="1:14">
      <c r="A48" s="62" t="s">
        <v>1099</v>
      </c>
      <c r="B48" s="59" t="s">
        <v>1100</v>
      </c>
      <c r="C48" s="72" t="s">
        <v>124</v>
      </c>
      <c r="D48" s="72" t="s">
        <v>29</v>
      </c>
      <c r="E48" s="59" t="s">
        <v>1101</v>
      </c>
      <c r="F48" s="72" t="s">
        <v>603</v>
      </c>
      <c r="G48" s="72" t="s">
        <v>136</v>
      </c>
      <c r="H48" s="69">
        <v>125924.875241</v>
      </c>
      <c r="I48" s="71">
        <v>1040</v>
      </c>
      <c r="J48" s="126" t="s">
        <v>3652</v>
      </c>
      <c r="K48" s="69">
        <v>1309.6187025080001</v>
      </c>
      <c r="L48" s="70">
        <v>4.6010037136905364E-4</v>
      </c>
      <c r="M48" s="70">
        <f t="shared" si="0"/>
        <v>1.4578120757350733E-3</v>
      </c>
      <c r="N48" s="70">
        <f>K48/'סכום נכסי הקרן'!$C$41</f>
        <v>2.0401429397022509E-4</v>
      </c>
    </row>
    <row r="49" spans="1:14">
      <c r="A49" s="62" t="s">
        <v>1102</v>
      </c>
      <c r="B49" s="59" t="s">
        <v>1103</v>
      </c>
      <c r="C49" s="72" t="s">
        <v>124</v>
      </c>
      <c r="D49" s="72" t="s">
        <v>29</v>
      </c>
      <c r="E49" s="59" t="s">
        <v>748</v>
      </c>
      <c r="F49" s="72" t="s">
        <v>603</v>
      </c>
      <c r="G49" s="72" t="s">
        <v>136</v>
      </c>
      <c r="H49" s="69">
        <v>256048.95838299996</v>
      </c>
      <c r="I49" s="71">
        <v>1488</v>
      </c>
      <c r="J49" s="126" t="s">
        <v>3652</v>
      </c>
      <c r="K49" s="69">
        <v>3810.008500764</v>
      </c>
      <c r="L49" s="70">
        <v>1.2136062894978789E-3</v>
      </c>
      <c r="M49" s="70">
        <f t="shared" si="0"/>
        <v>4.2411401046963228E-3</v>
      </c>
      <c r="N49" s="70">
        <f>K49/'סכום נכסי הקרן'!$C$41</f>
        <v>5.9352862998623447E-4</v>
      </c>
    </row>
    <row r="50" spans="1:14">
      <c r="A50" s="62" t="s">
        <v>1104</v>
      </c>
      <c r="B50" s="59" t="s">
        <v>1105</v>
      </c>
      <c r="C50" s="72" t="s">
        <v>124</v>
      </c>
      <c r="D50" s="72" t="s">
        <v>29</v>
      </c>
      <c r="E50" s="59" t="s">
        <v>1106</v>
      </c>
      <c r="F50" s="72" t="s">
        <v>377</v>
      </c>
      <c r="G50" s="72" t="s">
        <v>136</v>
      </c>
      <c r="H50" s="69">
        <v>10232.675563999999</v>
      </c>
      <c r="I50" s="71">
        <v>9747</v>
      </c>
      <c r="J50" s="126" t="s">
        <v>3652</v>
      </c>
      <c r="K50" s="69">
        <v>997.37888724699997</v>
      </c>
      <c r="L50" s="70">
        <v>6.9680623848280589E-4</v>
      </c>
      <c r="M50" s="70">
        <f t="shared" si="0"/>
        <v>1.1102399371110117E-3</v>
      </c>
      <c r="N50" s="70">
        <f>K50/'סכום נכסי הקרן'!$C$41</f>
        <v>1.5537312433980185E-4</v>
      </c>
    </row>
    <row r="51" spans="1:14">
      <c r="A51" s="62" t="s">
        <v>1107</v>
      </c>
      <c r="B51" s="59" t="s">
        <v>1108</v>
      </c>
      <c r="C51" s="72" t="s">
        <v>124</v>
      </c>
      <c r="D51" s="72" t="s">
        <v>29</v>
      </c>
      <c r="E51" s="59" t="s">
        <v>1109</v>
      </c>
      <c r="F51" s="72" t="s">
        <v>745</v>
      </c>
      <c r="G51" s="72" t="s">
        <v>136</v>
      </c>
      <c r="H51" s="69">
        <v>267854.22420300002</v>
      </c>
      <c r="I51" s="71">
        <v>1064</v>
      </c>
      <c r="J51" s="126" t="s">
        <v>3652</v>
      </c>
      <c r="K51" s="69">
        <v>2849.9689455169996</v>
      </c>
      <c r="L51" s="70">
        <v>2.1411205717163004E-3</v>
      </c>
      <c r="M51" s="70">
        <f t="shared" si="0"/>
        <v>3.172464730602956E-3</v>
      </c>
      <c r="N51" s="70">
        <f>K51/'סכום נכסי הקרן'!$C$41</f>
        <v>4.4397228074342178E-4</v>
      </c>
    </row>
    <row r="52" spans="1:14">
      <c r="A52" s="62" t="s">
        <v>1110</v>
      </c>
      <c r="B52" s="59" t="s">
        <v>1111</v>
      </c>
      <c r="C52" s="72" t="s">
        <v>124</v>
      </c>
      <c r="D52" s="72" t="s">
        <v>29</v>
      </c>
      <c r="E52" s="59" t="s">
        <v>1112</v>
      </c>
      <c r="F52" s="72" t="s">
        <v>619</v>
      </c>
      <c r="G52" s="72" t="s">
        <v>136</v>
      </c>
      <c r="H52" s="69">
        <v>6170.3794269999999</v>
      </c>
      <c r="I52" s="71">
        <v>6944</v>
      </c>
      <c r="J52" s="126" t="s">
        <v>3652</v>
      </c>
      <c r="K52" s="69">
        <v>428.471147411</v>
      </c>
      <c r="L52" s="70">
        <v>3.5712145092590633E-4</v>
      </c>
      <c r="M52" s="70">
        <f t="shared" si="0"/>
        <v>4.7695593503942256E-4</v>
      </c>
      <c r="N52" s="70">
        <f>K52/'סכום נכסי הקרן'!$C$41</f>
        <v>6.6747854515412602E-5</v>
      </c>
    </row>
    <row r="53" spans="1:14">
      <c r="A53" s="62" t="s">
        <v>1113</v>
      </c>
      <c r="B53" s="59" t="s">
        <v>1114</v>
      </c>
      <c r="C53" s="72" t="s">
        <v>124</v>
      </c>
      <c r="D53" s="72" t="s">
        <v>29</v>
      </c>
      <c r="E53" s="59" t="s">
        <v>1115</v>
      </c>
      <c r="F53" s="72" t="s">
        <v>334</v>
      </c>
      <c r="G53" s="72" t="s">
        <v>136</v>
      </c>
      <c r="H53" s="69">
        <v>83799.633950999996</v>
      </c>
      <c r="I53" s="71">
        <v>3024</v>
      </c>
      <c r="J53" s="126" t="s">
        <v>3652</v>
      </c>
      <c r="K53" s="69">
        <v>2534.1009306870001</v>
      </c>
      <c r="L53" s="70">
        <v>4.6627243114595037E-4</v>
      </c>
      <c r="M53" s="70">
        <f t="shared" si="0"/>
        <v>2.8208538338772159E-3</v>
      </c>
      <c r="N53" s="70">
        <f>K53/'סכום נכסי הקרן'!$C$41</f>
        <v>3.9476590494112962E-4</v>
      </c>
    </row>
    <row r="54" spans="1:14">
      <c r="A54" s="62" t="s">
        <v>1116</v>
      </c>
      <c r="B54" s="59" t="s">
        <v>1117</v>
      </c>
      <c r="C54" s="72" t="s">
        <v>124</v>
      </c>
      <c r="D54" s="72" t="s">
        <v>29</v>
      </c>
      <c r="E54" s="59" t="s">
        <v>1118</v>
      </c>
      <c r="F54" s="72" t="s">
        <v>133</v>
      </c>
      <c r="G54" s="72" t="s">
        <v>136</v>
      </c>
      <c r="H54" s="69">
        <v>40242.853389999997</v>
      </c>
      <c r="I54" s="71">
        <v>509.6</v>
      </c>
      <c r="J54" s="126" t="s">
        <v>3652</v>
      </c>
      <c r="K54" s="69">
        <v>205.07758087400001</v>
      </c>
      <c r="L54" s="70">
        <v>2.0369765712168183E-4</v>
      </c>
      <c r="M54" s="70">
        <f t="shared" si="0"/>
        <v>2.2828367775148435E-4</v>
      </c>
      <c r="N54" s="70">
        <f>K54/'סכום נכסי הקרן'!$C$41</f>
        <v>3.1947281900454739E-5</v>
      </c>
    </row>
    <row r="55" spans="1:14">
      <c r="A55" s="62" t="s">
        <v>1119</v>
      </c>
      <c r="B55" s="59" t="s">
        <v>1120</v>
      </c>
      <c r="C55" s="72" t="s">
        <v>124</v>
      </c>
      <c r="D55" s="72" t="s">
        <v>29</v>
      </c>
      <c r="E55" s="59" t="s">
        <v>1121</v>
      </c>
      <c r="F55" s="72" t="s">
        <v>590</v>
      </c>
      <c r="G55" s="72" t="s">
        <v>136</v>
      </c>
      <c r="H55" s="69">
        <v>20308.207702</v>
      </c>
      <c r="I55" s="71">
        <v>4150</v>
      </c>
      <c r="J55" s="126" t="s">
        <v>3652</v>
      </c>
      <c r="K55" s="69">
        <v>842.790619612</v>
      </c>
      <c r="L55" s="70">
        <v>3.5770346826672689E-4</v>
      </c>
      <c r="M55" s="70">
        <f t="shared" si="0"/>
        <v>9.3815882457521109E-4</v>
      </c>
      <c r="N55" s="70">
        <f>K55/'סכום נכסי הקרן'!$C$41</f>
        <v>1.3129114061641954E-4</v>
      </c>
    </row>
    <row r="56" spans="1:14">
      <c r="A56" s="62" t="s">
        <v>1122</v>
      </c>
      <c r="B56" s="59" t="s">
        <v>1123</v>
      </c>
      <c r="C56" s="72" t="s">
        <v>124</v>
      </c>
      <c r="D56" s="72" t="s">
        <v>29</v>
      </c>
      <c r="E56" s="59" t="s">
        <v>1124</v>
      </c>
      <c r="F56" s="72" t="s">
        <v>1125</v>
      </c>
      <c r="G56" s="72" t="s">
        <v>136</v>
      </c>
      <c r="H56" s="69">
        <v>38153.383946000002</v>
      </c>
      <c r="I56" s="71">
        <v>7405</v>
      </c>
      <c r="J56" s="126" t="s">
        <v>3652</v>
      </c>
      <c r="K56" s="69">
        <v>2825.2580811839998</v>
      </c>
      <c r="L56" s="70">
        <v>1.6429408274244385E-3</v>
      </c>
      <c r="M56" s="70">
        <f t="shared" si="0"/>
        <v>3.1449576429617133E-3</v>
      </c>
      <c r="N56" s="70">
        <f>K56/'סכום נכסי הקרן'!$C$41</f>
        <v>4.4012278658864495E-4</v>
      </c>
    </row>
    <row r="57" spans="1:14">
      <c r="A57" s="62" t="s">
        <v>1126</v>
      </c>
      <c r="B57" s="59" t="s">
        <v>1127</v>
      </c>
      <c r="C57" s="72" t="s">
        <v>124</v>
      </c>
      <c r="D57" s="72" t="s">
        <v>29</v>
      </c>
      <c r="E57" s="59" t="s">
        <v>1128</v>
      </c>
      <c r="F57" s="72" t="s">
        <v>603</v>
      </c>
      <c r="G57" s="72" t="s">
        <v>136</v>
      </c>
      <c r="H57" s="69">
        <v>24654.108971000001</v>
      </c>
      <c r="I57" s="71">
        <v>19150</v>
      </c>
      <c r="J57" s="126" t="s">
        <v>3652</v>
      </c>
      <c r="K57" s="69">
        <v>4721.2618678919998</v>
      </c>
      <c r="L57" s="70">
        <v>1.9499378157344593E-3</v>
      </c>
      <c r="M57" s="70">
        <f t="shared" si="0"/>
        <v>5.2555087603282317E-3</v>
      </c>
      <c r="N57" s="70">
        <f>K57/'סכום נכסי הקרן'!$C$41</f>
        <v>7.3548499634430698E-4</v>
      </c>
    </row>
    <row r="58" spans="1:14">
      <c r="A58" s="62" t="s">
        <v>1129</v>
      </c>
      <c r="B58" s="59" t="s">
        <v>1130</v>
      </c>
      <c r="C58" s="72" t="s">
        <v>124</v>
      </c>
      <c r="D58" s="72" t="s">
        <v>29</v>
      </c>
      <c r="E58" s="59" t="s">
        <v>1131</v>
      </c>
      <c r="F58" s="72" t="s">
        <v>540</v>
      </c>
      <c r="G58" s="72" t="s">
        <v>136</v>
      </c>
      <c r="H58" s="69">
        <v>19137.131150000001</v>
      </c>
      <c r="I58" s="71">
        <v>11060</v>
      </c>
      <c r="J58" s="126" t="s">
        <v>3652</v>
      </c>
      <c r="K58" s="69">
        <v>2116.5667051610003</v>
      </c>
      <c r="L58" s="70">
        <v>5.2674332279587833E-4</v>
      </c>
      <c r="M58" s="70">
        <f t="shared" si="0"/>
        <v>2.356072417088633E-3</v>
      </c>
      <c r="N58" s="70">
        <f>K58/'סכום נכסי הקרן'!$C$41</f>
        <v>3.297218199216037E-4</v>
      </c>
    </row>
    <row r="59" spans="1:14">
      <c r="A59" s="62" t="s">
        <v>1132</v>
      </c>
      <c r="B59" s="59" t="s">
        <v>1133</v>
      </c>
      <c r="C59" s="72" t="s">
        <v>124</v>
      </c>
      <c r="D59" s="72" t="s">
        <v>29</v>
      </c>
      <c r="E59" s="59" t="s">
        <v>780</v>
      </c>
      <c r="F59" s="72" t="s">
        <v>603</v>
      </c>
      <c r="G59" s="72" t="s">
        <v>136</v>
      </c>
      <c r="H59" s="69">
        <v>12390.435935</v>
      </c>
      <c r="I59" s="71">
        <v>3946</v>
      </c>
      <c r="J59" s="126" t="s">
        <v>3652</v>
      </c>
      <c r="K59" s="69">
        <v>488.92660200699999</v>
      </c>
      <c r="L59" s="70">
        <v>2.0279301352401773E-4</v>
      </c>
      <c r="M59" s="70">
        <f t="shared" si="0"/>
        <v>5.4425238673587646E-4</v>
      </c>
      <c r="N59" s="70">
        <f>K59/'סכום נכסי הקרן'!$C$41</f>
        <v>7.6165692594871916E-5</v>
      </c>
    </row>
    <row r="60" spans="1:14">
      <c r="A60" s="62" t="s">
        <v>1134</v>
      </c>
      <c r="B60" s="59" t="s">
        <v>1135</v>
      </c>
      <c r="C60" s="72" t="s">
        <v>124</v>
      </c>
      <c r="D60" s="72" t="s">
        <v>29</v>
      </c>
      <c r="E60" s="59" t="s">
        <v>1136</v>
      </c>
      <c r="F60" s="72" t="s">
        <v>1137</v>
      </c>
      <c r="G60" s="72" t="s">
        <v>136</v>
      </c>
      <c r="H60" s="69">
        <v>44186.458651000001</v>
      </c>
      <c r="I60" s="71">
        <v>5575</v>
      </c>
      <c r="J60" s="126" t="s">
        <v>3652</v>
      </c>
      <c r="K60" s="69">
        <v>2463.395069784</v>
      </c>
      <c r="L60" s="70">
        <v>1.7867027064872494E-3</v>
      </c>
      <c r="M60" s="70">
        <f t="shared" si="0"/>
        <v>2.7421470639966078E-3</v>
      </c>
      <c r="N60" s="70">
        <f>K60/'סכום נכסי הקרן'!$C$41</f>
        <v>3.8375124375458904E-4</v>
      </c>
    </row>
    <row r="61" spans="1:14">
      <c r="A61" s="62" t="s">
        <v>1138</v>
      </c>
      <c r="B61" s="59" t="s">
        <v>1139</v>
      </c>
      <c r="C61" s="72" t="s">
        <v>124</v>
      </c>
      <c r="D61" s="72" t="s">
        <v>29</v>
      </c>
      <c r="E61" s="59" t="s">
        <v>1140</v>
      </c>
      <c r="F61" s="72" t="s">
        <v>317</v>
      </c>
      <c r="G61" s="72" t="s">
        <v>136</v>
      </c>
      <c r="H61" s="69">
        <v>19820.010903999999</v>
      </c>
      <c r="I61" s="71">
        <v>8280</v>
      </c>
      <c r="J61" s="126" t="s">
        <v>3652</v>
      </c>
      <c r="K61" s="69">
        <v>1641.096902819</v>
      </c>
      <c r="L61" s="70">
        <v>1.5863860699691919E-3</v>
      </c>
      <c r="M61" s="70">
        <f t="shared" si="0"/>
        <v>1.826799569828495E-3</v>
      </c>
      <c r="N61" s="70">
        <f>K61/'סכום נכסי הקרן'!$C$41</f>
        <v>2.5565244702459197E-4</v>
      </c>
    </row>
    <row r="62" spans="1:14">
      <c r="A62" s="62" t="s">
        <v>1141</v>
      </c>
      <c r="B62" s="59" t="s">
        <v>1142</v>
      </c>
      <c r="C62" s="72" t="s">
        <v>124</v>
      </c>
      <c r="D62" s="72" t="s">
        <v>29</v>
      </c>
      <c r="E62" s="59" t="s">
        <v>1143</v>
      </c>
      <c r="F62" s="72" t="s">
        <v>317</v>
      </c>
      <c r="G62" s="72" t="s">
        <v>136</v>
      </c>
      <c r="H62" s="69">
        <v>1851368.159093</v>
      </c>
      <c r="I62" s="71">
        <v>124</v>
      </c>
      <c r="J62" s="126" t="s">
        <v>3652</v>
      </c>
      <c r="K62" s="69">
        <v>2295.6965171950001</v>
      </c>
      <c r="L62" s="70">
        <v>5.8845785576181701E-4</v>
      </c>
      <c r="M62" s="70">
        <f t="shared" si="0"/>
        <v>2.5554721374860465E-3</v>
      </c>
      <c r="N62" s="70">
        <f>K62/'סכום נכסי הקרן'!$C$41</f>
        <v>3.576269208957648E-4</v>
      </c>
    </row>
    <row r="63" spans="1:14">
      <c r="A63" s="62" t="s">
        <v>1144</v>
      </c>
      <c r="B63" s="59" t="s">
        <v>1145</v>
      </c>
      <c r="C63" s="72" t="s">
        <v>124</v>
      </c>
      <c r="D63" s="72" t="s">
        <v>29</v>
      </c>
      <c r="E63" s="59" t="s">
        <v>609</v>
      </c>
      <c r="F63" s="72" t="s">
        <v>590</v>
      </c>
      <c r="G63" s="72" t="s">
        <v>136</v>
      </c>
      <c r="H63" s="69">
        <v>355914.34054499998</v>
      </c>
      <c r="I63" s="71">
        <v>1210</v>
      </c>
      <c r="J63" s="126" t="s">
        <v>3652</v>
      </c>
      <c r="K63" s="69">
        <v>4306.5635205990002</v>
      </c>
      <c r="L63" s="70">
        <v>1.9119659780732821E-3</v>
      </c>
      <c r="M63" s="70">
        <f t="shared" si="0"/>
        <v>4.7938841230858358E-3</v>
      </c>
      <c r="N63" s="70">
        <f>K63/'סכום נכסי הקרן'!$C$41</f>
        <v>6.7088268853396653E-4</v>
      </c>
    </row>
    <row r="64" spans="1:14">
      <c r="A64" s="62" t="s">
        <v>1146</v>
      </c>
      <c r="B64" s="59" t="s">
        <v>1147</v>
      </c>
      <c r="C64" s="72" t="s">
        <v>124</v>
      </c>
      <c r="D64" s="72" t="s">
        <v>29</v>
      </c>
      <c r="E64" s="59" t="s">
        <v>1148</v>
      </c>
      <c r="F64" s="72" t="s">
        <v>654</v>
      </c>
      <c r="G64" s="72" t="s">
        <v>136</v>
      </c>
      <c r="H64" s="69">
        <v>180631.22892699999</v>
      </c>
      <c r="I64" s="71">
        <v>865.1</v>
      </c>
      <c r="J64" s="126" t="s">
        <v>3652</v>
      </c>
      <c r="K64" s="69">
        <v>1562.6407614289999</v>
      </c>
      <c r="L64" s="70">
        <v>1.0163645904215579E-3</v>
      </c>
      <c r="M64" s="70">
        <f t="shared" si="0"/>
        <v>1.7394655159432789E-3</v>
      </c>
      <c r="N64" s="70">
        <f>K64/'סכום נכסי הקרן'!$C$41</f>
        <v>2.4343043594407198E-4</v>
      </c>
    </row>
    <row r="65" spans="1:14">
      <c r="A65" s="62" t="s">
        <v>1149</v>
      </c>
      <c r="B65" s="59" t="s">
        <v>1150</v>
      </c>
      <c r="C65" s="72" t="s">
        <v>124</v>
      </c>
      <c r="D65" s="72" t="s">
        <v>29</v>
      </c>
      <c r="E65" s="59" t="s">
        <v>1151</v>
      </c>
      <c r="F65" s="72" t="s">
        <v>157</v>
      </c>
      <c r="G65" s="72" t="s">
        <v>136</v>
      </c>
      <c r="H65" s="69">
        <v>18136.873479999998</v>
      </c>
      <c r="I65" s="71">
        <v>16440</v>
      </c>
      <c r="J65" s="126" t="s">
        <v>3652</v>
      </c>
      <c r="K65" s="69">
        <v>2981.7020000470002</v>
      </c>
      <c r="L65" s="70">
        <v>7.0509635710244223E-4</v>
      </c>
      <c r="M65" s="70">
        <f t="shared" si="0"/>
        <v>3.3191043878555058E-3</v>
      </c>
      <c r="N65" s="70">
        <f>K65/'סכום נכסי הקרן'!$C$41</f>
        <v>4.6449384634187512E-4</v>
      </c>
    </row>
    <row r="66" spans="1:14">
      <c r="A66" s="62" t="s">
        <v>1152</v>
      </c>
      <c r="B66" s="59" t="s">
        <v>1153</v>
      </c>
      <c r="C66" s="72" t="s">
        <v>124</v>
      </c>
      <c r="D66" s="72" t="s">
        <v>29</v>
      </c>
      <c r="E66" s="59" t="s">
        <v>723</v>
      </c>
      <c r="F66" s="72" t="s">
        <v>603</v>
      </c>
      <c r="G66" s="72" t="s">
        <v>136</v>
      </c>
      <c r="H66" s="69">
        <v>19182.441508</v>
      </c>
      <c r="I66" s="71">
        <v>26000</v>
      </c>
      <c r="J66" s="126" t="s">
        <v>3652</v>
      </c>
      <c r="K66" s="69">
        <v>4987.4347919600004</v>
      </c>
      <c r="L66" s="70">
        <v>1.0253674246524364E-3</v>
      </c>
      <c r="M66" s="70">
        <f t="shared" si="0"/>
        <v>5.5518011866634272E-3</v>
      </c>
      <c r="N66" s="70">
        <f>K66/'סכום נכסי הקרן'!$C$41</f>
        <v>7.7694979909470282E-4</v>
      </c>
    </row>
    <row r="67" spans="1:14">
      <c r="A67" s="62" t="s">
        <v>1154</v>
      </c>
      <c r="B67" s="59" t="s">
        <v>1155</v>
      </c>
      <c r="C67" s="72" t="s">
        <v>124</v>
      </c>
      <c r="D67" s="72" t="s">
        <v>29</v>
      </c>
      <c r="E67" s="59" t="s">
        <v>1156</v>
      </c>
      <c r="F67" s="72" t="s">
        <v>132</v>
      </c>
      <c r="G67" s="72" t="s">
        <v>136</v>
      </c>
      <c r="H67" s="69">
        <v>11155.978536000001</v>
      </c>
      <c r="I67" s="71">
        <v>30260</v>
      </c>
      <c r="J67" s="126" t="s">
        <v>3652</v>
      </c>
      <c r="K67" s="69">
        <v>3375.7991050979999</v>
      </c>
      <c r="L67" s="70">
        <v>1.909509763063547E-3</v>
      </c>
      <c r="M67" s="70">
        <f t="shared" si="0"/>
        <v>3.7577965947210162E-3</v>
      </c>
      <c r="N67" s="70">
        <f>K67/'סכום נכסי הקרן'!$C$41</f>
        <v>5.2588686286547518E-4</v>
      </c>
    </row>
    <row r="68" spans="1:14">
      <c r="A68" s="62" t="s">
        <v>1157</v>
      </c>
      <c r="B68" s="59" t="s">
        <v>1158</v>
      </c>
      <c r="C68" s="72" t="s">
        <v>124</v>
      </c>
      <c r="D68" s="72" t="s">
        <v>29</v>
      </c>
      <c r="E68" s="59" t="s">
        <v>1159</v>
      </c>
      <c r="F68" s="72" t="s">
        <v>603</v>
      </c>
      <c r="G68" s="72" t="s">
        <v>136</v>
      </c>
      <c r="H68" s="69">
        <v>14948.906021000001</v>
      </c>
      <c r="I68" s="71">
        <v>10140</v>
      </c>
      <c r="J68" s="69">
        <v>19.109186486999999</v>
      </c>
      <c r="K68" s="69">
        <v>1534.928257044</v>
      </c>
      <c r="L68" s="70">
        <v>4.7772966572231189E-4</v>
      </c>
      <c r="M68" s="70">
        <f t="shared" si="0"/>
        <v>1.7086171297191466E-3</v>
      </c>
      <c r="N68" s="70">
        <f>K68/'סכום נכסי הקרן'!$C$41</f>
        <v>2.391133419644081E-4</v>
      </c>
    </row>
    <row r="69" spans="1:14">
      <c r="A69" s="62" t="s">
        <v>1160</v>
      </c>
      <c r="B69" s="59" t="s">
        <v>1161</v>
      </c>
      <c r="C69" s="72" t="s">
        <v>124</v>
      </c>
      <c r="D69" s="72" t="s">
        <v>29</v>
      </c>
      <c r="E69" s="59" t="s">
        <v>612</v>
      </c>
      <c r="F69" s="72" t="s">
        <v>334</v>
      </c>
      <c r="G69" s="72" t="s">
        <v>136</v>
      </c>
      <c r="H69" s="69">
        <v>21738.823308999999</v>
      </c>
      <c r="I69" s="71">
        <v>3447</v>
      </c>
      <c r="J69" s="126" t="s">
        <v>3652</v>
      </c>
      <c r="K69" s="69">
        <v>749.33723945300005</v>
      </c>
      <c r="L69" s="70">
        <v>5.8977138119725508E-4</v>
      </c>
      <c r="M69" s="70">
        <f t="shared" si="0"/>
        <v>8.3413047964309649E-4</v>
      </c>
      <c r="N69" s="70">
        <f>K69/'סכום נכסי הקרן'!$C$41</f>
        <v>1.1673283800837247E-4</v>
      </c>
    </row>
    <row r="70" spans="1:14">
      <c r="A70" s="62" t="s">
        <v>1162</v>
      </c>
      <c r="B70" s="59" t="s">
        <v>1163</v>
      </c>
      <c r="C70" s="72" t="s">
        <v>124</v>
      </c>
      <c r="D70" s="72" t="s">
        <v>29</v>
      </c>
      <c r="E70" s="59" t="s">
        <v>1164</v>
      </c>
      <c r="F70" s="72" t="s">
        <v>1165</v>
      </c>
      <c r="G70" s="72" t="s">
        <v>136</v>
      </c>
      <c r="H70" s="69">
        <v>168905.18881499997</v>
      </c>
      <c r="I70" s="71">
        <v>4651</v>
      </c>
      <c r="J70" s="126" t="s">
        <v>3652</v>
      </c>
      <c r="K70" s="69">
        <v>7855.7803317879998</v>
      </c>
      <c r="L70" s="70">
        <v>2.3616586474110007E-3</v>
      </c>
      <c r="M70" s="70">
        <f t="shared" si="0"/>
        <v>8.7447219637829428E-3</v>
      </c>
      <c r="N70" s="70">
        <f>K70/'סכום נכסי הקרן'!$C$41</f>
        <v>1.223784812255397E-3</v>
      </c>
    </row>
    <row r="71" spans="1:14">
      <c r="A71" s="62" t="s">
        <v>1166</v>
      </c>
      <c r="B71" s="59" t="s">
        <v>1167</v>
      </c>
      <c r="C71" s="72" t="s">
        <v>124</v>
      </c>
      <c r="D71" s="72" t="s">
        <v>29</v>
      </c>
      <c r="E71" s="59" t="s">
        <v>1168</v>
      </c>
      <c r="F71" s="72" t="s">
        <v>159</v>
      </c>
      <c r="G71" s="72" t="s">
        <v>136</v>
      </c>
      <c r="H71" s="69">
        <v>79920.665118999998</v>
      </c>
      <c r="I71" s="71">
        <v>1990</v>
      </c>
      <c r="J71" s="126" t="s">
        <v>3652</v>
      </c>
      <c r="K71" s="69">
        <v>1590.4212358680002</v>
      </c>
      <c r="L71" s="70">
        <v>5.505493366080367E-4</v>
      </c>
      <c r="M71" s="70">
        <f t="shared" si="0"/>
        <v>1.7703895635529127E-3</v>
      </c>
      <c r="N71" s="70">
        <f>K71/'סכום נכסי הקרן'!$C$41</f>
        <v>2.4775811839696969E-4</v>
      </c>
    </row>
    <row r="72" spans="1:14">
      <c r="A72" s="62" t="s">
        <v>1169</v>
      </c>
      <c r="B72" s="59" t="s">
        <v>1170</v>
      </c>
      <c r="C72" s="72" t="s">
        <v>124</v>
      </c>
      <c r="D72" s="72" t="s">
        <v>29</v>
      </c>
      <c r="E72" s="59" t="s">
        <v>1171</v>
      </c>
      <c r="F72" s="72" t="s">
        <v>1165</v>
      </c>
      <c r="G72" s="72" t="s">
        <v>136</v>
      </c>
      <c r="H72" s="69">
        <v>40404.815934999999</v>
      </c>
      <c r="I72" s="71">
        <v>19210</v>
      </c>
      <c r="J72" s="126" t="s">
        <v>3652</v>
      </c>
      <c r="K72" s="69">
        <v>7761.7651411880006</v>
      </c>
      <c r="L72" s="70">
        <v>1.7618883279522926E-3</v>
      </c>
      <c r="M72" s="70">
        <f t="shared" si="0"/>
        <v>8.6400682352612418E-3</v>
      </c>
      <c r="N72" s="70">
        <f>K72/'סכום נכסי הקרן'!$C$41</f>
        <v>1.2091389900049944E-3</v>
      </c>
    </row>
    <row r="73" spans="1:14">
      <c r="A73" s="62" t="s">
        <v>1172</v>
      </c>
      <c r="B73" s="59" t="s">
        <v>1173</v>
      </c>
      <c r="C73" s="72" t="s">
        <v>124</v>
      </c>
      <c r="D73" s="72" t="s">
        <v>29</v>
      </c>
      <c r="E73" s="59" t="s">
        <v>1174</v>
      </c>
      <c r="F73" s="72" t="s">
        <v>1125</v>
      </c>
      <c r="G73" s="72" t="s">
        <v>136</v>
      </c>
      <c r="H73" s="69">
        <v>20615.948585999999</v>
      </c>
      <c r="I73" s="71">
        <v>15690</v>
      </c>
      <c r="J73" s="126" t="s">
        <v>3652</v>
      </c>
      <c r="K73" s="69">
        <v>3234.6423331419996</v>
      </c>
      <c r="L73" s="70">
        <v>1.4229809361769093E-3</v>
      </c>
      <c r="M73" s="70">
        <f t="shared" si="0"/>
        <v>3.600666854335393E-3</v>
      </c>
      <c r="N73" s="70">
        <f>K73/'סכום נכסי הקרן'!$C$41</f>
        <v>5.0389725694844798E-4</v>
      </c>
    </row>
    <row r="74" spans="1:14">
      <c r="A74" s="62" t="s">
        <v>1175</v>
      </c>
      <c r="B74" s="59" t="s">
        <v>1176</v>
      </c>
      <c r="C74" s="72" t="s">
        <v>124</v>
      </c>
      <c r="D74" s="72" t="s">
        <v>29</v>
      </c>
      <c r="E74" s="59" t="s">
        <v>1177</v>
      </c>
      <c r="F74" s="72" t="s">
        <v>133</v>
      </c>
      <c r="G74" s="72" t="s">
        <v>136</v>
      </c>
      <c r="H74" s="69">
        <v>79633.031203999999</v>
      </c>
      <c r="I74" s="71">
        <v>1320</v>
      </c>
      <c r="J74" s="126" t="s">
        <v>3652</v>
      </c>
      <c r="K74" s="69">
        <v>1051.1560118499999</v>
      </c>
      <c r="L74" s="70">
        <v>3.974892692414745E-4</v>
      </c>
      <c r="M74" s="70">
        <f t="shared" ref="M74:M137" si="1">IFERROR(K74/$K$9,0)</f>
        <v>1.1701023546944107E-3</v>
      </c>
      <c r="N74" s="70">
        <f>K74/'סכום נכסי הקרן'!$C$41</f>
        <v>1.6375060252228285E-4</v>
      </c>
    </row>
    <row r="75" spans="1:14">
      <c r="A75" s="62" t="s">
        <v>1178</v>
      </c>
      <c r="B75" s="59" t="s">
        <v>1179</v>
      </c>
      <c r="C75" s="72" t="s">
        <v>124</v>
      </c>
      <c r="D75" s="72" t="s">
        <v>29</v>
      </c>
      <c r="E75" s="59" t="s">
        <v>1180</v>
      </c>
      <c r="F75" s="72" t="s">
        <v>603</v>
      </c>
      <c r="G75" s="72" t="s">
        <v>136</v>
      </c>
      <c r="H75" s="69">
        <v>301955.07072600001</v>
      </c>
      <c r="I75" s="71">
        <v>1082</v>
      </c>
      <c r="J75" s="126" t="s">
        <v>3652</v>
      </c>
      <c r="K75" s="69">
        <v>3267.1538652599993</v>
      </c>
      <c r="L75" s="70">
        <v>9.3610429499914262E-4</v>
      </c>
      <c r="M75" s="70">
        <f t="shared" si="1"/>
        <v>3.6368573149874153E-3</v>
      </c>
      <c r="N75" s="70">
        <f>K75/'סכום נכסי הקרן'!$C$41</f>
        <v>5.0896195040329995E-4</v>
      </c>
    </row>
    <row r="76" spans="1:14">
      <c r="A76" s="62" t="s">
        <v>1181</v>
      </c>
      <c r="B76" s="59" t="s">
        <v>1182</v>
      </c>
      <c r="C76" s="72" t="s">
        <v>124</v>
      </c>
      <c r="D76" s="72" t="s">
        <v>29</v>
      </c>
      <c r="E76" s="59" t="s">
        <v>1183</v>
      </c>
      <c r="F76" s="72" t="s">
        <v>130</v>
      </c>
      <c r="G76" s="72" t="s">
        <v>136</v>
      </c>
      <c r="H76" s="69">
        <v>6117857.4878240004</v>
      </c>
      <c r="I76" s="71">
        <v>150.69999999999999</v>
      </c>
      <c r="J76" s="126" t="s">
        <v>3652</v>
      </c>
      <c r="K76" s="69">
        <v>9219.6112341509997</v>
      </c>
      <c r="L76" s="70">
        <v>2.3616903964570647E-3</v>
      </c>
      <c r="M76" s="70">
        <f t="shared" si="1"/>
        <v>1.0262880764445991E-2</v>
      </c>
      <c r="N76" s="70">
        <f>K76/'סכום נכסי הקרן'!$C$41</f>
        <v>1.4362443610595747E-3</v>
      </c>
    </row>
    <row r="77" spans="1:14">
      <c r="A77" s="62" t="s">
        <v>1184</v>
      </c>
      <c r="B77" s="59" t="s">
        <v>1185</v>
      </c>
      <c r="C77" s="72" t="s">
        <v>124</v>
      </c>
      <c r="D77" s="72" t="s">
        <v>29</v>
      </c>
      <c r="E77" s="59" t="s">
        <v>380</v>
      </c>
      <c r="F77" s="72" t="s">
        <v>334</v>
      </c>
      <c r="G77" s="72" t="s">
        <v>136</v>
      </c>
      <c r="H77" s="69">
        <v>4389.4540539999998</v>
      </c>
      <c r="I77" s="71">
        <v>76070</v>
      </c>
      <c r="J77" s="126" t="s">
        <v>3652</v>
      </c>
      <c r="K77" s="69">
        <v>3339.0576988180001</v>
      </c>
      <c r="L77" s="70">
        <v>8.3757018222756501E-4</v>
      </c>
      <c r="M77" s="70">
        <f t="shared" si="1"/>
        <v>3.7168976172920155E-3</v>
      </c>
      <c r="N77" s="70">
        <f>K77/'סכום נכסי הקרן'!$C$41</f>
        <v>5.2016323350119345E-4</v>
      </c>
    </row>
    <row r="78" spans="1:14">
      <c r="A78" s="62" t="s">
        <v>1186</v>
      </c>
      <c r="B78" s="59" t="s">
        <v>1187</v>
      </c>
      <c r="C78" s="72" t="s">
        <v>124</v>
      </c>
      <c r="D78" s="72" t="s">
        <v>29</v>
      </c>
      <c r="E78" s="59" t="s">
        <v>688</v>
      </c>
      <c r="F78" s="72" t="s">
        <v>377</v>
      </c>
      <c r="G78" s="72" t="s">
        <v>136</v>
      </c>
      <c r="H78" s="69">
        <v>55539.980491000002</v>
      </c>
      <c r="I78" s="71">
        <v>5850</v>
      </c>
      <c r="J78" s="126" t="s">
        <v>3652</v>
      </c>
      <c r="K78" s="69">
        <v>3249.088858695</v>
      </c>
      <c r="L78" s="70">
        <v>7.0275876808596955E-4</v>
      </c>
      <c r="M78" s="70">
        <f t="shared" si="1"/>
        <v>3.616748114753595E-3</v>
      </c>
      <c r="N78" s="70">
        <f>K78/'סכום נכסי הקרן'!$C$41</f>
        <v>5.0614775757536624E-4</v>
      </c>
    </row>
    <row r="79" spans="1:14">
      <c r="A79" s="62" t="s">
        <v>1188</v>
      </c>
      <c r="B79" s="59" t="s">
        <v>1189</v>
      </c>
      <c r="C79" s="72" t="s">
        <v>124</v>
      </c>
      <c r="D79" s="72" t="s">
        <v>29</v>
      </c>
      <c r="E79" s="59" t="s">
        <v>1190</v>
      </c>
      <c r="F79" s="72" t="s">
        <v>334</v>
      </c>
      <c r="G79" s="72" t="s">
        <v>136</v>
      </c>
      <c r="H79" s="69">
        <v>148967.912691</v>
      </c>
      <c r="I79" s="71">
        <v>884</v>
      </c>
      <c r="J79" s="126" t="s">
        <v>3652</v>
      </c>
      <c r="K79" s="69">
        <v>1316.87634819</v>
      </c>
      <c r="L79" s="70">
        <v>9.9050181878350082E-4</v>
      </c>
      <c r="M79" s="70">
        <f t="shared" si="1"/>
        <v>1.4658909795384203E-3</v>
      </c>
      <c r="N79" s="70">
        <f>K79/'סכום נכסי הקרן'!$C$41</f>
        <v>2.0514490050238879E-4</v>
      </c>
    </row>
    <row r="80" spans="1:14">
      <c r="A80" s="62" t="s">
        <v>1191</v>
      </c>
      <c r="B80" s="59" t="s">
        <v>1192</v>
      </c>
      <c r="C80" s="72" t="s">
        <v>124</v>
      </c>
      <c r="D80" s="72" t="s">
        <v>29</v>
      </c>
      <c r="E80" s="59" t="s">
        <v>501</v>
      </c>
      <c r="F80" s="72" t="s">
        <v>334</v>
      </c>
      <c r="G80" s="72" t="s">
        <v>136</v>
      </c>
      <c r="H80" s="69">
        <v>57904.421214000002</v>
      </c>
      <c r="I80" s="71">
        <v>8550</v>
      </c>
      <c r="J80" s="126" t="s">
        <v>3652</v>
      </c>
      <c r="K80" s="69">
        <v>4950.8280137830006</v>
      </c>
      <c r="L80" s="70">
        <v>1.582042970634552E-3</v>
      </c>
      <c r="M80" s="70">
        <f t="shared" si="1"/>
        <v>5.511052071537027E-3</v>
      </c>
      <c r="N80" s="70">
        <f>K80/'סכום נכסי הקרן'!$C$41</f>
        <v>7.7124714229085366E-4</v>
      </c>
    </row>
    <row r="81" spans="1:14">
      <c r="A81" s="62" t="s">
        <v>1193</v>
      </c>
      <c r="B81" s="59" t="s">
        <v>1194</v>
      </c>
      <c r="C81" s="72" t="s">
        <v>124</v>
      </c>
      <c r="D81" s="72" t="s">
        <v>29</v>
      </c>
      <c r="E81" s="59" t="s">
        <v>1195</v>
      </c>
      <c r="F81" s="72" t="s">
        <v>1165</v>
      </c>
      <c r="G81" s="72" t="s">
        <v>136</v>
      </c>
      <c r="H81" s="69">
        <v>113542.57156899999</v>
      </c>
      <c r="I81" s="71">
        <v>6799</v>
      </c>
      <c r="J81" s="126" t="s">
        <v>3652</v>
      </c>
      <c r="K81" s="69">
        <v>7719.7594409470003</v>
      </c>
      <c r="L81" s="70">
        <v>1.7874505796850845E-3</v>
      </c>
      <c r="M81" s="70">
        <f t="shared" si="1"/>
        <v>8.5933092687439146E-3</v>
      </c>
      <c r="N81" s="70">
        <f>K81/'סכום נכסי הקרן'!$C$41</f>
        <v>1.2025952813201834E-3</v>
      </c>
    </row>
    <row r="82" spans="1:14">
      <c r="A82" s="62" t="s">
        <v>1196</v>
      </c>
      <c r="B82" s="59" t="s">
        <v>1197</v>
      </c>
      <c r="C82" s="72" t="s">
        <v>124</v>
      </c>
      <c r="D82" s="72" t="s">
        <v>29</v>
      </c>
      <c r="E82" s="59" t="s">
        <v>1198</v>
      </c>
      <c r="F82" s="72" t="s">
        <v>1199</v>
      </c>
      <c r="G82" s="72" t="s">
        <v>136</v>
      </c>
      <c r="H82" s="69">
        <v>109599.42071000001</v>
      </c>
      <c r="I82" s="71">
        <v>4109</v>
      </c>
      <c r="J82" s="126" t="s">
        <v>3652</v>
      </c>
      <c r="K82" s="69">
        <v>4503.4401970490007</v>
      </c>
      <c r="L82" s="70">
        <v>9.9898603939710048E-4</v>
      </c>
      <c r="M82" s="70">
        <f t="shared" si="1"/>
        <v>5.0130389013504995E-3</v>
      </c>
      <c r="N82" s="70">
        <f>K82/'סכום נכסי הקרן'!$C$41</f>
        <v>7.0155242169235197E-4</v>
      </c>
    </row>
    <row r="83" spans="1:14">
      <c r="A83" s="62" t="s">
        <v>1200</v>
      </c>
      <c r="B83" s="59" t="s">
        <v>1201</v>
      </c>
      <c r="C83" s="72" t="s">
        <v>124</v>
      </c>
      <c r="D83" s="72" t="s">
        <v>29</v>
      </c>
      <c r="E83" s="59" t="s">
        <v>564</v>
      </c>
      <c r="F83" s="72" t="s">
        <v>565</v>
      </c>
      <c r="G83" s="72" t="s">
        <v>136</v>
      </c>
      <c r="H83" s="69">
        <v>4138.0767779999996</v>
      </c>
      <c r="I83" s="71">
        <v>41750</v>
      </c>
      <c r="J83" s="126" t="s">
        <v>3652</v>
      </c>
      <c r="K83" s="69">
        <v>1727.6470547580002</v>
      </c>
      <c r="L83" s="70">
        <v>1.399491071561435E-3</v>
      </c>
      <c r="M83" s="70">
        <f t="shared" si="1"/>
        <v>1.9231435334659639E-3</v>
      </c>
      <c r="N83" s="70">
        <f>K83/'סכום נכסי הקרן'!$C$41</f>
        <v>2.6913535476486456E-4</v>
      </c>
    </row>
    <row r="84" spans="1:14">
      <c r="A84" s="62" t="s">
        <v>1202</v>
      </c>
      <c r="B84" s="59" t="s">
        <v>1203</v>
      </c>
      <c r="C84" s="72" t="s">
        <v>124</v>
      </c>
      <c r="D84" s="72" t="s">
        <v>29</v>
      </c>
      <c r="E84" s="59" t="s">
        <v>1204</v>
      </c>
      <c r="F84" s="72" t="s">
        <v>377</v>
      </c>
      <c r="G84" s="72" t="s">
        <v>136</v>
      </c>
      <c r="H84" s="69">
        <v>50883.467346999998</v>
      </c>
      <c r="I84" s="71">
        <v>9332</v>
      </c>
      <c r="J84" s="126" t="s">
        <v>3652</v>
      </c>
      <c r="K84" s="69">
        <v>4748.4451728109998</v>
      </c>
      <c r="L84" s="70">
        <v>8.2225262389466834E-4</v>
      </c>
      <c r="M84" s="70">
        <f t="shared" si="1"/>
        <v>5.2857680641190345E-3</v>
      </c>
      <c r="N84" s="70">
        <f>K84/'סכום נכסי הקרן'!$C$41</f>
        <v>7.3971965086642598E-4</v>
      </c>
    </row>
    <row r="85" spans="1:14">
      <c r="A85" s="62" t="s">
        <v>1205</v>
      </c>
      <c r="B85" s="59" t="s">
        <v>1206</v>
      </c>
      <c r="C85" s="72" t="s">
        <v>124</v>
      </c>
      <c r="D85" s="72" t="s">
        <v>29</v>
      </c>
      <c r="E85" s="59" t="s">
        <v>574</v>
      </c>
      <c r="F85" s="72" t="s">
        <v>334</v>
      </c>
      <c r="G85" s="72" t="s">
        <v>136</v>
      </c>
      <c r="H85" s="69">
        <v>1876309.9272789999</v>
      </c>
      <c r="I85" s="71">
        <v>169</v>
      </c>
      <c r="J85" s="126" t="s">
        <v>3652</v>
      </c>
      <c r="K85" s="69">
        <v>3170.9637771009998</v>
      </c>
      <c r="L85" s="70">
        <v>2.7193530278423407E-3</v>
      </c>
      <c r="M85" s="70">
        <f t="shared" si="1"/>
        <v>3.5297825826125133E-3</v>
      </c>
      <c r="N85" s="70">
        <f>K85/'סכום נכסי הקרן'!$C$41</f>
        <v>4.9397731946827241E-4</v>
      </c>
    </row>
    <row r="86" spans="1:14">
      <c r="A86" s="62" t="s">
        <v>1207</v>
      </c>
      <c r="B86" s="59" t="s">
        <v>1208</v>
      </c>
      <c r="C86" s="72" t="s">
        <v>124</v>
      </c>
      <c r="D86" s="72" t="s">
        <v>29</v>
      </c>
      <c r="E86" s="59" t="s">
        <v>1209</v>
      </c>
      <c r="F86" s="72" t="s">
        <v>540</v>
      </c>
      <c r="G86" s="72" t="s">
        <v>136</v>
      </c>
      <c r="H86" s="69">
        <v>30886.936142999999</v>
      </c>
      <c r="I86" s="71">
        <v>7554</v>
      </c>
      <c r="J86" s="126" t="s">
        <v>3652</v>
      </c>
      <c r="K86" s="69">
        <v>2333.199156274</v>
      </c>
      <c r="L86" s="70">
        <v>1.23547744572E-3</v>
      </c>
      <c r="M86" s="70">
        <f t="shared" si="1"/>
        <v>2.5972184870277871E-3</v>
      </c>
      <c r="N86" s="70">
        <f>K86/'סכום נכסי הקרן'!$C$41</f>
        <v>3.6346913620551112E-4</v>
      </c>
    </row>
    <row r="87" spans="1:14">
      <c r="A87" s="62" t="s">
        <v>1210</v>
      </c>
      <c r="B87" s="59" t="s">
        <v>1211</v>
      </c>
      <c r="C87" s="72" t="s">
        <v>124</v>
      </c>
      <c r="D87" s="72" t="s">
        <v>29</v>
      </c>
      <c r="E87" s="59" t="s">
        <v>650</v>
      </c>
      <c r="F87" s="72" t="s">
        <v>317</v>
      </c>
      <c r="G87" s="72" t="s">
        <v>136</v>
      </c>
      <c r="H87" s="69">
        <v>369125.65310200001</v>
      </c>
      <c r="I87" s="71">
        <v>316</v>
      </c>
      <c r="J87" s="126" t="s">
        <v>3652</v>
      </c>
      <c r="K87" s="69">
        <v>1166.437063802</v>
      </c>
      <c r="L87" s="70">
        <v>5.1947213064638845E-4</v>
      </c>
      <c r="M87" s="70">
        <f t="shared" si="1"/>
        <v>1.2984283394388454E-3</v>
      </c>
      <c r="N87" s="70">
        <f>K87/'סכום נכסי הקרן'!$C$41</f>
        <v>1.8170925138480431E-4</v>
      </c>
    </row>
    <row r="88" spans="1:14">
      <c r="A88" s="62" t="s">
        <v>1212</v>
      </c>
      <c r="B88" s="59" t="s">
        <v>1213</v>
      </c>
      <c r="C88" s="72" t="s">
        <v>124</v>
      </c>
      <c r="D88" s="72" t="s">
        <v>29</v>
      </c>
      <c r="E88" s="59" t="s">
        <v>1214</v>
      </c>
      <c r="F88" s="72" t="s">
        <v>130</v>
      </c>
      <c r="G88" s="72" t="s">
        <v>136</v>
      </c>
      <c r="H88" s="69">
        <v>60259.142979999997</v>
      </c>
      <c r="I88" s="71">
        <v>3253</v>
      </c>
      <c r="J88" s="126" t="s">
        <v>3652</v>
      </c>
      <c r="K88" s="69">
        <v>1960.2299211280001</v>
      </c>
      <c r="L88" s="70">
        <v>6.3999435764623203E-4</v>
      </c>
      <c r="M88" s="70">
        <f t="shared" si="1"/>
        <v>2.1820449301503102E-3</v>
      </c>
      <c r="N88" s="70">
        <f>K88/'סכום נכסי הקרן'!$C$41</f>
        <v>3.0536744978700855E-4</v>
      </c>
    </row>
    <row r="89" spans="1:14">
      <c r="A89" s="62" t="s">
        <v>1215</v>
      </c>
      <c r="B89" s="59" t="s">
        <v>1216</v>
      </c>
      <c r="C89" s="72" t="s">
        <v>124</v>
      </c>
      <c r="D89" s="72" t="s">
        <v>29</v>
      </c>
      <c r="E89" s="59" t="s">
        <v>1217</v>
      </c>
      <c r="F89" s="72" t="s">
        <v>161</v>
      </c>
      <c r="G89" s="72" t="s">
        <v>136</v>
      </c>
      <c r="H89" s="69">
        <v>12749.020528999999</v>
      </c>
      <c r="I89" s="71">
        <v>7011</v>
      </c>
      <c r="J89" s="126" t="s">
        <v>3652</v>
      </c>
      <c r="K89" s="69">
        <v>893.83382929700008</v>
      </c>
      <c r="L89" s="70">
        <v>3.828457434432554E-4</v>
      </c>
      <c r="M89" s="70">
        <f t="shared" si="1"/>
        <v>9.9497796385641414E-4</v>
      </c>
      <c r="N89" s="70">
        <f>K89/'סכום נכסי הקרן'!$C$41</f>
        <v>1.3924272558227016E-4</v>
      </c>
    </row>
    <row r="90" spans="1:14">
      <c r="A90" s="62" t="s">
        <v>1218</v>
      </c>
      <c r="B90" s="59" t="s">
        <v>1219</v>
      </c>
      <c r="C90" s="72" t="s">
        <v>124</v>
      </c>
      <c r="D90" s="72" t="s">
        <v>29</v>
      </c>
      <c r="E90" s="59" t="s">
        <v>653</v>
      </c>
      <c r="F90" s="72" t="s">
        <v>654</v>
      </c>
      <c r="G90" s="72" t="s">
        <v>136</v>
      </c>
      <c r="H90" s="69">
        <v>41367.936874999999</v>
      </c>
      <c r="I90" s="71">
        <v>9675</v>
      </c>
      <c r="J90" s="126" t="s">
        <v>3652</v>
      </c>
      <c r="K90" s="69">
        <v>4002.3478926809998</v>
      </c>
      <c r="L90" s="70">
        <v>1.1639656984964088E-3</v>
      </c>
      <c r="M90" s="70">
        <f t="shared" si="1"/>
        <v>4.4552441699782022E-3</v>
      </c>
      <c r="N90" s="70">
        <f>K90/'סכום נכסי הקרן'!$C$41</f>
        <v>6.2349153840336551E-4</v>
      </c>
    </row>
    <row r="91" spans="1:14">
      <c r="A91" s="62" t="s">
        <v>1220</v>
      </c>
      <c r="B91" s="59" t="s">
        <v>1221</v>
      </c>
      <c r="C91" s="72" t="s">
        <v>124</v>
      </c>
      <c r="D91" s="72" t="s">
        <v>29</v>
      </c>
      <c r="E91" s="59" t="s">
        <v>1222</v>
      </c>
      <c r="F91" s="72" t="s">
        <v>130</v>
      </c>
      <c r="G91" s="72" t="s">
        <v>136</v>
      </c>
      <c r="H91" s="69">
        <v>129358.98079</v>
      </c>
      <c r="I91" s="71">
        <v>1817</v>
      </c>
      <c r="J91" s="126" t="s">
        <v>3652</v>
      </c>
      <c r="K91" s="69">
        <v>2350.452680889</v>
      </c>
      <c r="L91" s="70">
        <v>1.373719644018606E-3</v>
      </c>
      <c r="M91" s="70">
        <f t="shared" si="1"/>
        <v>2.6164243799220864E-3</v>
      </c>
      <c r="N91" s="70">
        <f>K91/'סכום נכסי הקרן'!$C$41</f>
        <v>3.6615691520262394E-4</v>
      </c>
    </row>
    <row r="92" spans="1:14">
      <c r="A92" s="62" t="s">
        <v>1223</v>
      </c>
      <c r="B92" s="59" t="s">
        <v>1224</v>
      </c>
      <c r="C92" s="72" t="s">
        <v>124</v>
      </c>
      <c r="D92" s="72" t="s">
        <v>29</v>
      </c>
      <c r="E92" s="59" t="s">
        <v>1225</v>
      </c>
      <c r="F92" s="72" t="s">
        <v>590</v>
      </c>
      <c r="G92" s="72" t="s">
        <v>136</v>
      </c>
      <c r="H92" s="69">
        <v>48034.484726000002</v>
      </c>
      <c r="I92" s="71">
        <v>5400</v>
      </c>
      <c r="J92" s="126" t="s">
        <v>3652</v>
      </c>
      <c r="K92" s="69">
        <v>2593.8621751799997</v>
      </c>
      <c r="L92" s="70">
        <v>6.4979234797350749E-4</v>
      </c>
      <c r="M92" s="70">
        <f t="shared" si="1"/>
        <v>2.8873775202876263E-3</v>
      </c>
      <c r="N92" s="70">
        <f>K92/'סכום נכסי הקרן'!$C$41</f>
        <v>4.0407559796755985E-4</v>
      </c>
    </row>
    <row r="93" spans="1:14">
      <c r="A93" s="62" t="s">
        <v>1226</v>
      </c>
      <c r="B93" s="59" t="s">
        <v>1227</v>
      </c>
      <c r="C93" s="72" t="s">
        <v>124</v>
      </c>
      <c r="D93" s="72" t="s">
        <v>29</v>
      </c>
      <c r="E93" s="59" t="s">
        <v>581</v>
      </c>
      <c r="F93" s="72" t="s">
        <v>160</v>
      </c>
      <c r="G93" s="72" t="s">
        <v>136</v>
      </c>
      <c r="H93" s="69">
        <v>263730.90597600001</v>
      </c>
      <c r="I93" s="71">
        <v>1494</v>
      </c>
      <c r="J93" s="126" t="s">
        <v>3652</v>
      </c>
      <c r="K93" s="69">
        <v>3940.139735277</v>
      </c>
      <c r="L93" s="70">
        <v>1.5951092844549287E-3</v>
      </c>
      <c r="M93" s="70">
        <f t="shared" si="1"/>
        <v>4.3859966837449145E-3</v>
      </c>
      <c r="N93" s="70">
        <f>K93/'סכום נכסי הקרן'!$C$41</f>
        <v>6.1380066174769393E-4</v>
      </c>
    </row>
    <row r="94" spans="1:14">
      <c r="A94" s="62" t="s">
        <v>1228</v>
      </c>
      <c r="B94" s="59" t="s">
        <v>1229</v>
      </c>
      <c r="C94" s="72" t="s">
        <v>124</v>
      </c>
      <c r="D94" s="72" t="s">
        <v>29</v>
      </c>
      <c r="E94" s="59" t="s">
        <v>1230</v>
      </c>
      <c r="F94" s="72" t="s">
        <v>131</v>
      </c>
      <c r="G94" s="72" t="s">
        <v>136</v>
      </c>
      <c r="H94" s="69">
        <v>19255.571633</v>
      </c>
      <c r="I94" s="71">
        <v>10760</v>
      </c>
      <c r="J94" s="126" t="s">
        <v>3652</v>
      </c>
      <c r="K94" s="69">
        <v>2071.8995076999995</v>
      </c>
      <c r="L94" s="70">
        <v>1.5794196154237661E-3</v>
      </c>
      <c r="M94" s="70">
        <f t="shared" si="1"/>
        <v>2.306350784583547E-3</v>
      </c>
      <c r="N94" s="70">
        <f>K94/'סכום נכסי הקרן'!$C$41</f>
        <v>3.2276349935380543E-4</v>
      </c>
    </row>
    <row r="95" spans="1:14">
      <c r="A95" s="62" t="s">
        <v>1231</v>
      </c>
      <c r="B95" s="59" t="s">
        <v>1232</v>
      </c>
      <c r="C95" s="72" t="s">
        <v>124</v>
      </c>
      <c r="D95" s="72" t="s">
        <v>29</v>
      </c>
      <c r="E95" s="59" t="s">
        <v>1233</v>
      </c>
      <c r="F95" s="72" t="s">
        <v>540</v>
      </c>
      <c r="G95" s="72" t="s">
        <v>136</v>
      </c>
      <c r="H95" s="69">
        <v>13584.312339000002</v>
      </c>
      <c r="I95" s="71">
        <v>46400</v>
      </c>
      <c r="J95" s="126" t="s">
        <v>3652</v>
      </c>
      <c r="K95" s="69">
        <v>6303.1209254730002</v>
      </c>
      <c r="L95" s="70">
        <v>2.1220971941596184E-3</v>
      </c>
      <c r="M95" s="70">
        <f t="shared" si="1"/>
        <v>7.0163672696304056E-3</v>
      </c>
      <c r="N95" s="70">
        <f>K95/'סכום נכסי הקרן'!$C$41</f>
        <v>9.8190928623476245E-4</v>
      </c>
    </row>
    <row r="96" spans="1:14">
      <c r="A96" s="62" t="s">
        <v>1234</v>
      </c>
      <c r="B96" s="59" t="s">
        <v>1235</v>
      </c>
      <c r="C96" s="72" t="s">
        <v>124</v>
      </c>
      <c r="D96" s="72" t="s">
        <v>29</v>
      </c>
      <c r="E96" s="59" t="s">
        <v>1236</v>
      </c>
      <c r="F96" s="72" t="s">
        <v>1125</v>
      </c>
      <c r="G96" s="72" t="s">
        <v>136</v>
      </c>
      <c r="H96" s="69">
        <v>8797.863308</v>
      </c>
      <c r="I96" s="71">
        <v>24060</v>
      </c>
      <c r="J96" s="126" t="s">
        <v>3652</v>
      </c>
      <c r="K96" s="69">
        <v>2116.7659118629999</v>
      </c>
      <c r="L96" s="70">
        <v>6.3872087355257377E-4</v>
      </c>
      <c r="M96" s="70">
        <f t="shared" si="1"/>
        <v>2.3562941655526602E-3</v>
      </c>
      <c r="N96" s="70">
        <f>K96/'סכום נכסי הקרן'!$C$41</f>
        <v>3.2975285262950926E-4</v>
      </c>
    </row>
    <row r="97" spans="1:14">
      <c r="A97" s="62" t="s">
        <v>1237</v>
      </c>
      <c r="B97" s="59" t="s">
        <v>1238</v>
      </c>
      <c r="C97" s="72" t="s">
        <v>124</v>
      </c>
      <c r="D97" s="72" t="s">
        <v>29</v>
      </c>
      <c r="E97" s="59" t="s">
        <v>584</v>
      </c>
      <c r="F97" s="72" t="s">
        <v>317</v>
      </c>
      <c r="G97" s="72" t="s">
        <v>136</v>
      </c>
      <c r="H97" s="69">
        <v>18097.677981000001</v>
      </c>
      <c r="I97" s="71">
        <v>29920</v>
      </c>
      <c r="J97" s="69">
        <v>127.527586193</v>
      </c>
      <c r="K97" s="69">
        <v>5542.3528382090008</v>
      </c>
      <c r="L97" s="70">
        <v>1.7003127173872705E-3</v>
      </c>
      <c r="M97" s="70">
        <f t="shared" si="1"/>
        <v>6.1695124543139929E-3</v>
      </c>
      <c r="N97" s="70">
        <f>K97/'סכום נכסי הקרן'!$C$41</f>
        <v>8.6339573423599252E-4</v>
      </c>
    </row>
    <row r="98" spans="1:14">
      <c r="A98" s="62" t="s">
        <v>1239</v>
      </c>
      <c r="B98" s="59" t="s">
        <v>1240</v>
      </c>
      <c r="C98" s="72" t="s">
        <v>124</v>
      </c>
      <c r="D98" s="72" t="s">
        <v>29</v>
      </c>
      <c r="E98" s="59" t="s">
        <v>1241</v>
      </c>
      <c r="F98" s="72" t="s">
        <v>305</v>
      </c>
      <c r="G98" s="72" t="s">
        <v>136</v>
      </c>
      <c r="H98" s="69">
        <v>1206.787626</v>
      </c>
      <c r="I98" s="71">
        <v>16000</v>
      </c>
      <c r="J98" s="126" t="s">
        <v>3652</v>
      </c>
      <c r="K98" s="69">
        <v>193.08602017599998</v>
      </c>
      <c r="L98" s="70">
        <v>3.4039429108805438E-5</v>
      </c>
      <c r="M98" s="70">
        <f t="shared" si="1"/>
        <v>2.1493518023921112E-4</v>
      </c>
      <c r="N98" s="70">
        <f>K98/'סכום נכסי הקרן'!$C$41</f>
        <v>3.0079219246249761E-5</v>
      </c>
    </row>
    <row r="99" spans="1:14">
      <c r="A99" s="62" t="s">
        <v>1242</v>
      </c>
      <c r="B99" s="59" t="s">
        <v>1243</v>
      </c>
      <c r="C99" s="72" t="s">
        <v>124</v>
      </c>
      <c r="D99" s="72" t="s">
        <v>29</v>
      </c>
      <c r="E99" s="59" t="s">
        <v>1244</v>
      </c>
      <c r="F99" s="72" t="s">
        <v>453</v>
      </c>
      <c r="G99" s="72" t="s">
        <v>136</v>
      </c>
      <c r="H99" s="69">
        <v>10570.315064</v>
      </c>
      <c r="I99" s="71">
        <v>14100</v>
      </c>
      <c r="J99" s="126" t="s">
        <v>3652</v>
      </c>
      <c r="K99" s="69">
        <v>1490.4144240180001</v>
      </c>
      <c r="L99" s="70">
        <v>1.1070763387552624E-3</v>
      </c>
      <c r="M99" s="70">
        <f t="shared" si="1"/>
        <v>1.659066216007939E-3</v>
      </c>
      <c r="N99" s="70">
        <f>K99/'סכום נכסי הקרן'!$C$41</f>
        <v>2.3217891272991694E-4</v>
      </c>
    </row>
    <row r="100" spans="1:14">
      <c r="A100" s="62" t="s">
        <v>1245</v>
      </c>
      <c r="B100" s="59" t="s">
        <v>1246</v>
      </c>
      <c r="C100" s="72" t="s">
        <v>124</v>
      </c>
      <c r="D100" s="72" t="s">
        <v>29</v>
      </c>
      <c r="E100" s="59" t="s">
        <v>741</v>
      </c>
      <c r="F100" s="72" t="s">
        <v>160</v>
      </c>
      <c r="G100" s="72" t="s">
        <v>136</v>
      </c>
      <c r="H100" s="69">
        <v>298087.02523000003</v>
      </c>
      <c r="I100" s="71">
        <v>1798</v>
      </c>
      <c r="J100" s="126" t="s">
        <v>3652</v>
      </c>
      <c r="K100" s="69">
        <v>5359.6047136310008</v>
      </c>
      <c r="L100" s="70">
        <v>1.6004296212010136E-3</v>
      </c>
      <c r="M100" s="70">
        <f t="shared" si="1"/>
        <v>5.9660849816324029E-3</v>
      </c>
      <c r="N100" s="70">
        <f>K100/'סכום נכסי הקרן'!$C$41</f>
        <v>8.3492696730500427E-4</v>
      </c>
    </row>
    <row r="101" spans="1:14">
      <c r="A101" s="62" t="s">
        <v>1247</v>
      </c>
      <c r="B101" s="59" t="s">
        <v>1248</v>
      </c>
      <c r="C101" s="72" t="s">
        <v>124</v>
      </c>
      <c r="D101" s="72" t="s">
        <v>29</v>
      </c>
      <c r="E101" s="59" t="s">
        <v>1249</v>
      </c>
      <c r="F101" s="72" t="s">
        <v>161</v>
      </c>
      <c r="G101" s="72" t="s">
        <v>136</v>
      </c>
      <c r="H101" s="69">
        <v>616.44559300000003</v>
      </c>
      <c r="I101" s="71">
        <v>11150</v>
      </c>
      <c r="J101" s="126" t="s">
        <v>3652</v>
      </c>
      <c r="K101" s="69">
        <v>68.733683585999998</v>
      </c>
      <c r="L101" s="70">
        <v>1.3104853373404065E-5</v>
      </c>
      <c r="M101" s="70">
        <f t="shared" si="1"/>
        <v>7.6511425615359444E-5</v>
      </c>
      <c r="N101" s="70">
        <f>K101/'סכום נכסי הקרן'!$C$41</f>
        <v>1.070743255415977E-5</v>
      </c>
    </row>
    <row r="102" spans="1:14">
      <c r="A102" s="62" t="s">
        <v>1250</v>
      </c>
      <c r="B102" s="59" t="s">
        <v>1251</v>
      </c>
      <c r="C102" s="72" t="s">
        <v>124</v>
      </c>
      <c r="D102" s="72" t="s">
        <v>29</v>
      </c>
      <c r="E102" s="59" t="s">
        <v>1252</v>
      </c>
      <c r="F102" s="72" t="s">
        <v>603</v>
      </c>
      <c r="G102" s="72" t="s">
        <v>136</v>
      </c>
      <c r="H102" s="69">
        <v>18908.173417999998</v>
      </c>
      <c r="I102" s="71">
        <v>8105</v>
      </c>
      <c r="J102" s="126" t="s">
        <v>3652</v>
      </c>
      <c r="K102" s="69">
        <v>1532.5074555240003</v>
      </c>
      <c r="L102" s="70">
        <v>8.9745960308328738E-4</v>
      </c>
      <c r="M102" s="70">
        <f t="shared" si="1"/>
        <v>1.7059223959908828E-3</v>
      </c>
      <c r="N102" s="70">
        <f>K102/'סכום נכסי הקרן'!$C$41</f>
        <v>2.3873622600538967E-4</v>
      </c>
    </row>
    <row r="103" spans="1:14">
      <c r="A103" s="62" t="s">
        <v>1253</v>
      </c>
      <c r="B103" s="59" t="s">
        <v>1254</v>
      </c>
      <c r="C103" s="72" t="s">
        <v>124</v>
      </c>
      <c r="D103" s="72" t="s">
        <v>29</v>
      </c>
      <c r="E103" s="59" t="s">
        <v>618</v>
      </c>
      <c r="F103" s="72" t="s">
        <v>619</v>
      </c>
      <c r="G103" s="72" t="s">
        <v>136</v>
      </c>
      <c r="H103" s="69">
        <v>30282.585133</v>
      </c>
      <c r="I103" s="71">
        <v>39900</v>
      </c>
      <c r="J103" s="126" t="s">
        <v>3652</v>
      </c>
      <c r="K103" s="69">
        <v>12082.751468039</v>
      </c>
      <c r="L103" s="70">
        <v>1.8434548077099263E-3</v>
      </c>
      <c r="M103" s="70">
        <f t="shared" si="1"/>
        <v>1.3450007215443946E-2</v>
      </c>
      <c r="N103" s="70">
        <f>K103/'סכום נכסי הקרן'!$C$41</f>
        <v>1.8822684841388931E-3</v>
      </c>
    </row>
    <row r="104" spans="1:14">
      <c r="A104" s="62" t="s">
        <v>1255</v>
      </c>
      <c r="B104" s="59" t="s">
        <v>1256</v>
      </c>
      <c r="C104" s="72" t="s">
        <v>124</v>
      </c>
      <c r="D104" s="72" t="s">
        <v>29</v>
      </c>
      <c r="E104" s="59" t="s">
        <v>1257</v>
      </c>
      <c r="F104" s="72" t="s">
        <v>745</v>
      </c>
      <c r="G104" s="72" t="s">
        <v>136</v>
      </c>
      <c r="H104" s="69">
        <v>180716.94899999999</v>
      </c>
      <c r="I104" s="71">
        <v>459.3</v>
      </c>
      <c r="J104" s="126" t="s">
        <v>3652</v>
      </c>
      <c r="K104" s="69">
        <v>830.0329467570001</v>
      </c>
      <c r="L104" s="70">
        <v>6.2855882925811279E-4</v>
      </c>
      <c r="M104" s="70">
        <f t="shared" si="1"/>
        <v>9.2395752345551915E-4</v>
      </c>
      <c r="N104" s="70">
        <f>K104/'סכום נכסי הקרן'!$C$41</f>
        <v>1.2930373190330976E-4</v>
      </c>
    </row>
    <row r="105" spans="1:14">
      <c r="A105" s="62" t="s">
        <v>1258</v>
      </c>
      <c r="B105" s="59" t="s">
        <v>1259</v>
      </c>
      <c r="C105" s="72" t="s">
        <v>124</v>
      </c>
      <c r="D105" s="72" t="s">
        <v>29</v>
      </c>
      <c r="E105" s="59" t="s">
        <v>775</v>
      </c>
      <c r="F105" s="72" t="s">
        <v>603</v>
      </c>
      <c r="G105" s="72" t="s">
        <v>136</v>
      </c>
      <c r="H105" s="69">
        <v>73928.633241000003</v>
      </c>
      <c r="I105" s="71">
        <v>2605</v>
      </c>
      <c r="J105" s="126" t="s">
        <v>3652</v>
      </c>
      <c r="K105" s="69">
        <v>1925.840895928</v>
      </c>
      <c r="L105" s="70">
        <v>1.3650417090638157E-3</v>
      </c>
      <c r="M105" s="70">
        <f t="shared" si="1"/>
        <v>2.1437645237134513E-3</v>
      </c>
      <c r="N105" s="70">
        <f>K105/'סכום נכסי הקרן'!$C$41</f>
        <v>3.0001027774672956E-4</v>
      </c>
    </row>
    <row r="106" spans="1:14">
      <c r="A106" s="62" t="s">
        <v>1260</v>
      </c>
      <c r="B106" s="59" t="s">
        <v>1261</v>
      </c>
      <c r="C106" s="72" t="s">
        <v>124</v>
      </c>
      <c r="D106" s="72" t="s">
        <v>29</v>
      </c>
      <c r="E106" s="59" t="s">
        <v>435</v>
      </c>
      <c r="F106" s="72" t="s">
        <v>334</v>
      </c>
      <c r="G106" s="72" t="s">
        <v>136</v>
      </c>
      <c r="H106" s="69">
        <v>21938.595856</v>
      </c>
      <c r="I106" s="71">
        <v>23770</v>
      </c>
      <c r="J106" s="69">
        <v>179.83690082999999</v>
      </c>
      <c r="K106" s="69">
        <v>5394.6411358149999</v>
      </c>
      <c r="L106" s="70">
        <v>1.7983689418692086E-3</v>
      </c>
      <c r="M106" s="70">
        <f t="shared" si="1"/>
        <v>6.005086042973823E-3</v>
      </c>
      <c r="N106" s="70">
        <f>K106/'סכום נכסי הקרן'!$C$41</f>
        <v>8.4038499178298593E-4</v>
      </c>
    </row>
    <row r="107" spans="1:14">
      <c r="A107" s="62" t="s">
        <v>1262</v>
      </c>
      <c r="B107" s="59" t="s">
        <v>1263</v>
      </c>
      <c r="C107" s="72" t="s">
        <v>124</v>
      </c>
      <c r="D107" s="72" t="s">
        <v>29</v>
      </c>
      <c r="E107" s="59" t="s">
        <v>438</v>
      </c>
      <c r="F107" s="72" t="s">
        <v>334</v>
      </c>
      <c r="G107" s="72" t="s">
        <v>136</v>
      </c>
      <c r="H107" s="69">
        <v>314922.39532200003</v>
      </c>
      <c r="I107" s="71">
        <v>1700</v>
      </c>
      <c r="J107" s="126" t="s">
        <v>3652</v>
      </c>
      <c r="K107" s="69">
        <v>5353.6807204790002</v>
      </c>
      <c r="L107" s="70">
        <v>1.6203848175872304E-3</v>
      </c>
      <c r="M107" s="70">
        <f t="shared" si="1"/>
        <v>5.9594906433436939E-3</v>
      </c>
      <c r="N107" s="70">
        <f>K107/'סכום נכסי הקרן'!$C$41</f>
        <v>8.3400411909118803E-4</v>
      </c>
    </row>
    <row r="108" spans="1:14">
      <c r="A108" s="62" t="s">
        <v>1264</v>
      </c>
      <c r="B108" s="59" t="s">
        <v>1265</v>
      </c>
      <c r="C108" s="72" t="s">
        <v>124</v>
      </c>
      <c r="D108" s="72" t="s">
        <v>29</v>
      </c>
      <c r="E108" s="59" t="s">
        <v>1266</v>
      </c>
      <c r="F108" s="72" t="s">
        <v>1125</v>
      </c>
      <c r="G108" s="72" t="s">
        <v>136</v>
      </c>
      <c r="H108" s="69">
        <v>40402.526854000003</v>
      </c>
      <c r="I108" s="71">
        <v>7154</v>
      </c>
      <c r="J108" s="126" t="s">
        <v>3652</v>
      </c>
      <c r="K108" s="69">
        <v>2890.3967711370005</v>
      </c>
      <c r="L108" s="70">
        <v>8.3402332448071577E-4</v>
      </c>
      <c r="M108" s="70">
        <f t="shared" si="1"/>
        <v>3.2174672739170391E-3</v>
      </c>
      <c r="N108" s="70">
        <f>K108/'סכום נכסי הקרן'!$C$41</f>
        <v>4.5027018583963086E-4</v>
      </c>
    </row>
    <row r="109" spans="1:14">
      <c r="A109" s="62" t="s">
        <v>1267</v>
      </c>
      <c r="B109" s="59" t="s">
        <v>1268</v>
      </c>
      <c r="C109" s="72" t="s">
        <v>124</v>
      </c>
      <c r="D109" s="72" t="s">
        <v>29</v>
      </c>
      <c r="E109" s="59" t="s">
        <v>1269</v>
      </c>
      <c r="F109" s="72" t="s">
        <v>1125</v>
      </c>
      <c r="G109" s="72" t="s">
        <v>136</v>
      </c>
      <c r="H109" s="69">
        <v>8060.3775189999988</v>
      </c>
      <c r="I109" s="71">
        <v>20210</v>
      </c>
      <c r="J109" s="126" t="s">
        <v>3652</v>
      </c>
      <c r="K109" s="69">
        <v>1629.0022965130001</v>
      </c>
      <c r="L109" s="70">
        <v>5.8512060934190577E-4</v>
      </c>
      <c r="M109" s="70">
        <f t="shared" si="1"/>
        <v>1.8133363663094995E-3</v>
      </c>
      <c r="N109" s="70">
        <f>K109/'סכום נכסי הקרן'!$C$41</f>
        <v>2.5376833177666449E-4</v>
      </c>
    </row>
    <row r="110" spans="1:14">
      <c r="A110" s="62" t="s">
        <v>1270</v>
      </c>
      <c r="B110" s="59" t="s">
        <v>1271</v>
      </c>
      <c r="C110" s="72" t="s">
        <v>124</v>
      </c>
      <c r="D110" s="72" t="s">
        <v>29</v>
      </c>
      <c r="E110" s="59" t="s">
        <v>1272</v>
      </c>
      <c r="F110" s="72" t="s">
        <v>130</v>
      </c>
      <c r="G110" s="72" t="s">
        <v>136</v>
      </c>
      <c r="H110" s="69">
        <v>801787.65165899997</v>
      </c>
      <c r="I110" s="71">
        <v>299.60000000000002</v>
      </c>
      <c r="J110" s="126" t="s">
        <v>3652</v>
      </c>
      <c r="K110" s="69">
        <v>2402.1558044160001</v>
      </c>
      <c r="L110" s="70">
        <v>7.1341599480746873E-4</v>
      </c>
      <c r="M110" s="70">
        <f t="shared" si="1"/>
        <v>2.6739781073440742E-3</v>
      </c>
      <c r="N110" s="70">
        <f>K110/'סכום נכסי הקרן'!$C$41</f>
        <v>3.7421130250040444E-4</v>
      </c>
    </row>
    <row r="111" spans="1:14">
      <c r="A111" s="62" t="s">
        <v>1273</v>
      </c>
      <c r="B111" s="59" t="s">
        <v>1274</v>
      </c>
      <c r="C111" s="72" t="s">
        <v>124</v>
      </c>
      <c r="D111" s="72" t="s">
        <v>29</v>
      </c>
      <c r="E111" s="59" t="s">
        <v>788</v>
      </c>
      <c r="F111" s="72" t="s">
        <v>317</v>
      </c>
      <c r="G111" s="72" t="s">
        <v>136</v>
      </c>
      <c r="H111" s="69">
        <v>1087386.8736739999</v>
      </c>
      <c r="I111" s="71">
        <v>295.7</v>
      </c>
      <c r="J111" s="126" t="s">
        <v>3652</v>
      </c>
      <c r="K111" s="69">
        <v>3215.4029854730002</v>
      </c>
      <c r="L111" s="70">
        <v>1.1860981873334352E-3</v>
      </c>
      <c r="M111" s="70">
        <f t="shared" si="1"/>
        <v>3.5792504273193305E-3</v>
      </c>
      <c r="N111" s="70">
        <f>K111/'סכום נכסי הקרן'!$C$41</f>
        <v>5.0090012356632544E-4</v>
      </c>
    </row>
    <row r="112" spans="1:14">
      <c r="A112" s="62" t="s">
        <v>1275</v>
      </c>
      <c r="B112" s="59" t="s">
        <v>1276</v>
      </c>
      <c r="C112" s="72" t="s">
        <v>124</v>
      </c>
      <c r="D112" s="72" t="s">
        <v>29</v>
      </c>
      <c r="E112" s="59" t="s">
        <v>1277</v>
      </c>
      <c r="F112" s="72" t="s">
        <v>1125</v>
      </c>
      <c r="G112" s="72" t="s">
        <v>136</v>
      </c>
      <c r="H112" s="69">
        <v>599684.24748200004</v>
      </c>
      <c r="I112" s="71">
        <v>1709</v>
      </c>
      <c r="J112" s="126" t="s">
        <v>3652</v>
      </c>
      <c r="K112" s="69">
        <v>10248.603789467999</v>
      </c>
      <c r="L112" s="70">
        <v>2.2572898194341664E-3</v>
      </c>
      <c r="M112" s="70">
        <f t="shared" si="1"/>
        <v>1.1408311697976393E-2</v>
      </c>
      <c r="N112" s="70">
        <f>K112/'סכום נכסי הקרן'!$C$41</f>
        <v>1.5965423082953528E-3</v>
      </c>
    </row>
    <row r="113" spans="1:14">
      <c r="A113" s="62" t="s">
        <v>1278</v>
      </c>
      <c r="B113" s="59" t="s">
        <v>1279</v>
      </c>
      <c r="C113" s="72" t="s">
        <v>124</v>
      </c>
      <c r="D113" s="72" t="s">
        <v>29</v>
      </c>
      <c r="E113" s="59" t="s">
        <v>1280</v>
      </c>
      <c r="F113" s="72" t="s">
        <v>131</v>
      </c>
      <c r="G113" s="72" t="s">
        <v>136</v>
      </c>
      <c r="H113" s="69">
        <v>11638.312072999999</v>
      </c>
      <c r="I113" s="71">
        <v>26550</v>
      </c>
      <c r="J113" s="126" t="s">
        <v>3652</v>
      </c>
      <c r="K113" s="69">
        <v>3089.9718554420001</v>
      </c>
      <c r="L113" s="70">
        <v>1.3554985694737281E-3</v>
      </c>
      <c r="M113" s="70">
        <f t="shared" si="1"/>
        <v>3.4396258055251322E-3</v>
      </c>
      <c r="N113" s="70">
        <f>K113/'סכום נכסי הקרן'!$C$41</f>
        <v>4.8136028087306213E-4</v>
      </c>
    </row>
    <row r="114" spans="1:14">
      <c r="A114" s="128" t="s">
        <v>3652</v>
      </c>
      <c r="B114" s="126" t="s">
        <v>3652</v>
      </c>
      <c r="C114" s="126" t="s">
        <v>3652</v>
      </c>
      <c r="D114" s="126" t="s">
        <v>3652</v>
      </c>
      <c r="E114" s="126" t="s">
        <v>3652</v>
      </c>
      <c r="F114" s="126" t="s">
        <v>3652</v>
      </c>
      <c r="G114" s="126" t="s">
        <v>3652</v>
      </c>
      <c r="H114" s="126" t="s">
        <v>3652</v>
      </c>
      <c r="I114" s="126" t="s">
        <v>3652</v>
      </c>
      <c r="J114" s="126" t="s">
        <v>3652</v>
      </c>
      <c r="K114" s="126" t="s">
        <v>3652</v>
      </c>
      <c r="L114" s="126" t="s">
        <v>3652</v>
      </c>
      <c r="M114" s="126" t="s">
        <v>3652</v>
      </c>
      <c r="N114" s="126" t="s">
        <v>3652</v>
      </c>
    </row>
    <row r="115" spans="1:14">
      <c r="A115" s="75" t="s">
        <v>30</v>
      </c>
      <c r="B115" s="125" t="s">
        <v>3652</v>
      </c>
      <c r="C115" s="125" t="s">
        <v>3652</v>
      </c>
      <c r="D115" s="125" t="s">
        <v>3652</v>
      </c>
      <c r="E115" s="125" t="s">
        <v>3652</v>
      </c>
      <c r="F115" s="125" t="s">
        <v>3652</v>
      </c>
      <c r="G115" s="125" t="s">
        <v>3652</v>
      </c>
      <c r="H115" s="125" t="s">
        <v>3652</v>
      </c>
      <c r="I115" s="125" t="s">
        <v>3652</v>
      </c>
      <c r="J115" s="66">
        <v>61.266221511000005</v>
      </c>
      <c r="K115" s="66">
        <v>40801.34899588101</v>
      </c>
      <c r="L115" s="125" t="s">
        <v>3652</v>
      </c>
      <c r="M115" s="67">
        <f t="shared" si="1"/>
        <v>4.5418333716956902E-2</v>
      </c>
      <c r="N115" s="67">
        <f>K115/'סכום נכסי הקרן'!$C$41</f>
        <v>6.3560931074719195E-3</v>
      </c>
    </row>
    <row r="116" spans="1:14">
      <c r="A116" s="62" t="s">
        <v>1281</v>
      </c>
      <c r="B116" s="59" t="s">
        <v>1282</v>
      </c>
      <c r="C116" s="72" t="s">
        <v>124</v>
      </c>
      <c r="D116" s="72" t="s">
        <v>29</v>
      </c>
      <c r="E116" s="59" t="s">
        <v>1283</v>
      </c>
      <c r="F116" s="72" t="s">
        <v>1284</v>
      </c>
      <c r="G116" s="72" t="s">
        <v>136</v>
      </c>
      <c r="H116" s="69">
        <v>485710.755144</v>
      </c>
      <c r="I116" s="71">
        <v>160.30000000000001</v>
      </c>
      <c r="J116" s="126" t="s">
        <v>3652</v>
      </c>
      <c r="K116" s="69">
        <v>778.59434043600004</v>
      </c>
      <c r="L116" s="70">
        <v>1.6361990494712609E-3</v>
      </c>
      <c r="M116" s="70">
        <f t="shared" si="1"/>
        <v>8.6669824538463476E-4</v>
      </c>
      <c r="N116" s="70">
        <f>K116/'סכום נכסי הקרן'!$C$41</f>
        <v>1.2129055147812636E-4</v>
      </c>
    </row>
    <row r="117" spans="1:14">
      <c r="A117" s="62" t="s">
        <v>1285</v>
      </c>
      <c r="B117" s="59" t="s">
        <v>1286</v>
      </c>
      <c r="C117" s="72" t="s">
        <v>124</v>
      </c>
      <c r="D117" s="72" t="s">
        <v>29</v>
      </c>
      <c r="E117" s="59" t="s">
        <v>1287</v>
      </c>
      <c r="F117" s="72" t="s">
        <v>590</v>
      </c>
      <c r="G117" s="72" t="s">
        <v>136</v>
      </c>
      <c r="H117" s="69">
        <v>196761.461564</v>
      </c>
      <c r="I117" s="71">
        <v>512</v>
      </c>
      <c r="J117" s="126" t="s">
        <v>3652</v>
      </c>
      <c r="K117" s="69">
        <v>1007.41868321</v>
      </c>
      <c r="L117" s="70">
        <v>1.1935386314363887E-3</v>
      </c>
      <c r="M117" s="70">
        <f t="shared" si="1"/>
        <v>1.1214158127798217E-3</v>
      </c>
      <c r="N117" s="70">
        <f>K117/'סכום נכסי הקרן'!$C$41</f>
        <v>1.5693713826314763E-4</v>
      </c>
    </row>
    <row r="118" spans="1:14">
      <c r="A118" s="62" t="s">
        <v>1288</v>
      </c>
      <c r="B118" s="59" t="s">
        <v>1289</v>
      </c>
      <c r="C118" s="72" t="s">
        <v>124</v>
      </c>
      <c r="D118" s="72" t="s">
        <v>29</v>
      </c>
      <c r="E118" s="59" t="s">
        <v>1290</v>
      </c>
      <c r="F118" s="72" t="s">
        <v>1291</v>
      </c>
      <c r="G118" s="72" t="s">
        <v>136</v>
      </c>
      <c r="H118" s="69">
        <v>6705.6027910000003</v>
      </c>
      <c r="I118" s="71">
        <v>1558</v>
      </c>
      <c r="J118" s="126" t="s">
        <v>3652</v>
      </c>
      <c r="K118" s="69">
        <v>104.473291483</v>
      </c>
      <c r="L118" s="70">
        <v>1.5004718713106926E-3</v>
      </c>
      <c r="M118" s="70">
        <f t="shared" si="1"/>
        <v>1.162952435117482E-4</v>
      </c>
      <c r="N118" s="70">
        <f>K118/'סכום נכסי הקרן'!$C$41</f>
        <v>1.6275000318666855E-5</v>
      </c>
    </row>
    <row r="119" spans="1:14">
      <c r="A119" s="62" t="s">
        <v>1292</v>
      </c>
      <c r="B119" s="59" t="s">
        <v>1293</v>
      </c>
      <c r="C119" s="72" t="s">
        <v>124</v>
      </c>
      <c r="D119" s="72" t="s">
        <v>29</v>
      </c>
      <c r="E119" s="59" t="s">
        <v>1294</v>
      </c>
      <c r="F119" s="72" t="s">
        <v>132</v>
      </c>
      <c r="G119" s="72" t="s">
        <v>136</v>
      </c>
      <c r="H119" s="69">
        <v>87649.406956999985</v>
      </c>
      <c r="I119" s="71">
        <v>433</v>
      </c>
      <c r="J119" s="126" t="s">
        <v>3652</v>
      </c>
      <c r="K119" s="69">
        <v>379.52193212200001</v>
      </c>
      <c r="L119" s="70">
        <v>1.5932918877771759E-3</v>
      </c>
      <c r="M119" s="70">
        <f t="shared" si="1"/>
        <v>4.2246774163671406E-4</v>
      </c>
      <c r="N119" s="70">
        <f>K119/'סכום נכסי הקרן'!$C$41</f>
        <v>5.9122475022543857E-5</v>
      </c>
    </row>
    <row r="120" spans="1:14">
      <c r="A120" s="62" t="s">
        <v>1295</v>
      </c>
      <c r="B120" s="59" t="s">
        <v>1296</v>
      </c>
      <c r="C120" s="72" t="s">
        <v>124</v>
      </c>
      <c r="D120" s="72" t="s">
        <v>29</v>
      </c>
      <c r="E120" s="59" t="s">
        <v>1297</v>
      </c>
      <c r="F120" s="72" t="s">
        <v>132</v>
      </c>
      <c r="G120" s="72" t="s">
        <v>136</v>
      </c>
      <c r="H120" s="69">
        <v>38542.146262000002</v>
      </c>
      <c r="I120" s="71">
        <v>1999</v>
      </c>
      <c r="J120" s="126" t="s">
        <v>3652</v>
      </c>
      <c r="K120" s="69">
        <v>770.45750378499997</v>
      </c>
      <c r="L120" s="70">
        <v>2.280958170539059E-3</v>
      </c>
      <c r="M120" s="70">
        <f t="shared" si="1"/>
        <v>8.5764066342937156E-4</v>
      </c>
      <c r="N120" s="70">
        <f>K120/'סכום נכסי הקרן'!$C$41</f>
        <v>1.2002298330631744E-4</v>
      </c>
    </row>
    <row r="121" spans="1:14">
      <c r="A121" s="62" t="s">
        <v>1298</v>
      </c>
      <c r="B121" s="59" t="s">
        <v>1299</v>
      </c>
      <c r="C121" s="72" t="s">
        <v>124</v>
      </c>
      <c r="D121" s="72" t="s">
        <v>29</v>
      </c>
      <c r="E121" s="59" t="s">
        <v>1300</v>
      </c>
      <c r="F121" s="72" t="s">
        <v>131</v>
      </c>
      <c r="G121" s="72" t="s">
        <v>136</v>
      </c>
      <c r="H121" s="69">
        <v>48191.186399999999</v>
      </c>
      <c r="I121" s="71">
        <v>468</v>
      </c>
      <c r="J121" s="126" t="s">
        <v>3652</v>
      </c>
      <c r="K121" s="69">
        <v>225.53475235200003</v>
      </c>
      <c r="L121" s="70">
        <v>8.4799727296140247E-4</v>
      </c>
      <c r="M121" s="70">
        <f t="shared" si="1"/>
        <v>2.510557346554513E-4</v>
      </c>
      <c r="N121" s="70">
        <f>K121/'סכום נכסי הקרן'!$C$41</f>
        <v>3.5134129635386585E-5</v>
      </c>
    </row>
    <row r="122" spans="1:14">
      <c r="A122" s="62" t="s">
        <v>1301</v>
      </c>
      <c r="B122" s="59" t="s">
        <v>1302</v>
      </c>
      <c r="C122" s="72" t="s">
        <v>124</v>
      </c>
      <c r="D122" s="72" t="s">
        <v>29</v>
      </c>
      <c r="E122" s="59" t="s">
        <v>791</v>
      </c>
      <c r="F122" s="72" t="s">
        <v>654</v>
      </c>
      <c r="G122" s="72" t="s">
        <v>136</v>
      </c>
      <c r="H122" s="69">
        <v>3890.8158319999998</v>
      </c>
      <c r="I122" s="71">
        <v>5400</v>
      </c>
      <c r="J122" s="126" t="s">
        <v>3652</v>
      </c>
      <c r="K122" s="69">
        <v>210.104054945</v>
      </c>
      <c r="L122" s="70">
        <v>3.0272632563799423E-4</v>
      </c>
      <c r="M122" s="70">
        <f t="shared" si="1"/>
        <v>2.3387893581021559E-4</v>
      </c>
      <c r="N122" s="70">
        <f>K122/'סכום נכסי הקרן'!$C$41</f>
        <v>3.273031329485287E-5</v>
      </c>
    </row>
    <row r="123" spans="1:14">
      <c r="A123" s="62" t="s">
        <v>1303</v>
      </c>
      <c r="B123" s="59" t="s">
        <v>1304</v>
      </c>
      <c r="C123" s="72" t="s">
        <v>124</v>
      </c>
      <c r="D123" s="72" t="s">
        <v>29</v>
      </c>
      <c r="E123" s="59" t="s">
        <v>1305</v>
      </c>
      <c r="F123" s="72" t="s">
        <v>1306</v>
      </c>
      <c r="G123" s="72" t="s">
        <v>136</v>
      </c>
      <c r="H123" s="69">
        <v>43915.162350999999</v>
      </c>
      <c r="I123" s="71">
        <v>574</v>
      </c>
      <c r="J123" s="126" t="s">
        <v>3652</v>
      </c>
      <c r="K123" s="69">
        <v>252.07303189499999</v>
      </c>
      <c r="L123" s="70">
        <v>2.2609484977760773E-3</v>
      </c>
      <c r="M123" s="70">
        <f t="shared" si="1"/>
        <v>2.8059702351527658E-4</v>
      </c>
      <c r="N123" s="70">
        <f>K123/'סכום נכסי הקרן'!$C$41</f>
        <v>3.926830117232409E-5</v>
      </c>
    </row>
    <row r="124" spans="1:14">
      <c r="A124" s="62" t="s">
        <v>1307</v>
      </c>
      <c r="B124" s="59" t="s">
        <v>1308</v>
      </c>
      <c r="C124" s="72" t="s">
        <v>124</v>
      </c>
      <c r="D124" s="72" t="s">
        <v>29</v>
      </c>
      <c r="E124" s="59" t="s">
        <v>1309</v>
      </c>
      <c r="F124" s="72" t="s">
        <v>317</v>
      </c>
      <c r="G124" s="72" t="s">
        <v>136</v>
      </c>
      <c r="H124" s="69">
        <v>25093.291315999999</v>
      </c>
      <c r="I124" s="71">
        <v>2602</v>
      </c>
      <c r="J124" s="126" t="s">
        <v>3652</v>
      </c>
      <c r="K124" s="69">
        <v>652.92744004500003</v>
      </c>
      <c r="L124" s="70">
        <v>1.4024960661484427E-3</v>
      </c>
      <c r="M124" s="70">
        <f t="shared" si="1"/>
        <v>7.2681117401083748E-4</v>
      </c>
      <c r="N124" s="70">
        <f>K124/'סכום נכסי הקרן'!$C$41</f>
        <v>1.0171398013747703E-4</v>
      </c>
    </row>
    <row r="125" spans="1:14">
      <c r="A125" s="62" t="s">
        <v>1310</v>
      </c>
      <c r="B125" s="59" t="s">
        <v>1311</v>
      </c>
      <c r="C125" s="72" t="s">
        <v>124</v>
      </c>
      <c r="D125" s="72" t="s">
        <v>29</v>
      </c>
      <c r="E125" s="59" t="s">
        <v>1312</v>
      </c>
      <c r="F125" s="72" t="s">
        <v>159</v>
      </c>
      <c r="G125" s="72" t="s">
        <v>136</v>
      </c>
      <c r="H125" s="69">
        <v>938.52335500000004</v>
      </c>
      <c r="I125" s="71">
        <v>7941</v>
      </c>
      <c r="J125" s="126" t="s">
        <v>3652</v>
      </c>
      <c r="K125" s="69">
        <v>74.528139632000006</v>
      </c>
      <c r="L125" s="70">
        <v>8.2704387770559328E-5</v>
      </c>
      <c r="M125" s="70">
        <f t="shared" si="1"/>
        <v>8.2961568683718166E-5</v>
      </c>
      <c r="N125" s="70">
        <f>K125/'סכום נכסי הקרן'!$C$41</f>
        <v>1.1610101290412773E-5</v>
      </c>
    </row>
    <row r="126" spans="1:14">
      <c r="A126" s="62" t="s">
        <v>1313</v>
      </c>
      <c r="B126" s="59" t="s">
        <v>1314</v>
      </c>
      <c r="C126" s="72" t="s">
        <v>124</v>
      </c>
      <c r="D126" s="72" t="s">
        <v>29</v>
      </c>
      <c r="E126" s="59" t="s">
        <v>1315</v>
      </c>
      <c r="F126" s="72" t="s">
        <v>1291</v>
      </c>
      <c r="G126" s="72" t="s">
        <v>136</v>
      </c>
      <c r="H126" s="69">
        <v>26357.761383000001</v>
      </c>
      <c r="I126" s="71">
        <v>627.29999999999995</v>
      </c>
      <c r="J126" s="126" t="s">
        <v>3652</v>
      </c>
      <c r="K126" s="69">
        <v>165.34223710099999</v>
      </c>
      <c r="L126" s="70">
        <v>5.0580238543308179E-4</v>
      </c>
      <c r="M126" s="70">
        <f t="shared" si="1"/>
        <v>1.8405197590205997E-4</v>
      </c>
      <c r="N126" s="70">
        <f>K126/'סכום נכסי הקרן'!$C$41</f>
        <v>2.5757252627057691E-5</v>
      </c>
    </row>
    <row r="127" spans="1:14">
      <c r="A127" s="62" t="s">
        <v>1316</v>
      </c>
      <c r="B127" s="59" t="s">
        <v>1317</v>
      </c>
      <c r="C127" s="72" t="s">
        <v>124</v>
      </c>
      <c r="D127" s="72" t="s">
        <v>29</v>
      </c>
      <c r="E127" s="59" t="s">
        <v>1318</v>
      </c>
      <c r="F127" s="72" t="s">
        <v>540</v>
      </c>
      <c r="G127" s="72" t="s">
        <v>136</v>
      </c>
      <c r="H127" s="69">
        <v>27630.798235999999</v>
      </c>
      <c r="I127" s="71">
        <v>2300</v>
      </c>
      <c r="J127" s="126" t="s">
        <v>3652</v>
      </c>
      <c r="K127" s="69">
        <v>635.50835942800006</v>
      </c>
      <c r="L127" s="70">
        <v>9.870336967069892E-4</v>
      </c>
      <c r="M127" s="70">
        <f t="shared" si="1"/>
        <v>7.0742099118660409E-4</v>
      </c>
      <c r="N127" s="70">
        <f>K127/'סכום נכסי הקרן'!$C$41</f>
        <v>9.9000410587132308E-5</v>
      </c>
    </row>
    <row r="128" spans="1:14">
      <c r="A128" s="62" t="s">
        <v>1319</v>
      </c>
      <c r="B128" s="59" t="s">
        <v>1320</v>
      </c>
      <c r="C128" s="72" t="s">
        <v>124</v>
      </c>
      <c r="D128" s="72" t="s">
        <v>29</v>
      </c>
      <c r="E128" s="59" t="s">
        <v>1321</v>
      </c>
      <c r="F128" s="72" t="s">
        <v>132</v>
      </c>
      <c r="G128" s="72" t="s">
        <v>136</v>
      </c>
      <c r="H128" s="69">
        <v>14750.438652000001</v>
      </c>
      <c r="I128" s="71">
        <v>1762</v>
      </c>
      <c r="J128" s="126" t="s">
        <v>3652</v>
      </c>
      <c r="K128" s="69">
        <v>259.90272904699998</v>
      </c>
      <c r="L128" s="70">
        <v>2.259446718852462E-3</v>
      </c>
      <c r="M128" s="70">
        <f t="shared" si="1"/>
        <v>2.8931271078797292E-4</v>
      </c>
      <c r="N128" s="70">
        <f>K128/'סכום נכסי הקרן'!$C$41</f>
        <v>4.0488022709140038E-5</v>
      </c>
    </row>
    <row r="129" spans="1:14">
      <c r="A129" s="62" t="s">
        <v>1322</v>
      </c>
      <c r="B129" s="59" t="s">
        <v>1323</v>
      </c>
      <c r="C129" s="72" t="s">
        <v>124</v>
      </c>
      <c r="D129" s="72" t="s">
        <v>29</v>
      </c>
      <c r="E129" s="59" t="s">
        <v>1324</v>
      </c>
      <c r="F129" s="72" t="s">
        <v>540</v>
      </c>
      <c r="G129" s="72" t="s">
        <v>136</v>
      </c>
      <c r="H129" s="69">
        <v>6430.6732769999999</v>
      </c>
      <c r="I129" s="71">
        <v>9550</v>
      </c>
      <c r="J129" s="126" t="s">
        <v>3652</v>
      </c>
      <c r="K129" s="69">
        <v>614.12929798399989</v>
      </c>
      <c r="L129" s="70">
        <v>1.2706294187291322E-3</v>
      </c>
      <c r="M129" s="70">
        <f t="shared" si="1"/>
        <v>6.8362272541561326E-4</v>
      </c>
      <c r="N129" s="70">
        <f>K129/'סכום נכסי הקרן'!$C$41</f>
        <v>9.5669949501099431E-5</v>
      </c>
    </row>
    <row r="130" spans="1:14">
      <c r="A130" s="62" t="s">
        <v>1325</v>
      </c>
      <c r="B130" s="59" t="s">
        <v>1326</v>
      </c>
      <c r="C130" s="72" t="s">
        <v>124</v>
      </c>
      <c r="D130" s="72" t="s">
        <v>29</v>
      </c>
      <c r="E130" s="59" t="s">
        <v>1327</v>
      </c>
      <c r="F130" s="72" t="s">
        <v>1137</v>
      </c>
      <c r="G130" s="72" t="s">
        <v>136</v>
      </c>
      <c r="H130" s="69">
        <v>19805.332671</v>
      </c>
      <c r="I130" s="71">
        <v>113.3</v>
      </c>
      <c r="J130" s="126" t="s">
        <v>3652</v>
      </c>
      <c r="K130" s="69">
        <v>22.439441836</v>
      </c>
      <c r="L130" s="70">
        <v>6.6864040296006405E-4</v>
      </c>
      <c r="M130" s="70">
        <f t="shared" si="1"/>
        <v>2.4978636315004655E-5</v>
      </c>
      <c r="N130" s="70">
        <f>K130/'סכום נכסי הקרן'!$C$41</f>
        <v>3.4956486758247912E-6</v>
      </c>
    </row>
    <row r="131" spans="1:14">
      <c r="A131" s="62" t="s">
        <v>1328</v>
      </c>
      <c r="B131" s="59" t="s">
        <v>1329</v>
      </c>
      <c r="C131" s="72" t="s">
        <v>124</v>
      </c>
      <c r="D131" s="72" t="s">
        <v>29</v>
      </c>
      <c r="E131" s="59" t="s">
        <v>1330</v>
      </c>
      <c r="F131" s="72" t="s">
        <v>654</v>
      </c>
      <c r="G131" s="72" t="s">
        <v>136</v>
      </c>
      <c r="H131" s="69">
        <v>40159.322</v>
      </c>
      <c r="I131" s="71">
        <v>1600</v>
      </c>
      <c r="J131" s="126" t="s">
        <v>3652</v>
      </c>
      <c r="K131" s="69">
        <v>642.54915200000005</v>
      </c>
      <c r="L131" s="70">
        <v>8.8047230945668877E-4</v>
      </c>
      <c r="M131" s="70">
        <f t="shared" si="1"/>
        <v>7.1525850329188405E-4</v>
      </c>
      <c r="N131" s="70">
        <f>K131/'סכום נכסי הקרן'!$C$41</f>
        <v>1.000972354284518E-4</v>
      </c>
    </row>
    <row r="132" spans="1:14">
      <c r="A132" s="62" t="s">
        <v>1331</v>
      </c>
      <c r="B132" s="59" t="s">
        <v>1332</v>
      </c>
      <c r="C132" s="72" t="s">
        <v>124</v>
      </c>
      <c r="D132" s="72" t="s">
        <v>29</v>
      </c>
      <c r="E132" s="59" t="s">
        <v>1333</v>
      </c>
      <c r="F132" s="72" t="s">
        <v>1199</v>
      </c>
      <c r="G132" s="72" t="s">
        <v>136</v>
      </c>
      <c r="H132" s="69">
        <v>40691.774371</v>
      </c>
      <c r="I132" s="71">
        <v>160.1</v>
      </c>
      <c r="J132" s="126" t="s">
        <v>3652</v>
      </c>
      <c r="K132" s="69">
        <v>65.147530828000001</v>
      </c>
      <c r="L132" s="70">
        <v>4.1343999109593333E-4</v>
      </c>
      <c r="M132" s="70">
        <f t="shared" si="1"/>
        <v>7.2519472242953253E-5</v>
      </c>
      <c r="N132" s="70">
        <f>K132/'סכום נכסי הקרן'!$C$41</f>
        <v>1.0148776495269014E-5</v>
      </c>
    </row>
    <row r="133" spans="1:14">
      <c r="A133" s="62" t="s">
        <v>1334</v>
      </c>
      <c r="B133" s="59" t="s">
        <v>1335</v>
      </c>
      <c r="C133" s="72" t="s">
        <v>124</v>
      </c>
      <c r="D133" s="72" t="s">
        <v>29</v>
      </c>
      <c r="E133" s="59" t="s">
        <v>1336</v>
      </c>
      <c r="F133" s="72" t="s">
        <v>590</v>
      </c>
      <c r="G133" s="72" t="s">
        <v>136</v>
      </c>
      <c r="H133" s="69">
        <v>3606.5279920000003</v>
      </c>
      <c r="I133" s="71">
        <v>6898</v>
      </c>
      <c r="J133" s="126" t="s">
        <v>3652</v>
      </c>
      <c r="K133" s="69">
        <v>248.778300879</v>
      </c>
      <c r="L133" s="70">
        <v>1.9923880440188109E-4</v>
      </c>
      <c r="M133" s="70">
        <f t="shared" si="1"/>
        <v>2.7692946848401024E-4</v>
      </c>
      <c r="N133" s="70">
        <f>K133/'סכום נכסי הקרן'!$C$41</f>
        <v>3.8755043213527541E-5</v>
      </c>
    </row>
    <row r="134" spans="1:14">
      <c r="A134" s="62" t="s">
        <v>1337</v>
      </c>
      <c r="B134" s="59" t="s">
        <v>1338</v>
      </c>
      <c r="C134" s="72" t="s">
        <v>124</v>
      </c>
      <c r="D134" s="72" t="s">
        <v>29</v>
      </c>
      <c r="E134" s="59" t="s">
        <v>1339</v>
      </c>
      <c r="F134" s="72" t="s">
        <v>745</v>
      </c>
      <c r="G134" s="72" t="s">
        <v>136</v>
      </c>
      <c r="H134" s="69">
        <v>13395.744242999999</v>
      </c>
      <c r="I134" s="71">
        <v>11590</v>
      </c>
      <c r="J134" s="126" t="s">
        <v>3652</v>
      </c>
      <c r="K134" s="69">
        <v>1552.566757756</v>
      </c>
      <c r="L134" s="70">
        <v>1.5076323084029033E-3</v>
      </c>
      <c r="M134" s="70">
        <f t="shared" si="1"/>
        <v>1.7282515617004341E-3</v>
      </c>
      <c r="N134" s="70">
        <f>K134/'סכום נכסי הקרן'!$C$41</f>
        <v>2.4186109309422979E-4</v>
      </c>
    </row>
    <row r="135" spans="1:14">
      <c r="A135" s="62" t="s">
        <v>1340</v>
      </c>
      <c r="B135" s="59" t="s">
        <v>1341</v>
      </c>
      <c r="C135" s="72" t="s">
        <v>124</v>
      </c>
      <c r="D135" s="72" t="s">
        <v>29</v>
      </c>
      <c r="E135" s="59" t="s">
        <v>1342</v>
      </c>
      <c r="F135" s="72" t="s">
        <v>131</v>
      </c>
      <c r="G135" s="72" t="s">
        <v>136</v>
      </c>
      <c r="H135" s="69">
        <v>166259.59307999999</v>
      </c>
      <c r="I135" s="71">
        <v>230.2</v>
      </c>
      <c r="J135" s="126" t="s">
        <v>3652</v>
      </c>
      <c r="K135" s="69">
        <v>382.72958326999998</v>
      </c>
      <c r="L135" s="70">
        <v>1.1102978951368953E-3</v>
      </c>
      <c r="M135" s="70">
        <f t="shared" si="1"/>
        <v>4.2603836304685788E-4</v>
      </c>
      <c r="N135" s="70">
        <f>K135/'סכום נכסי הקרן'!$C$41</f>
        <v>5.9622167553666667E-5</v>
      </c>
    </row>
    <row r="136" spans="1:14">
      <c r="A136" s="62" t="s">
        <v>1343</v>
      </c>
      <c r="B136" s="59" t="s">
        <v>1344</v>
      </c>
      <c r="C136" s="72" t="s">
        <v>124</v>
      </c>
      <c r="D136" s="72" t="s">
        <v>29</v>
      </c>
      <c r="E136" s="59" t="s">
        <v>1345</v>
      </c>
      <c r="F136" s="72" t="s">
        <v>132</v>
      </c>
      <c r="G136" s="72" t="s">
        <v>136</v>
      </c>
      <c r="H136" s="69">
        <v>156621.35579999999</v>
      </c>
      <c r="I136" s="71">
        <v>397.9</v>
      </c>
      <c r="J136" s="126" t="s">
        <v>3652</v>
      </c>
      <c r="K136" s="69">
        <v>623.19637472800002</v>
      </c>
      <c r="L136" s="70">
        <v>1.9643087093486025E-3</v>
      </c>
      <c r="M136" s="70">
        <f t="shared" si="1"/>
        <v>6.9371581124563894E-4</v>
      </c>
      <c r="N136" s="70">
        <f>K136/'סכום נכסי הקרן'!$C$41</f>
        <v>9.7082431818859956E-5</v>
      </c>
    </row>
    <row r="137" spans="1:14">
      <c r="A137" s="62" t="s">
        <v>1346</v>
      </c>
      <c r="B137" s="59" t="s">
        <v>1347</v>
      </c>
      <c r="C137" s="72" t="s">
        <v>124</v>
      </c>
      <c r="D137" s="72" t="s">
        <v>29</v>
      </c>
      <c r="E137" s="59" t="s">
        <v>1348</v>
      </c>
      <c r="F137" s="72" t="s">
        <v>159</v>
      </c>
      <c r="G137" s="72" t="s">
        <v>136</v>
      </c>
      <c r="H137" s="69">
        <v>162055.29358</v>
      </c>
      <c r="I137" s="71">
        <v>130.1</v>
      </c>
      <c r="J137" s="126" t="s">
        <v>3652</v>
      </c>
      <c r="K137" s="69">
        <v>210.83393696800002</v>
      </c>
      <c r="L137" s="70">
        <v>1.4980494893902642E-3</v>
      </c>
      <c r="M137" s="70">
        <f t="shared" si="1"/>
        <v>2.3469140956685459E-4</v>
      </c>
      <c r="N137" s="70">
        <f>K137/'סכום נכסי הקרן'!$C$41</f>
        <v>3.2844015371128001E-5</v>
      </c>
    </row>
    <row r="138" spans="1:14">
      <c r="A138" s="62" t="s">
        <v>1349</v>
      </c>
      <c r="B138" s="59" t="s">
        <v>1350</v>
      </c>
      <c r="C138" s="72" t="s">
        <v>124</v>
      </c>
      <c r="D138" s="72" t="s">
        <v>29</v>
      </c>
      <c r="E138" s="59" t="s">
        <v>551</v>
      </c>
      <c r="F138" s="72" t="s">
        <v>540</v>
      </c>
      <c r="G138" s="72" t="s">
        <v>136</v>
      </c>
      <c r="H138" s="69">
        <v>3152500.8735799999</v>
      </c>
      <c r="I138" s="71">
        <v>65.599999999999994</v>
      </c>
      <c r="J138" s="126" t="s">
        <v>3652</v>
      </c>
      <c r="K138" s="69">
        <v>2068.040573149</v>
      </c>
      <c r="L138" s="70">
        <v>2.4921830052044274E-3</v>
      </c>
      <c r="M138" s="70">
        <f t="shared" ref="M138:M200" si="2">IFERROR(K138/$K$9,0)</f>
        <v>2.3020551820718046E-3</v>
      </c>
      <c r="N138" s="70">
        <f>K138/'סכום נכסי הקרן'!$C$41</f>
        <v>3.221623489530118E-4</v>
      </c>
    </row>
    <row r="139" spans="1:14">
      <c r="A139" s="62" t="s">
        <v>1351</v>
      </c>
      <c r="B139" s="59" t="s">
        <v>1352</v>
      </c>
      <c r="C139" s="72" t="s">
        <v>124</v>
      </c>
      <c r="D139" s="72" t="s">
        <v>29</v>
      </c>
      <c r="E139" s="59" t="s">
        <v>1353</v>
      </c>
      <c r="F139" s="72" t="s">
        <v>453</v>
      </c>
      <c r="G139" s="72" t="s">
        <v>136</v>
      </c>
      <c r="H139" s="69">
        <v>54349.312012999995</v>
      </c>
      <c r="I139" s="71">
        <v>900</v>
      </c>
      <c r="J139" s="126" t="s">
        <v>3652</v>
      </c>
      <c r="K139" s="69">
        <v>489.143808519</v>
      </c>
      <c r="L139" s="70">
        <v>1.587683139099922E-3</v>
      </c>
      <c r="M139" s="70">
        <f t="shared" si="2"/>
        <v>5.4449417182608284E-4</v>
      </c>
      <c r="N139" s="70">
        <f>K139/'סכום נכסי הקרן'!$C$41</f>
        <v>7.6199529339190367E-5</v>
      </c>
    </row>
    <row r="140" spans="1:14">
      <c r="A140" s="62" t="s">
        <v>1354</v>
      </c>
      <c r="B140" s="59" t="s">
        <v>1355</v>
      </c>
      <c r="C140" s="72" t="s">
        <v>124</v>
      </c>
      <c r="D140" s="72" t="s">
        <v>29</v>
      </c>
      <c r="E140" s="59" t="s">
        <v>1356</v>
      </c>
      <c r="F140" s="72" t="s">
        <v>161</v>
      </c>
      <c r="G140" s="72" t="s">
        <v>136</v>
      </c>
      <c r="H140" s="69">
        <v>13483.291565</v>
      </c>
      <c r="I140" s="71">
        <v>2290</v>
      </c>
      <c r="J140" s="126" t="s">
        <v>3652</v>
      </c>
      <c r="K140" s="69">
        <v>308.76737683599998</v>
      </c>
      <c r="L140" s="70">
        <v>1.1360144225973261E-3</v>
      </c>
      <c r="M140" s="70">
        <f t="shared" si="2"/>
        <v>3.437067672312148E-4</v>
      </c>
      <c r="N140" s="70">
        <f>K140/'סכום נכסי הקרן'!$C$41</f>
        <v>4.8100228154652645E-5</v>
      </c>
    </row>
    <row r="141" spans="1:14">
      <c r="A141" s="62" t="s">
        <v>1357</v>
      </c>
      <c r="B141" s="59" t="s">
        <v>1358</v>
      </c>
      <c r="C141" s="72" t="s">
        <v>124</v>
      </c>
      <c r="D141" s="72" t="s">
        <v>29</v>
      </c>
      <c r="E141" s="59" t="s">
        <v>1359</v>
      </c>
      <c r="F141" s="72" t="s">
        <v>453</v>
      </c>
      <c r="G141" s="72" t="s">
        <v>136</v>
      </c>
      <c r="H141" s="69">
        <v>33931.595061</v>
      </c>
      <c r="I141" s="71">
        <v>951.2</v>
      </c>
      <c r="J141" s="126" t="s">
        <v>3652</v>
      </c>
      <c r="K141" s="69">
        <v>322.75733226200003</v>
      </c>
      <c r="L141" s="70">
        <v>2.2353172523003812E-3</v>
      </c>
      <c r="M141" s="70">
        <f t="shared" si="2"/>
        <v>3.592797931203237E-4</v>
      </c>
      <c r="N141" s="70">
        <f>K141/'סכום נכסי הקרן'!$C$41</f>
        <v>5.0279603627410057E-5</v>
      </c>
    </row>
    <row r="142" spans="1:14">
      <c r="A142" s="62" t="s">
        <v>1360</v>
      </c>
      <c r="B142" s="59" t="s">
        <v>1361</v>
      </c>
      <c r="C142" s="72" t="s">
        <v>124</v>
      </c>
      <c r="D142" s="72" t="s">
        <v>29</v>
      </c>
      <c r="E142" s="59" t="s">
        <v>1362</v>
      </c>
      <c r="F142" s="72" t="s">
        <v>132</v>
      </c>
      <c r="G142" s="72" t="s">
        <v>136</v>
      </c>
      <c r="H142" s="69">
        <v>229124.09215400004</v>
      </c>
      <c r="I142" s="71">
        <v>449.6</v>
      </c>
      <c r="J142" s="126" t="s">
        <v>3652</v>
      </c>
      <c r="K142" s="69">
        <v>1030.141918325</v>
      </c>
      <c r="L142" s="70">
        <v>2.5028011784452592E-3</v>
      </c>
      <c r="M142" s="70">
        <f t="shared" si="2"/>
        <v>1.1467103557540291E-3</v>
      </c>
      <c r="N142" s="70">
        <f>K142/'סכום נכסי הקרן'!$C$41</f>
        <v>1.6047699666607682E-4</v>
      </c>
    </row>
    <row r="143" spans="1:14">
      <c r="A143" s="62" t="s">
        <v>1363</v>
      </c>
      <c r="B143" s="59" t="s">
        <v>1364</v>
      </c>
      <c r="C143" s="72" t="s">
        <v>124</v>
      </c>
      <c r="D143" s="72" t="s">
        <v>29</v>
      </c>
      <c r="E143" s="59" t="s">
        <v>1365</v>
      </c>
      <c r="F143" s="72" t="s">
        <v>159</v>
      </c>
      <c r="G143" s="72" t="s">
        <v>136</v>
      </c>
      <c r="H143" s="69">
        <v>40813.918948999999</v>
      </c>
      <c r="I143" s="71">
        <v>392.7</v>
      </c>
      <c r="J143" s="126" t="s">
        <v>3652</v>
      </c>
      <c r="K143" s="69">
        <v>160.27625971099999</v>
      </c>
      <c r="L143" s="70">
        <v>1.6973696643830967E-3</v>
      </c>
      <c r="M143" s="70">
        <f t="shared" si="2"/>
        <v>1.7841274442163008E-4</v>
      </c>
      <c r="N143" s="70">
        <f>K143/'סכום נכסי הקרן'!$C$41</f>
        <v>2.4968067348540595E-5</v>
      </c>
    </row>
    <row r="144" spans="1:14">
      <c r="A144" s="62" t="s">
        <v>1366</v>
      </c>
      <c r="B144" s="59" t="s">
        <v>1367</v>
      </c>
      <c r="C144" s="72" t="s">
        <v>124</v>
      </c>
      <c r="D144" s="72" t="s">
        <v>29</v>
      </c>
      <c r="E144" s="59" t="s">
        <v>1368</v>
      </c>
      <c r="F144" s="72" t="s">
        <v>1199</v>
      </c>
      <c r="G144" s="72" t="s">
        <v>136</v>
      </c>
      <c r="H144" s="69">
        <v>16895.617106999998</v>
      </c>
      <c r="I144" s="71">
        <v>108.4</v>
      </c>
      <c r="J144" s="126" t="s">
        <v>3652</v>
      </c>
      <c r="K144" s="69">
        <v>18.314848952000002</v>
      </c>
      <c r="L144" s="70">
        <v>9.1612033694428983E-4</v>
      </c>
      <c r="M144" s="70">
        <f t="shared" si="2"/>
        <v>2.0387314197909721E-5</v>
      </c>
      <c r="N144" s="70">
        <f>K144/'סכום נכסי הקרן'!$C$41</f>
        <v>2.8531136360209185E-6</v>
      </c>
    </row>
    <row r="145" spans="1:14">
      <c r="A145" s="62" t="s">
        <v>1369</v>
      </c>
      <c r="B145" s="59" t="s">
        <v>1370</v>
      </c>
      <c r="C145" s="72" t="s">
        <v>124</v>
      </c>
      <c r="D145" s="72" t="s">
        <v>29</v>
      </c>
      <c r="E145" s="59" t="s">
        <v>1371</v>
      </c>
      <c r="F145" s="72" t="s">
        <v>1125</v>
      </c>
      <c r="G145" s="72" t="s">
        <v>136</v>
      </c>
      <c r="H145" s="69">
        <v>101506.56173</v>
      </c>
      <c r="I145" s="71">
        <v>101.4</v>
      </c>
      <c r="J145" s="126" t="s">
        <v>3652</v>
      </c>
      <c r="K145" s="69">
        <v>102.927653554</v>
      </c>
      <c r="L145" s="70">
        <v>5.8053498754558432E-4</v>
      </c>
      <c r="M145" s="70">
        <f t="shared" si="2"/>
        <v>1.1457470482877488E-4</v>
      </c>
      <c r="N145" s="70">
        <f>K145/'סכום נכסי הקרן'!$C$41</f>
        <v>1.6034218608528895E-5</v>
      </c>
    </row>
    <row r="146" spans="1:14">
      <c r="A146" s="62" t="s">
        <v>1372</v>
      </c>
      <c r="B146" s="59" t="s">
        <v>1373</v>
      </c>
      <c r="C146" s="72" t="s">
        <v>124</v>
      </c>
      <c r="D146" s="72" t="s">
        <v>29</v>
      </c>
      <c r="E146" s="59" t="s">
        <v>1374</v>
      </c>
      <c r="F146" s="72" t="s">
        <v>1092</v>
      </c>
      <c r="G146" s="72" t="s">
        <v>136</v>
      </c>
      <c r="H146" s="69">
        <v>23538.282209000001</v>
      </c>
      <c r="I146" s="71">
        <v>2373</v>
      </c>
      <c r="J146" s="126" t="s">
        <v>3652</v>
      </c>
      <c r="K146" s="69">
        <v>558.56343681800001</v>
      </c>
      <c r="L146" s="70">
        <v>1.6536304761890044E-3</v>
      </c>
      <c r="M146" s="70">
        <f t="shared" si="2"/>
        <v>6.2176916204538621E-4</v>
      </c>
      <c r="N146" s="70">
        <f>K146/'סכום נכסי הקרן'!$C$41</f>
        <v>8.7013819351980878E-5</v>
      </c>
    </row>
    <row r="147" spans="1:14">
      <c r="A147" s="62" t="s">
        <v>1375</v>
      </c>
      <c r="B147" s="59" t="s">
        <v>1376</v>
      </c>
      <c r="C147" s="72" t="s">
        <v>124</v>
      </c>
      <c r="D147" s="72" t="s">
        <v>29</v>
      </c>
      <c r="E147" s="59" t="s">
        <v>1377</v>
      </c>
      <c r="F147" s="72" t="s">
        <v>1378</v>
      </c>
      <c r="G147" s="72" t="s">
        <v>136</v>
      </c>
      <c r="H147" s="69">
        <v>197991.50143800001</v>
      </c>
      <c r="I147" s="71">
        <v>592.4</v>
      </c>
      <c r="J147" s="126" t="s">
        <v>3652</v>
      </c>
      <c r="K147" s="69">
        <v>1172.9016544379999</v>
      </c>
      <c r="L147" s="70">
        <v>1.8432968902674942E-3</v>
      </c>
      <c r="M147" s="70">
        <f t="shared" si="2"/>
        <v>1.3056244479518018E-3</v>
      </c>
      <c r="N147" s="70">
        <f>K147/'סכום נכסי הקרן'!$C$41</f>
        <v>1.8271631465588035E-4</v>
      </c>
    </row>
    <row r="148" spans="1:14">
      <c r="A148" s="62" t="s">
        <v>1379</v>
      </c>
      <c r="B148" s="59" t="s">
        <v>1380</v>
      </c>
      <c r="C148" s="72" t="s">
        <v>124</v>
      </c>
      <c r="D148" s="72" t="s">
        <v>29</v>
      </c>
      <c r="E148" s="59" t="s">
        <v>1381</v>
      </c>
      <c r="F148" s="72" t="s">
        <v>745</v>
      </c>
      <c r="G148" s="72" t="s">
        <v>136</v>
      </c>
      <c r="H148" s="69">
        <v>20347.61002</v>
      </c>
      <c r="I148" s="71">
        <v>233.7</v>
      </c>
      <c r="J148" s="126" t="s">
        <v>3652</v>
      </c>
      <c r="K148" s="69">
        <v>47.552364634999996</v>
      </c>
      <c r="L148" s="70">
        <v>2.7614943597147415E-4</v>
      </c>
      <c r="M148" s="70">
        <f t="shared" si="2"/>
        <v>5.2933278412948576E-5</v>
      </c>
      <c r="N148" s="70">
        <f>K148/'סכום נכסי הקרן'!$C$41</f>
        <v>7.4077760794386349E-6</v>
      </c>
    </row>
    <row r="149" spans="1:14">
      <c r="A149" s="62" t="s">
        <v>1382</v>
      </c>
      <c r="B149" s="59" t="s">
        <v>1383</v>
      </c>
      <c r="C149" s="72" t="s">
        <v>124</v>
      </c>
      <c r="D149" s="72" t="s">
        <v>29</v>
      </c>
      <c r="E149" s="59" t="s">
        <v>1384</v>
      </c>
      <c r="F149" s="72" t="s">
        <v>654</v>
      </c>
      <c r="G149" s="72" t="s">
        <v>136</v>
      </c>
      <c r="H149" s="69">
        <v>45966.882032000001</v>
      </c>
      <c r="I149" s="71">
        <v>720.6</v>
      </c>
      <c r="J149" s="126" t="s">
        <v>3652</v>
      </c>
      <c r="K149" s="69">
        <v>331.23735200599998</v>
      </c>
      <c r="L149" s="70">
        <v>6.3177698114998441E-4</v>
      </c>
      <c r="M149" s="70">
        <f t="shared" si="2"/>
        <v>3.6871939196050555E-4</v>
      </c>
      <c r="N149" s="70">
        <f>K149/'סכום נכסי הקרן'!$C$41</f>
        <v>5.1600633357370829E-5</v>
      </c>
    </row>
    <row r="150" spans="1:14">
      <c r="A150" s="62" t="s">
        <v>1385</v>
      </c>
      <c r="B150" s="59" t="s">
        <v>1386</v>
      </c>
      <c r="C150" s="72" t="s">
        <v>124</v>
      </c>
      <c r="D150" s="72" t="s">
        <v>29</v>
      </c>
      <c r="E150" s="59" t="s">
        <v>1387</v>
      </c>
      <c r="F150" s="72" t="s">
        <v>1125</v>
      </c>
      <c r="G150" s="72" t="s">
        <v>136</v>
      </c>
      <c r="H150" s="69">
        <v>67500.390807000003</v>
      </c>
      <c r="I150" s="71">
        <v>293.60000000000002</v>
      </c>
      <c r="J150" s="126" t="s">
        <v>3652</v>
      </c>
      <c r="K150" s="69">
        <v>198.18114741100001</v>
      </c>
      <c r="L150" s="70">
        <v>5.4053988688799895E-4</v>
      </c>
      <c r="M150" s="70">
        <f t="shared" si="2"/>
        <v>2.206068600925647E-4</v>
      </c>
      <c r="N150" s="70">
        <f>K150/'סכום נכסי הקרן'!$C$41</f>
        <v>3.0872945529744594E-5</v>
      </c>
    </row>
    <row r="151" spans="1:14">
      <c r="A151" s="62" t="s">
        <v>1388</v>
      </c>
      <c r="B151" s="59" t="s">
        <v>1389</v>
      </c>
      <c r="C151" s="72" t="s">
        <v>124</v>
      </c>
      <c r="D151" s="72" t="s">
        <v>29</v>
      </c>
      <c r="E151" s="59" t="s">
        <v>1390</v>
      </c>
      <c r="F151" s="72" t="s">
        <v>619</v>
      </c>
      <c r="G151" s="72" t="s">
        <v>136</v>
      </c>
      <c r="H151" s="69">
        <v>16193.282773000003</v>
      </c>
      <c r="I151" s="71">
        <v>7000</v>
      </c>
      <c r="J151" s="126" t="s">
        <v>3652</v>
      </c>
      <c r="K151" s="69">
        <v>1133.529794094</v>
      </c>
      <c r="L151" s="70">
        <v>2.7290416485301121E-4</v>
      </c>
      <c r="M151" s="70">
        <f t="shared" si="2"/>
        <v>1.2617973604615881E-3</v>
      </c>
      <c r="N151" s="70">
        <f>K151/'סכום נכסי הקרן'!$C$41</f>
        <v>1.7658290935631271E-4</v>
      </c>
    </row>
    <row r="152" spans="1:14">
      <c r="A152" s="62" t="s">
        <v>1391</v>
      </c>
      <c r="B152" s="59" t="s">
        <v>1392</v>
      </c>
      <c r="C152" s="72" t="s">
        <v>124</v>
      </c>
      <c r="D152" s="72" t="s">
        <v>29</v>
      </c>
      <c r="E152" s="59" t="s">
        <v>1393</v>
      </c>
      <c r="F152" s="72" t="s">
        <v>132</v>
      </c>
      <c r="G152" s="72" t="s">
        <v>136</v>
      </c>
      <c r="H152" s="69">
        <v>23557.799638999997</v>
      </c>
      <c r="I152" s="71">
        <v>1518</v>
      </c>
      <c r="J152" s="69">
        <v>17.668349730000003</v>
      </c>
      <c r="K152" s="69">
        <v>375.27574825599999</v>
      </c>
      <c r="L152" s="70">
        <v>2.0441181720857052E-3</v>
      </c>
      <c r="M152" s="70">
        <f t="shared" si="2"/>
        <v>4.1774106958797819E-4</v>
      </c>
      <c r="N152" s="70">
        <f>K152/'סכום נכסי הקרן'!$C$41</f>
        <v>5.8460998363856273E-5</v>
      </c>
    </row>
    <row r="153" spans="1:14">
      <c r="A153" s="62" t="s">
        <v>1394</v>
      </c>
      <c r="B153" s="59" t="s">
        <v>1395</v>
      </c>
      <c r="C153" s="72" t="s">
        <v>124</v>
      </c>
      <c r="D153" s="72" t="s">
        <v>29</v>
      </c>
      <c r="E153" s="59" t="s">
        <v>1396</v>
      </c>
      <c r="F153" s="72" t="s">
        <v>603</v>
      </c>
      <c r="G153" s="72" t="s">
        <v>136</v>
      </c>
      <c r="H153" s="69">
        <v>9881.8035679999994</v>
      </c>
      <c r="I153" s="71">
        <v>29590</v>
      </c>
      <c r="J153" s="126" t="s">
        <v>3652</v>
      </c>
      <c r="K153" s="69">
        <v>2924.0256757500001</v>
      </c>
      <c r="L153" s="70">
        <v>2.7072010370961306E-3</v>
      </c>
      <c r="M153" s="70">
        <f t="shared" si="2"/>
        <v>3.2549015463084522E-3</v>
      </c>
      <c r="N153" s="70">
        <f>K153/'סכום נכסי הקרן'!$C$41</f>
        <v>4.555089451964378E-4</v>
      </c>
    </row>
    <row r="154" spans="1:14">
      <c r="A154" s="62" t="s">
        <v>1397</v>
      </c>
      <c r="B154" s="59" t="s">
        <v>1398</v>
      </c>
      <c r="C154" s="72" t="s">
        <v>124</v>
      </c>
      <c r="D154" s="72" t="s">
        <v>29</v>
      </c>
      <c r="E154" s="59" t="s">
        <v>1399</v>
      </c>
      <c r="F154" s="72" t="s">
        <v>1199</v>
      </c>
      <c r="G154" s="72" t="s">
        <v>136</v>
      </c>
      <c r="H154" s="69">
        <v>27078.185885999999</v>
      </c>
      <c r="I154" s="71">
        <v>565.20000000000005</v>
      </c>
      <c r="J154" s="126" t="s">
        <v>3652</v>
      </c>
      <c r="K154" s="69">
        <v>153.04590670600001</v>
      </c>
      <c r="L154" s="70">
        <v>1.2379989782623812E-3</v>
      </c>
      <c r="M154" s="70">
        <f t="shared" si="2"/>
        <v>1.7036422167044255E-4</v>
      </c>
      <c r="N154" s="70">
        <f>K154/'סכום נכסי הקרן'!$C$41</f>
        <v>2.3841712509039857E-5</v>
      </c>
    </row>
    <row r="155" spans="1:14">
      <c r="A155" s="62" t="s">
        <v>1400</v>
      </c>
      <c r="B155" s="59" t="s">
        <v>1401</v>
      </c>
      <c r="C155" s="72" t="s">
        <v>124</v>
      </c>
      <c r="D155" s="72" t="s">
        <v>29</v>
      </c>
      <c r="E155" s="59" t="s">
        <v>1402</v>
      </c>
      <c r="F155" s="72" t="s">
        <v>1092</v>
      </c>
      <c r="G155" s="72" t="s">
        <v>136</v>
      </c>
      <c r="H155" s="69">
        <v>992.66153499999996</v>
      </c>
      <c r="I155" s="71">
        <v>14000</v>
      </c>
      <c r="J155" s="126" t="s">
        <v>3652</v>
      </c>
      <c r="K155" s="69">
        <v>138.97261486299999</v>
      </c>
      <c r="L155" s="70">
        <v>2.9856062606622183E-4</v>
      </c>
      <c r="M155" s="70">
        <f t="shared" si="2"/>
        <v>1.5469842921132484E-4</v>
      </c>
      <c r="N155" s="70">
        <f>K155/'סכום נכסי הקרן'!$C$41</f>
        <v>2.1649354768815052E-5</v>
      </c>
    </row>
    <row r="156" spans="1:14">
      <c r="A156" s="62" t="s">
        <v>1403</v>
      </c>
      <c r="B156" s="59" t="s">
        <v>1404</v>
      </c>
      <c r="C156" s="72" t="s">
        <v>124</v>
      </c>
      <c r="D156" s="72" t="s">
        <v>29</v>
      </c>
      <c r="E156" s="59" t="s">
        <v>1405</v>
      </c>
      <c r="F156" s="72" t="s">
        <v>131</v>
      </c>
      <c r="G156" s="72" t="s">
        <v>136</v>
      </c>
      <c r="H156" s="69">
        <v>63838.523269999998</v>
      </c>
      <c r="I156" s="71">
        <v>776.5</v>
      </c>
      <c r="J156" s="126" t="s">
        <v>3652</v>
      </c>
      <c r="K156" s="69">
        <v>495.70613329099996</v>
      </c>
      <c r="L156" s="70">
        <v>1.6112657966824773E-3</v>
      </c>
      <c r="M156" s="70">
        <f t="shared" si="2"/>
        <v>5.5179907384007843E-4</v>
      </c>
      <c r="N156" s="70">
        <f>K156/'סכום נכסי הקרן'!$C$41</f>
        <v>7.7221817775205353E-5</v>
      </c>
    </row>
    <row r="157" spans="1:14">
      <c r="A157" s="62" t="s">
        <v>1406</v>
      </c>
      <c r="B157" s="59" t="s">
        <v>1407</v>
      </c>
      <c r="C157" s="72" t="s">
        <v>124</v>
      </c>
      <c r="D157" s="72" t="s">
        <v>29</v>
      </c>
      <c r="E157" s="59" t="s">
        <v>1408</v>
      </c>
      <c r="F157" s="72" t="s">
        <v>1125</v>
      </c>
      <c r="G157" s="72" t="s">
        <v>136</v>
      </c>
      <c r="H157" s="69">
        <v>89787.750295000005</v>
      </c>
      <c r="I157" s="71">
        <v>705</v>
      </c>
      <c r="J157" s="126" t="s">
        <v>3652</v>
      </c>
      <c r="K157" s="69">
        <v>633.00363958299999</v>
      </c>
      <c r="L157" s="70">
        <v>6.4443702726777634E-4</v>
      </c>
      <c r="M157" s="70">
        <f t="shared" si="2"/>
        <v>7.0463284313299003E-4</v>
      </c>
      <c r="N157" s="70">
        <f>K157/'סכום נכסי הקרן'!$C$41</f>
        <v>9.8610221710177269E-5</v>
      </c>
    </row>
    <row r="158" spans="1:14">
      <c r="A158" s="62" t="s">
        <v>1409</v>
      </c>
      <c r="B158" s="59" t="s">
        <v>1410</v>
      </c>
      <c r="C158" s="72" t="s">
        <v>124</v>
      </c>
      <c r="D158" s="72" t="s">
        <v>29</v>
      </c>
      <c r="E158" s="59" t="s">
        <v>1411</v>
      </c>
      <c r="F158" s="72" t="s">
        <v>132</v>
      </c>
      <c r="G158" s="72" t="s">
        <v>136</v>
      </c>
      <c r="H158" s="69">
        <v>1495185.2109139999</v>
      </c>
      <c r="I158" s="71">
        <v>142.1</v>
      </c>
      <c r="J158" s="126" t="s">
        <v>3652</v>
      </c>
      <c r="K158" s="69">
        <v>2124.6581846690001</v>
      </c>
      <c r="L158" s="70">
        <v>2.9276158862334757E-3</v>
      </c>
      <c r="M158" s="70">
        <f t="shared" si="2"/>
        <v>2.3650795093932368E-3</v>
      </c>
      <c r="N158" s="70">
        <f>K158/'סכום נכסי הקרן'!$C$41</f>
        <v>3.3098232229213169E-4</v>
      </c>
    </row>
    <row r="159" spans="1:14">
      <c r="A159" s="62" t="s">
        <v>1412</v>
      </c>
      <c r="B159" s="59" t="s">
        <v>1413</v>
      </c>
      <c r="C159" s="72" t="s">
        <v>124</v>
      </c>
      <c r="D159" s="72" t="s">
        <v>29</v>
      </c>
      <c r="E159" s="59" t="s">
        <v>1414</v>
      </c>
      <c r="F159" s="72" t="s">
        <v>159</v>
      </c>
      <c r="G159" s="72" t="s">
        <v>136</v>
      </c>
      <c r="H159" s="69">
        <v>13252.57626</v>
      </c>
      <c r="I159" s="71">
        <v>243.2</v>
      </c>
      <c r="J159" s="126" t="s">
        <v>3652</v>
      </c>
      <c r="K159" s="69">
        <v>32.230265463999999</v>
      </c>
      <c r="L159" s="70">
        <v>1.748258118321798E-3</v>
      </c>
      <c r="M159" s="70">
        <f t="shared" si="2"/>
        <v>3.587736652476469E-5</v>
      </c>
      <c r="N159" s="70">
        <f>K159/'סכום נכסי הקרן'!$C$41</f>
        <v>5.0208773290412919E-6</v>
      </c>
    </row>
    <row r="160" spans="1:14">
      <c r="A160" s="62" t="s">
        <v>1415</v>
      </c>
      <c r="B160" s="59" t="s">
        <v>1416</v>
      </c>
      <c r="C160" s="72" t="s">
        <v>124</v>
      </c>
      <c r="D160" s="72" t="s">
        <v>29</v>
      </c>
      <c r="E160" s="59" t="s">
        <v>1417</v>
      </c>
      <c r="F160" s="72" t="s">
        <v>654</v>
      </c>
      <c r="G160" s="72" t="s">
        <v>136</v>
      </c>
      <c r="H160" s="69">
        <v>43408.672982000004</v>
      </c>
      <c r="I160" s="71">
        <v>576.70000000000005</v>
      </c>
      <c r="J160" s="126" t="s">
        <v>3652</v>
      </c>
      <c r="K160" s="69">
        <v>250.337817067</v>
      </c>
      <c r="L160" s="70">
        <v>7.4298574142641672E-4</v>
      </c>
      <c r="M160" s="70">
        <f t="shared" si="2"/>
        <v>2.7866545585714174E-4</v>
      </c>
      <c r="N160" s="70">
        <f>K160/'סכום נכסי הקרן'!$C$41</f>
        <v>3.8997986898907613E-5</v>
      </c>
    </row>
    <row r="161" spans="1:14">
      <c r="A161" s="62" t="s">
        <v>1418</v>
      </c>
      <c r="B161" s="59" t="s">
        <v>1419</v>
      </c>
      <c r="C161" s="72" t="s">
        <v>124</v>
      </c>
      <c r="D161" s="72" t="s">
        <v>29</v>
      </c>
      <c r="E161" s="59" t="s">
        <v>1420</v>
      </c>
      <c r="F161" s="72" t="s">
        <v>161</v>
      </c>
      <c r="G161" s="72" t="s">
        <v>136</v>
      </c>
      <c r="H161" s="69">
        <v>264911.10813100002</v>
      </c>
      <c r="I161" s="71">
        <v>61.7</v>
      </c>
      <c r="J161" s="126" t="s">
        <v>3652</v>
      </c>
      <c r="K161" s="69">
        <v>163.45015373699999</v>
      </c>
      <c r="L161" s="70">
        <v>1.920641856168213E-3</v>
      </c>
      <c r="M161" s="70">
        <f t="shared" si="2"/>
        <v>1.8194578883321748E-4</v>
      </c>
      <c r="N161" s="70">
        <f>K161/'סכום נכסי הקרן'!$C$41</f>
        <v>2.5462501146416775E-5</v>
      </c>
    </row>
    <row r="162" spans="1:14">
      <c r="A162" s="62" t="s">
        <v>1421</v>
      </c>
      <c r="B162" s="59" t="s">
        <v>1422</v>
      </c>
      <c r="C162" s="72" t="s">
        <v>124</v>
      </c>
      <c r="D162" s="72" t="s">
        <v>29</v>
      </c>
      <c r="E162" s="59" t="s">
        <v>1423</v>
      </c>
      <c r="F162" s="72" t="s">
        <v>453</v>
      </c>
      <c r="G162" s="72" t="s">
        <v>136</v>
      </c>
      <c r="H162" s="69">
        <v>258834.78183600001</v>
      </c>
      <c r="I162" s="71">
        <v>1100</v>
      </c>
      <c r="J162" s="69">
        <v>43.597871781000002</v>
      </c>
      <c r="K162" s="69">
        <v>2890.7804719739997</v>
      </c>
      <c r="L162" s="70">
        <v>2.4221024791407377E-3</v>
      </c>
      <c r="M162" s="70">
        <f t="shared" si="2"/>
        <v>3.2178943934386035E-3</v>
      </c>
      <c r="N162" s="70">
        <f>K162/'סכום נכסי הקרן'!$C$41</f>
        <v>4.5032995931049402E-4</v>
      </c>
    </row>
    <row r="163" spans="1:14">
      <c r="A163" s="62" t="s">
        <v>1424</v>
      </c>
      <c r="B163" s="59" t="s">
        <v>1425</v>
      </c>
      <c r="C163" s="72" t="s">
        <v>124</v>
      </c>
      <c r="D163" s="72" t="s">
        <v>29</v>
      </c>
      <c r="E163" s="59" t="s">
        <v>1426</v>
      </c>
      <c r="F163" s="72" t="s">
        <v>159</v>
      </c>
      <c r="G163" s="72" t="s">
        <v>136</v>
      </c>
      <c r="H163" s="69">
        <v>108030.604226</v>
      </c>
      <c r="I163" s="71">
        <v>460.1</v>
      </c>
      <c r="J163" s="126" t="s">
        <v>3652</v>
      </c>
      <c r="K163" s="69">
        <v>497.04881002299999</v>
      </c>
      <c r="L163" s="70">
        <v>1.4123755097051409E-3</v>
      </c>
      <c r="M163" s="70">
        <f t="shared" si="2"/>
        <v>5.5329368471419751E-4</v>
      </c>
      <c r="N163" s="70">
        <f>K163/'סכום נכסי הקרן'!$C$41</f>
        <v>7.7430981896781082E-5</v>
      </c>
    </row>
    <row r="164" spans="1:14">
      <c r="A164" s="62" t="s">
        <v>1427</v>
      </c>
      <c r="B164" s="59" t="s">
        <v>1428</v>
      </c>
      <c r="C164" s="72" t="s">
        <v>124</v>
      </c>
      <c r="D164" s="72" t="s">
        <v>29</v>
      </c>
      <c r="E164" s="59" t="s">
        <v>1429</v>
      </c>
      <c r="F164" s="72" t="s">
        <v>603</v>
      </c>
      <c r="G164" s="72" t="s">
        <v>136</v>
      </c>
      <c r="H164" s="69">
        <v>307.07885800000003</v>
      </c>
      <c r="I164" s="71">
        <v>164.4</v>
      </c>
      <c r="J164" s="126" t="s">
        <v>3652</v>
      </c>
      <c r="K164" s="69">
        <v>0.50483781699999997</v>
      </c>
      <c r="L164" s="70">
        <v>4.4792392149895497E-5</v>
      </c>
      <c r="M164" s="70">
        <f t="shared" si="2"/>
        <v>5.619640774073607E-7</v>
      </c>
      <c r="N164" s="70">
        <f>K164/'סכום נכסי הקרן'!$C$41</f>
        <v>7.8644364659335286E-8</v>
      </c>
    </row>
    <row r="165" spans="1:14">
      <c r="A165" s="62" t="s">
        <v>1430</v>
      </c>
      <c r="B165" s="59" t="s">
        <v>1431</v>
      </c>
      <c r="C165" s="72" t="s">
        <v>124</v>
      </c>
      <c r="D165" s="72" t="s">
        <v>29</v>
      </c>
      <c r="E165" s="59" t="s">
        <v>1432</v>
      </c>
      <c r="F165" s="72" t="s">
        <v>1433</v>
      </c>
      <c r="G165" s="72" t="s">
        <v>136</v>
      </c>
      <c r="H165" s="69">
        <v>32629.449124999999</v>
      </c>
      <c r="I165" s="71">
        <v>710.8</v>
      </c>
      <c r="J165" s="126" t="s">
        <v>3652</v>
      </c>
      <c r="K165" s="69">
        <v>231.93012438100001</v>
      </c>
      <c r="L165" s="70">
        <v>6.5241927519813544E-4</v>
      </c>
      <c r="M165" s="70">
        <f t="shared" si="2"/>
        <v>2.5817479194658493E-4</v>
      </c>
      <c r="N165" s="70">
        <f>K165/'סכום נכסי הקרן'!$C$41</f>
        <v>3.6130409931838279E-5</v>
      </c>
    </row>
    <row r="166" spans="1:14">
      <c r="A166" s="62" t="s">
        <v>1434</v>
      </c>
      <c r="B166" s="59" t="s">
        <v>1435</v>
      </c>
      <c r="C166" s="72" t="s">
        <v>124</v>
      </c>
      <c r="D166" s="72" t="s">
        <v>29</v>
      </c>
      <c r="E166" s="59" t="s">
        <v>1436</v>
      </c>
      <c r="F166" s="72" t="s">
        <v>453</v>
      </c>
      <c r="G166" s="72" t="s">
        <v>136</v>
      </c>
      <c r="H166" s="69">
        <v>14824.954274</v>
      </c>
      <c r="I166" s="71">
        <v>417.2</v>
      </c>
      <c r="J166" s="126" t="s">
        <v>3652</v>
      </c>
      <c r="K166" s="69">
        <v>61.849709150999999</v>
      </c>
      <c r="L166" s="70">
        <v>9.8774600024931908E-4</v>
      </c>
      <c r="M166" s="70">
        <f t="shared" si="2"/>
        <v>6.8848476818754865E-5</v>
      </c>
      <c r="N166" s="70">
        <f>K166/'סכום נכסי הקרן'!$C$41</f>
        <v>9.635037068835655E-6</v>
      </c>
    </row>
    <row r="167" spans="1:14">
      <c r="A167" s="62" t="s">
        <v>1437</v>
      </c>
      <c r="B167" s="59" t="s">
        <v>1438</v>
      </c>
      <c r="C167" s="72" t="s">
        <v>124</v>
      </c>
      <c r="D167" s="72" t="s">
        <v>29</v>
      </c>
      <c r="E167" s="59" t="s">
        <v>1439</v>
      </c>
      <c r="F167" s="72" t="s">
        <v>453</v>
      </c>
      <c r="G167" s="72" t="s">
        <v>136</v>
      </c>
      <c r="H167" s="69">
        <v>32525.376241999998</v>
      </c>
      <c r="I167" s="71">
        <v>3813</v>
      </c>
      <c r="J167" s="126" t="s">
        <v>3652</v>
      </c>
      <c r="K167" s="69">
        <v>1240.1925961090001</v>
      </c>
      <c r="L167" s="70">
        <v>1.2643249957522669E-3</v>
      </c>
      <c r="M167" s="70">
        <f t="shared" si="2"/>
        <v>1.3805298743692052E-3</v>
      </c>
      <c r="N167" s="70">
        <f>K167/'סכום נכסי הקרן'!$C$41</f>
        <v>1.9319899478965525E-4</v>
      </c>
    </row>
    <row r="168" spans="1:14">
      <c r="A168" s="62" t="s">
        <v>1440</v>
      </c>
      <c r="B168" s="59" t="s">
        <v>1441</v>
      </c>
      <c r="C168" s="72" t="s">
        <v>124</v>
      </c>
      <c r="D168" s="72" t="s">
        <v>29</v>
      </c>
      <c r="E168" s="59" t="s">
        <v>1442</v>
      </c>
      <c r="F168" s="72" t="s">
        <v>565</v>
      </c>
      <c r="G168" s="72" t="s">
        <v>136</v>
      </c>
      <c r="H168" s="69">
        <v>449039.35057900002</v>
      </c>
      <c r="I168" s="71">
        <v>145.80000000000001</v>
      </c>
      <c r="J168" s="126" t="s">
        <v>3652</v>
      </c>
      <c r="K168" s="69">
        <v>654.69937314399999</v>
      </c>
      <c r="L168" s="70">
        <v>2.0101392142450069E-3</v>
      </c>
      <c r="M168" s="70">
        <f t="shared" si="2"/>
        <v>7.2878361489318736E-4</v>
      </c>
      <c r="N168" s="70">
        <f>K168/'סכום נכסי הקרן'!$C$41</f>
        <v>1.0199001443621044E-4</v>
      </c>
    </row>
    <row r="169" spans="1:14">
      <c r="A169" s="62" t="s">
        <v>1443</v>
      </c>
      <c r="B169" s="59" t="s">
        <v>1444</v>
      </c>
      <c r="C169" s="72" t="s">
        <v>124</v>
      </c>
      <c r="D169" s="72" t="s">
        <v>29</v>
      </c>
      <c r="E169" s="59" t="s">
        <v>1445</v>
      </c>
      <c r="F169" s="72" t="s">
        <v>603</v>
      </c>
      <c r="G169" s="72" t="s">
        <v>136</v>
      </c>
      <c r="H169" s="69">
        <v>6588.2170930000002</v>
      </c>
      <c r="I169" s="71">
        <v>2774</v>
      </c>
      <c r="J169" s="126" t="s">
        <v>3652</v>
      </c>
      <c r="K169" s="69">
        <v>182.75714215300002</v>
      </c>
      <c r="L169" s="70">
        <v>3.2904001010660935E-4</v>
      </c>
      <c r="M169" s="70">
        <f t="shared" si="2"/>
        <v>2.0343751066417541E-4</v>
      </c>
      <c r="N169" s="70">
        <f>K169/'סכום נכסי הקרן'!$C$41</f>
        <v>2.8470171701852738E-5</v>
      </c>
    </row>
    <row r="170" spans="1:14">
      <c r="A170" s="62" t="s">
        <v>1446</v>
      </c>
      <c r="B170" s="59" t="s">
        <v>1447</v>
      </c>
      <c r="C170" s="72" t="s">
        <v>124</v>
      </c>
      <c r="D170" s="72" t="s">
        <v>29</v>
      </c>
      <c r="E170" s="59" t="s">
        <v>1448</v>
      </c>
      <c r="F170" s="72" t="s">
        <v>540</v>
      </c>
      <c r="G170" s="72" t="s">
        <v>136</v>
      </c>
      <c r="H170" s="69">
        <v>151842.39648200001</v>
      </c>
      <c r="I170" s="71">
        <v>507.8</v>
      </c>
      <c r="J170" s="126" t="s">
        <v>3652</v>
      </c>
      <c r="K170" s="69">
        <v>771.05568933600011</v>
      </c>
      <c r="L170" s="70">
        <v>9.957029739396106E-4</v>
      </c>
      <c r="M170" s="70">
        <f t="shared" si="2"/>
        <v>8.5830653825088123E-4</v>
      </c>
      <c r="N170" s="70">
        <f>K170/'סכום נכסי הקרן'!$C$41</f>
        <v>1.2011616951587353E-4</v>
      </c>
    </row>
    <row r="171" spans="1:14">
      <c r="A171" s="62" t="s">
        <v>1449</v>
      </c>
      <c r="B171" s="59" t="s">
        <v>1450</v>
      </c>
      <c r="C171" s="72" t="s">
        <v>124</v>
      </c>
      <c r="D171" s="72" t="s">
        <v>29</v>
      </c>
      <c r="E171" s="59" t="s">
        <v>1451</v>
      </c>
      <c r="F171" s="72" t="s">
        <v>745</v>
      </c>
      <c r="G171" s="72" t="s">
        <v>136</v>
      </c>
      <c r="H171" s="69">
        <v>2819.1241649999997</v>
      </c>
      <c r="I171" s="71">
        <v>19800</v>
      </c>
      <c r="J171" s="126" t="s">
        <v>3652</v>
      </c>
      <c r="K171" s="69">
        <v>558.18658475299992</v>
      </c>
      <c r="L171" s="70">
        <v>1.2578070348427096E-3</v>
      </c>
      <c r="M171" s="70">
        <f t="shared" si="2"/>
        <v>6.2134966628675753E-4</v>
      </c>
      <c r="N171" s="70">
        <f>K171/'סכום נכסי הקרן'!$C$41</f>
        <v>8.6955112792716732E-5</v>
      </c>
    </row>
    <row r="172" spans="1:14">
      <c r="A172" s="62" t="s">
        <v>1452</v>
      </c>
      <c r="B172" s="59" t="s">
        <v>1453</v>
      </c>
      <c r="C172" s="72" t="s">
        <v>124</v>
      </c>
      <c r="D172" s="72" t="s">
        <v>29</v>
      </c>
      <c r="E172" s="59" t="s">
        <v>1454</v>
      </c>
      <c r="F172" s="72" t="s">
        <v>1455</v>
      </c>
      <c r="G172" s="72" t="s">
        <v>136</v>
      </c>
      <c r="H172" s="69">
        <v>13326.369014000002</v>
      </c>
      <c r="I172" s="71">
        <v>2227</v>
      </c>
      <c r="J172" s="126" t="s">
        <v>3652</v>
      </c>
      <c r="K172" s="69">
        <v>296.77823794599999</v>
      </c>
      <c r="L172" s="70">
        <v>2.3186852221769092E-4</v>
      </c>
      <c r="M172" s="70">
        <f t="shared" si="2"/>
        <v>3.3036096557304082E-4</v>
      </c>
      <c r="N172" s="70">
        <f>K172/'סכום נכסי הקרן'!$C$41</f>
        <v>4.6232542773197597E-5</v>
      </c>
    </row>
    <row r="173" spans="1:14">
      <c r="A173" s="62" t="s">
        <v>1456</v>
      </c>
      <c r="B173" s="59" t="s">
        <v>1457</v>
      </c>
      <c r="C173" s="72" t="s">
        <v>124</v>
      </c>
      <c r="D173" s="72" t="s">
        <v>29</v>
      </c>
      <c r="E173" s="59">
        <v>1154</v>
      </c>
      <c r="F173" s="72" t="s">
        <v>540</v>
      </c>
      <c r="G173" s="72" t="s">
        <v>136</v>
      </c>
      <c r="H173" s="69">
        <v>21523.190841</v>
      </c>
      <c r="I173" s="71">
        <v>4.9000000000000004</v>
      </c>
      <c r="J173" s="126" t="s">
        <v>3652</v>
      </c>
      <c r="K173" s="69">
        <v>1.054636404</v>
      </c>
      <c r="L173" s="70">
        <v>8.7564295357774654E-4</v>
      </c>
      <c r="M173" s="70">
        <f t="shared" si="2"/>
        <v>1.1739765798370779E-6</v>
      </c>
      <c r="N173" s="70">
        <f>K173/'סכום נכסי הקרן'!$C$41</f>
        <v>1.6429278304082766E-7</v>
      </c>
    </row>
    <row r="174" spans="1:14">
      <c r="A174" s="62" t="s">
        <v>1458</v>
      </c>
      <c r="B174" s="59" t="s">
        <v>1459</v>
      </c>
      <c r="C174" s="72" t="s">
        <v>124</v>
      </c>
      <c r="D174" s="72" t="s">
        <v>29</v>
      </c>
      <c r="E174" s="59" t="s">
        <v>785</v>
      </c>
      <c r="F174" s="72" t="s">
        <v>603</v>
      </c>
      <c r="G174" s="72" t="s">
        <v>136</v>
      </c>
      <c r="H174" s="69">
        <v>202729.03641500001</v>
      </c>
      <c r="I174" s="71">
        <v>420</v>
      </c>
      <c r="J174" s="126" t="s">
        <v>3652</v>
      </c>
      <c r="K174" s="69">
        <v>851.46195294400002</v>
      </c>
      <c r="L174" s="70">
        <v>1.0972720010252151E-3</v>
      </c>
      <c r="M174" s="70">
        <f t="shared" si="2"/>
        <v>9.4781138559919852E-4</v>
      </c>
      <c r="N174" s="70">
        <f>K174/'סכום נכסי הקרן'!$C$41</f>
        <v>1.3264197345358089E-4</v>
      </c>
    </row>
    <row r="175" spans="1:14">
      <c r="A175" s="62" t="s">
        <v>1460</v>
      </c>
      <c r="B175" s="59" t="s">
        <v>1461</v>
      </c>
      <c r="C175" s="72" t="s">
        <v>124</v>
      </c>
      <c r="D175" s="72" t="s">
        <v>29</v>
      </c>
      <c r="E175" s="59" t="s">
        <v>1462</v>
      </c>
      <c r="F175" s="72" t="s">
        <v>1092</v>
      </c>
      <c r="G175" s="72" t="s">
        <v>136</v>
      </c>
      <c r="H175" s="69">
        <v>17136.745725000001</v>
      </c>
      <c r="I175" s="71">
        <v>6480</v>
      </c>
      <c r="J175" s="126" t="s">
        <v>3652</v>
      </c>
      <c r="K175" s="69">
        <v>1110.4611229489999</v>
      </c>
      <c r="L175" s="70">
        <v>1.3624885231874548E-3</v>
      </c>
      <c r="M175" s="70">
        <f t="shared" si="2"/>
        <v>1.2361182927284082E-3</v>
      </c>
      <c r="N175" s="70">
        <f>K175/'סכום נכסי הקרן'!$C$41</f>
        <v>1.7298923842945014E-4</v>
      </c>
    </row>
    <row r="176" spans="1:14">
      <c r="A176" s="62" t="s">
        <v>1463</v>
      </c>
      <c r="B176" s="59" t="s">
        <v>1464</v>
      </c>
      <c r="C176" s="72" t="s">
        <v>124</v>
      </c>
      <c r="D176" s="72" t="s">
        <v>29</v>
      </c>
      <c r="E176" s="59" t="s">
        <v>1465</v>
      </c>
      <c r="F176" s="72" t="s">
        <v>453</v>
      </c>
      <c r="G176" s="72" t="s">
        <v>136</v>
      </c>
      <c r="H176" s="69">
        <v>166254.41252700001</v>
      </c>
      <c r="I176" s="71">
        <v>311.2</v>
      </c>
      <c r="J176" s="126" t="s">
        <v>3652</v>
      </c>
      <c r="K176" s="69">
        <v>517.38373170499995</v>
      </c>
      <c r="L176" s="70">
        <v>1.9801138782039687E-3</v>
      </c>
      <c r="M176" s="70">
        <f t="shared" si="2"/>
        <v>5.759296583226802E-4</v>
      </c>
      <c r="N176" s="70">
        <f>K176/'סכום נכסי הקרן'!$C$41</f>
        <v>8.0598785381832258E-5</v>
      </c>
    </row>
    <row r="177" spans="1:14">
      <c r="A177" s="62" t="s">
        <v>1466</v>
      </c>
      <c r="B177" s="59" t="s">
        <v>1467</v>
      </c>
      <c r="C177" s="72" t="s">
        <v>124</v>
      </c>
      <c r="D177" s="72" t="s">
        <v>29</v>
      </c>
      <c r="E177" s="59" t="s">
        <v>798</v>
      </c>
      <c r="F177" s="72" t="s">
        <v>334</v>
      </c>
      <c r="G177" s="72" t="s">
        <v>136</v>
      </c>
      <c r="H177" s="69">
        <v>305433.95231299999</v>
      </c>
      <c r="I177" s="71">
        <v>394</v>
      </c>
      <c r="J177" s="126" t="s">
        <v>3652</v>
      </c>
      <c r="K177" s="69">
        <v>1203.4097721150001</v>
      </c>
      <c r="L177" s="70">
        <v>3.2285796381868537E-3</v>
      </c>
      <c r="M177" s="70">
        <f t="shared" si="2"/>
        <v>1.3395847924950685E-3</v>
      </c>
      <c r="N177" s="70">
        <f>K177/'סכום נכסי הקרן'!$C$41</f>
        <v>1.8746891331403498E-4</v>
      </c>
    </row>
    <row r="178" spans="1:14">
      <c r="A178" s="62" t="s">
        <v>1468</v>
      </c>
      <c r="B178" s="59" t="s">
        <v>1469</v>
      </c>
      <c r="C178" s="72" t="s">
        <v>124</v>
      </c>
      <c r="D178" s="72" t="s">
        <v>29</v>
      </c>
      <c r="E178" s="59" t="s">
        <v>1470</v>
      </c>
      <c r="F178" s="72" t="s">
        <v>161</v>
      </c>
      <c r="G178" s="72" t="s">
        <v>136</v>
      </c>
      <c r="H178" s="69">
        <v>37769.842341000003</v>
      </c>
      <c r="I178" s="71">
        <v>163.5</v>
      </c>
      <c r="J178" s="126" t="s">
        <v>3652</v>
      </c>
      <c r="K178" s="69">
        <v>61.753692227999998</v>
      </c>
      <c r="L178" s="70">
        <v>9.619743315804121E-4</v>
      </c>
      <c r="M178" s="70">
        <f t="shared" si="2"/>
        <v>6.874159484650121E-5</v>
      </c>
      <c r="N178" s="70">
        <f>K178/'סכום נכסי הקרן'!$C$41</f>
        <v>9.6200794138193326E-6</v>
      </c>
    </row>
    <row r="179" spans="1:14">
      <c r="A179" s="62" t="s">
        <v>1471</v>
      </c>
      <c r="B179" s="59" t="s">
        <v>1472</v>
      </c>
      <c r="C179" s="72" t="s">
        <v>124</v>
      </c>
      <c r="D179" s="72" t="s">
        <v>29</v>
      </c>
      <c r="E179" s="59" t="s">
        <v>1473</v>
      </c>
      <c r="F179" s="72" t="s">
        <v>603</v>
      </c>
      <c r="G179" s="72" t="s">
        <v>136</v>
      </c>
      <c r="H179" s="69">
        <v>46066.73818700001</v>
      </c>
      <c r="I179" s="71">
        <v>3575</v>
      </c>
      <c r="J179" s="126" t="s">
        <v>3652</v>
      </c>
      <c r="K179" s="69">
        <v>1646.885890169</v>
      </c>
      <c r="L179" s="70">
        <v>1.2907463767722054E-3</v>
      </c>
      <c r="M179" s="70">
        <f t="shared" si="2"/>
        <v>1.8332436253760724E-3</v>
      </c>
      <c r="N179" s="70">
        <f>K179/'סכום נכסי הקרן'!$C$41</f>
        <v>2.5655426383947949E-4</v>
      </c>
    </row>
    <row r="180" spans="1:14">
      <c r="A180" s="62" t="s">
        <v>1474</v>
      </c>
      <c r="B180" s="59" t="s">
        <v>1475</v>
      </c>
      <c r="C180" s="72" t="s">
        <v>124</v>
      </c>
      <c r="D180" s="72" t="s">
        <v>29</v>
      </c>
      <c r="E180" s="59" t="s">
        <v>1476</v>
      </c>
      <c r="F180" s="72" t="s">
        <v>453</v>
      </c>
      <c r="G180" s="72" t="s">
        <v>136</v>
      </c>
      <c r="H180" s="69">
        <v>10039.8305</v>
      </c>
      <c r="I180" s="71">
        <v>5397</v>
      </c>
      <c r="J180" s="126" t="s">
        <v>3652</v>
      </c>
      <c r="K180" s="69">
        <v>541.849652085</v>
      </c>
      <c r="L180" s="70">
        <v>1.194677467336205E-3</v>
      </c>
      <c r="M180" s="70">
        <f t="shared" si="2"/>
        <v>6.0316408472910904E-4</v>
      </c>
      <c r="N180" s="70">
        <f>K180/'סכום נכסי הקרן'!$C$41</f>
        <v>8.4410121813649106E-5</v>
      </c>
    </row>
    <row r="181" spans="1:14">
      <c r="A181" s="62" t="s">
        <v>1477</v>
      </c>
      <c r="B181" s="59" t="s">
        <v>1478</v>
      </c>
      <c r="C181" s="72" t="s">
        <v>124</v>
      </c>
      <c r="D181" s="72" t="s">
        <v>29</v>
      </c>
      <c r="E181" s="59" t="s">
        <v>1479</v>
      </c>
      <c r="F181" s="72" t="s">
        <v>453</v>
      </c>
      <c r="G181" s="72" t="s">
        <v>136</v>
      </c>
      <c r="H181" s="69">
        <v>39368.022719000001</v>
      </c>
      <c r="I181" s="71">
        <v>1035</v>
      </c>
      <c r="J181" s="126" t="s">
        <v>3652</v>
      </c>
      <c r="K181" s="69">
        <v>407.45903514499997</v>
      </c>
      <c r="L181" s="70">
        <v>2.3610368404417886E-3</v>
      </c>
      <c r="M181" s="70">
        <f t="shared" si="2"/>
        <v>4.5356614155265098E-4</v>
      </c>
      <c r="N181" s="70">
        <f>K181/'סכום נכסי הקרן'!$C$41</f>
        <v>6.3474557302596631E-5</v>
      </c>
    </row>
    <row r="182" spans="1:14">
      <c r="A182" s="62" t="s">
        <v>1480</v>
      </c>
      <c r="B182" s="59" t="s">
        <v>1481</v>
      </c>
      <c r="C182" s="72" t="s">
        <v>124</v>
      </c>
      <c r="D182" s="72" t="s">
        <v>29</v>
      </c>
      <c r="E182" s="59" t="s">
        <v>1482</v>
      </c>
      <c r="F182" s="72" t="s">
        <v>130</v>
      </c>
      <c r="G182" s="72" t="s">
        <v>136</v>
      </c>
      <c r="H182" s="69">
        <v>31936.700820999999</v>
      </c>
      <c r="I182" s="71">
        <v>1336</v>
      </c>
      <c r="J182" s="126" t="s">
        <v>3652</v>
      </c>
      <c r="K182" s="69">
        <v>426.67432296199996</v>
      </c>
      <c r="L182" s="70">
        <v>1.5967552032898355E-3</v>
      </c>
      <c r="M182" s="70">
        <f t="shared" si="2"/>
        <v>4.7495578616043059E-4</v>
      </c>
      <c r="N182" s="70">
        <f>K182/'סכום נכסי הקרן'!$C$41</f>
        <v>6.6467942606206385E-5</v>
      </c>
    </row>
    <row r="183" spans="1:14">
      <c r="A183" s="62" t="s">
        <v>1483</v>
      </c>
      <c r="B183" s="59" t="s">
        <v>1484</v>
      </c>
      <c r="C183" s="72" t="s">
        <v>124</v>
      </c>
      <c r="D183" s="72" t="s">
        <v>29</v>
      </c>
      <c r="E183" s="59" t="s">
        <v>1485</v>
      </c>
      <c r="F183" s="72" t="s">
        <v>1092</v>
      </c>
      <c r="G183" s="72" t="s">
        <v>136</v>
      </c>
      <c r="H183" s="69">
        <v>108814.534271</v>
      </c>
      <c r="I183" s="71">
        <v>1411</v>
      </c>
      <c r="J183" s="126" t="s">
        <v>3652</v>
      </c>
      <c r="K183" s="69">
        <v>1535.373078562</v>
      </c>
      <c r="L183" s="70">
        <v>1.0872236379986502E-3</v>
      </c>
      <c r="M183" s="70">
        <f t="shared" si="2"/>
        <v>1.7091122861942682E-3</v>
      </c>
      <c r="N183" s="70">
        <f>K183/'סכום נכסי הקרן'!$C$41</f>
        <v>2.3918263690328134E-4</v>
      </c>
    </row>
    <row r="184" spans="1:14">
      <c r="A184" s="128" t="s">
        <v>3652</v>
      </c>
      <c r="B184" s="126" t="s">
        <v>3652</v>
      </c>
      <c r="C184" s="126" t="s">
        <v>3652</v>
      </c>
      <c r="D184" s="126" t="s">
        <v>3652</v>
      </c>
      <c r="E184" s="126" t="s">
        <v>3652</v>
      </c>
      <c r="F184" s="126" t="s">
        <v>3652</v>
      </c>
      <c r="G184" s="126" t="s">
        <v>3652</v>
      </c>
      <c r="H184" s="126" t="s">
        <v>3652</v>
      </c>
      <c r="I184" s="126" t="s">
        <v>3652</v>
      </c>
      <c r="J184" s="126" t="s">
        <v>3652</v>
      </c>
      <c r="K184" s="126" t="s">
        <v>3652</v>
      </c>
      <c r="L184" s="126" t="s">
        <v>3652</v>
      </c>
      <c r="M184" s="126" t="s">
        <v>3652</v>
      </c>
      <c r="N184" s="126" t="s">
        <v>3652</v>
      </c>
    </row>
    <row r="185" spans="1:14">
      <c r="A185" s="56" t="s">
        <v>190</v>
      </c>
      <c r="B185" s="125" t="s">
        <v>3652</v>
      </c>
      <c r="C185" s="125" t="s">
        <v>3652</v>
      </c>
      <c r="D185" s="125" t="s">
        <v>3652</v>
      </c>
      <c r="E185" s="125" t="s">
        <v>3652</v>
      </c>
      <c r="F185" s="125" t="s">
        <v>3652</v>
      </c>
      <c r="G185" s="125" t="s">
        <v>3652</v>
      </c>
      <c r="H185" s="125" t="s">
        <v>3652</v>
      </c>
      <c r="I185" s="125" t="s">
        <v>3652</v>
      </c>
      <c r="J185" s="66">
        <v>91.009468586000011</v>
      </c>
      <c r="K185" s="66">
        <f>K186+K216</f>
        <v>235431.14768750797</v>
      </c>
      <c r="L185" s="125" t="s">
        <v>3652</v>
      </c>
      <c r="M185" s="67">
        <f t="shared" si="2"/>
        <v>0.26207198281892286</v>
      </c>
      <c r="N185" s="67">
        <f>K185/'סכום נכסי הקרן'!$C$41</f>
        <v>3.6675804401757404E-2</v>
      </c>
    </row>
    <row r="186" spans="1:14">
      <c r="A186" s="75" t="s">
        <v>69</v>
      </c>
      <c r="B186" s="125" t="s">
        <v>3652</v>
      </c>
      <c r="C186" s="125" t="s">
        <v>3652</v>
      </c>
      <c r="D186" s="125" t="s">
        <v>3652</v>
      </c>
      <c r="E186" s="125" t="s">
        <v>3652</v>
      </c>
      <c r="F186" s="125" t="s">
        <v>3652</v>
      </c>
      <c r="G186" s="125" t="s">
        <v>3652</v>
      </c>
      <c r="H186" s="125" t="s">
        <v>3652</v>
      </c>
      <c r="I186" s="125" t="s">
        <v>3652</v>
      </c>
      <c r="J186" s="66">
        <v>0.25490125699999994</v>
      </c>
      <c r="K186" s="66">
        <f>SUM(K187:K214)</f>
        <v>85771.078914079015</v>
      </c>
      <c r="L186" s="125" t="s">
        <v>3652</v>
      </c>
      <c r="M186" s="67">
        <f t="shared" si="2"/>
        <v>9.5476732540788145E-2</v>
      </c>
      <c r="N186" s="67">
        <f>K186/'סכום נכסי הקרן'!$C$41</f>
        <v>1.3361542618633608E-2</v>
      </c>
    </row>
    <row r="187" spans="1:14">
      <c r="A187" s="62" t="s">
        <v>1486</v>
      </c>
      <c r="B187" s="59" t="s">
        <v>1487</v>
      </c>
      <c r="C187" s="72" t="s">
        <v>1488</v>
      </c>
      <c r="D187" s="72" t="s">
        <v>804</v>
      </c>
      <c r="E187" s="59" t="s">
        <v>1489</v>
      </c>
      <c r="F187" s="72" t="s">
        <v>3538</v>
      </c>
      <c r="G187" s="72" t="s">
        <v>135</v>
      </c>
      <c r="H187" s="69">
        <v>28111.525399999999</v>
      </c>
      <c r="I187" s="71">
        <v>218</v>
      </c>
      <c r="J187" s="126" t="s">
        <v>3652</v>
      </c>
      <c r="K187" s="69">
        <v>222.273895724</v>
      </c>
      <c r="L187" s="70">
        <v>3.627110138429127E-4</v>
      </c>
      <c r="M187" s="70">
        <f t="shared" si="2"/>
        <v>2.4742588715828624E-4</v>
      </c>
      <c r="N187" s="70">
        <f>K187/'סכום נכסי הקרן'!$C$41</f>
        <v>3.4626148677703602E-5</v>
      </c>
    </row>
    <row r="188" spans="1:14">
      <c r="A188" s="62" t="s">
        <v>1490</v>
      </c>
      <c r="B188" s="59" t="s">
        <v>1491</v>
      </c>
      <c r="C188" s="72" t="s">
        <v>1488</v>
      </c>
      <c r="D188" s="72" t="s">
        <v>804</v>
      </c>
      <c r="E188" s="59" t="s">
        <v>1492</v>
      </c>
      <c r="F188" s="72" t="s">
        <v>3528</v>
      </c>
      <c r="G188" s="72" t="s">
        <v>135</v>
      </c>
      <c r="H188" s="69">
        <v>1941.1514299999999</v>
      </c>
      <c r="I188" s="71">
        <v>585</v>
      </c>
      <c r="J188" s="126" t="s">
        <v>3652</v>
      </c>
      <c r="K188" s="69">
        <v>41.187252454999999</v>
      </c>
      <c r="L188" s="70">
        <v>9.0242880387535272E-4</v>
      </c>
      <c r="M188" s="70">
        <f t="shared" si="2"/>
        <v>4.5847905104181467E-5</v>
      </c>
      <c r="N188" s="70">
        <f>K188/'סכום נכסי הקרן'!$C$41</f>
        <v>6.416209705991821E-6</v>
      </c>
    </row>
    <row r="189" spans="1:14">
      <c r="A189" s="62" t="s">
        <v>1493</v>
      </c>
      <c r="B189" s="59" t="s">
        <v>1494</v>
      </c>
      <c r="C189" s="72" t="s">
        <v>1488</v>
      </c>
      <c r="D189" s="72" t="s">
        <v>804</v>
      </c>
      <c r="E189" s="59" t="s">
        <v>1088</v>
      </c>
      <c r="F189" s="72" t="s">
        <v>1061</v>
      </c>
      <c r="G189" s="72" t="s">
        <v>135</v>
      </c>
      <c r="H189" s="69">
        <v>19055.056138</v>
      </c>
      <c r="I189" s="71">
        <v>6938</v>
      </c>
      <c r="J189" s="126" t="s">
        <v>3652</v>
      </c>
      <c r="K189" s="69">
        <v>4795.0383360559999</v>
      </c>
      <c r="L189" s="70">
        <v>4.2458135272267701E-4</v>
      </c>
      <c r="M189" s="70">
        <f t="shared" si="2"/>
        <v>5.3376336001679453E-3</v>
      </c>
      <c r="N189" s="70">
        <f>K189/'סכום נכסי הקרן'!$C$41</f>
        <v>7.4697800116721523E-4</v>
      </c>
    </row>
    <row r="190" spans="1:14">
      <c r="A190" s="62" t="s">
        <v>1496</v>
      </c>
      <c r="B190" s="59" t="s">
        <v>1497</v>
      </c>
      <c r="C190" s="72" t="s">
        <v>1488</v>
      </c>
      <c r="D190" s="72" t="s">
        <v>804</v>
      </c>
      <c r="E190" s="59" t="s">
        <v>1498</v>
      </c>
      <c r="F190" s="72" t="s">
        <v>1495</v>
      </c>
      <c r="G190" s="72" t="s">
        <v>135</v>
      </c>
      <c r="H190" s="69">
        <v>3610.5238439999998</v>
      </c>
      <c r="I190" s="71">
        <v>2271</v>
      </c>
      <c r="J190" s="126" t="s">
        <v>3652</v>
      </c>
      <c r="K190" s="69">
        <v>297.395852375</v>
      </c>
      <c r="L190" s="70">
        <v>1.5324080815879996E-4</v>
      </c>
      <c r="M190" s="70">
        <f t="shared" si="2"/>
        <v>3.3104846779870404E-4</v>
      </c>
      <c r="N190" s="70">
        <f>K190/'סכום נכסי הקרן'!$C$41</f>
        <v>4.632875564144464E-5</v>
      </c>
    </row>
    <row r="191" spans="1:14">
      <c r="A191" s="62" t="s">
        <v>1499</v>
      </c>
      <c r="B191" s="59" t="s">
        <v>1500</v>
      </c>
      <c r="C191" s="72" t="s">
        <v>1488</v>
      </c>
      <c r="D191" s="72" t="s">
        <v>804</v>
      </c>
      <c r="E191" s="59" t="s">
        <v>1501</v>
      </c>
      <c r="F191" s="72" t="s">
        <v>3534</v>
      </c>
      <c r="G191" s="72" t="s">
        <v>135</v>
      </c>
      <c r="H191" s="69">
        <v>1767.010168</v>
      </c>
      <c r="I191" s="71">
        <v>21905</v>
      </c>
      <c r="J191" s="126" t="s">
        <v>3652</v>
      </c>
      <c r="K191" s="69">
        <v>1403.8795948689999</v>
      </c>
      <c r="L191" s="70">
        <v>4.2308329358320662E-5</v>
      </c>
      <c r="M191" s="70">
        <f t="shared" si="2"/>
        <v>1.5627393090513601E-3</v>
      </c>
      <c r="N191" s="70">
        <f>K191/'סכום נכסי הקרן'!$C$41</f>
        <v>2.186983919960131E-4</v>
      </c>
    </row>
    <row r="192" spans="1:14">
      <c r="A192" s="62" t="s">
        <v>1502</v>
      </c>
      <c r="B192" s="59" t="s">
        <v>1503</v>
      </c>
      <c r="C192" s="72" t="s">
        <v>1488</v>
      </c>
      <c r="D192" s="72" t="s">
        <v>804</v>
      </c>
      <c r="E192" s="59" t="s">
        <v>801</v>
      </c>
      <c r="F192" s="72" t="s">
        <v>660</v>
      </c>
      <c r="G192" s="72" t="s">
        <v>135</v>
      </c>
      <c r="H192" s="69">
        <v>140.557627</v>
      </c>
      <c r="I192" s="71">
        <v>21325</v>
      </c>
      <c r="J192" s="69">
        <v>0.25490125699999994</v>
      </c>
      <c r="K192" s="69">
        <v>108.970287181</v>
      </c>
      <c r="L192" s="70">
        <v>3.1618774751793151E-6</v>
      </c>
      <c r="M192" s="70">
        <f t="shared" si="2"/>
        <v>1.2130110866968949E-4</v>
      </c>
      <c r="N192" s="70">
        <f>K192/'סכום נכסי הקרן'!$C$41</f>
        <v>1.6975548806984591E-5</v>
      </c>
    </row>
    <row r="193" spans="1:14">
      <c r="A193" s="62" t="s">
        <v>1506</v>
      </c>
      <c r="B193" s="59" t="s">
        <v>1507</v>
      </c>
      <c r="C193" s="72" t="s">
        <v>1488</v>
      </c>
      <c r="D193" s="72" t="s">
        <v>804</v>
      </c>
      <c r="E193" s="59" t="s">
        <v>756</v>
      </c>
      <c r="F193" s="72" t="s">
        <v>654</v>
      </c>
      <c r="G193" s="72" t="s">
        <v>135</v>
      </c>
      <c r="H193" s="69">
        <v>32744.324865999999</v>
      </c>
      <c r="I193" s="71">
        <v>1914</v>
      </c>
      <c r="J193" s="126" t="s">
        <v>3652</v>
      </c>
      <c r="K193" s="69">
        <v>2273.1365726939998</v>
      </c>
      <c r="L193" s="70">
        <v>2.7782982160624365E-4</v>
      </c>
      <c r="M193" s="70">
        <f t="shared" si="2"/>
        <v>2.5303593627077933E-3</v>
      </c>
      <c r="N193" s="70">
        <f>K193/'סכום נכסי הקרן'!$C$41</f>
        <v>3.5411250014065124E-4</v>
      </c>
    </row>
    <row r="194" spans="1:14">
      <c r="A194" s="62" t="s">
        <v>1508</v>
      </c>
      <c r="B194" s="59" t="s">
        <v>1509</v>
      </c>
      <c r="C194" s="72" t="s">
        <v>1510</v>
      </c>
      <c r="D194" s="72" t="s">
        <v>804</v>
      </c>
      <c r="E194" s="59" t="s">
        <v>1511</v>
      </c>
      <c r="F194" s="72" t="s">
        <v>3533</v>
      </c>
      <c r="G194" s="72" t="s">
        <v>135</v>
      </c>
      <c r="H194" s="69">
        <v>17327.843858</v>
      </c>
      <c r="I194" s="71">
        <v>2722</v>
      </c>
      <c r="J194" s="126" t="s">
        <v>3652</v>
      </c>
      <c r="K194" s="69">
        <v>1710.7250009689999</v>
      </c>
      <c r="L194" s="70">
        <v>4.5325837739048996E-4</v>
      </c>
      <c r="M194" s="70">
        <f t="shared" si="2"/>
        <v>1.9043066198569875E-3</v>
      </c>
      <c r="N194" s="70">
        <f>K194/'סכום נכסי הקרן'!$C$41</f>
        <v>2.6649921277202527E-4</v>
      </c>
    </row>
    <row r="195" spans="1:14">
      <c r="A195" s="62" t="s">
        <v>1512</v>
      </c>
      <c r="B195" s="59" t="s">
        <v>1513</v>
      </c>
      <c r="C195" s="72" t="s">
        <v>1488</v>
      </c>
      <c r="D195" s="72" t="s">
        <v>804</v>
      </c>
      <c r="E195" s="59" t="s">
        <v>1514</v>
      </c>
      <c r="F195" s="72" t="s">
        <v>3539</v>
      </c>
      <c r="G195" s="72" t="s">
        <v>135</v>
      </c>
      <c r="H195" s="69">
        <v>10521.742364</v>
      </c>
      <c r="I195" s="71">
        <v>3963</v>
      </c>
      <c r="J195" s="126" t="s">
        <v>3652</v>
      </c>
      <c r="K195" s="69">
        <v>1512.374309134</v>
      </c>
      <c r="L195" s="70">
        <v>6.4057930901181687E-5</v>
      </c>
      <c r="M195" s="70">
        <f t="shared" si="2"/>
        <v>1.6835110300920323E-3</v>
      </c>
      <c r="N195" s="70">
        <f>K195/'סכום נכסי הקרן'!$C$41</f>
        <v>2.3559985536690604E-4</v>
      </c>
    </row>
    <row r="196" spans="1:14">
      <c r="A196" s="62" t="s">
        <v>1515</v>
      </c>
      <c r="B196" s="59" t="s">
        <v>1516</v>
      </c>
      <c r="C196" s="72" t="s">
        <v>1488</v>
      </c>
      <c r="D196" s="72" t="s">
        <v>804</v>
      </c>
      <c r="E196" s="59" t="s">
        <v>1517</v>
      </c>
      <c r="F196" s="72" t="s">
        <v>3536</v>
      </c>
      <c r="G196" s="72" t="s">
        <v>135</v>
      </c>
      <c r="H196" s="69">
        <v>18054.948463000001</v>
      </c>
      <c r="I196" s="71">
        <v>2224</v>
      </c>
      <c r="J196" s="126" t="s">
        <v>3652</v>
      </c>
      <c r="K196" s="69">
        <v>1456.3930290989997</v>
      </c>
      <c r="L196" s="70">
        <v>2.1731720944166832E-4</v>
      </c>
      <c r="M196" s="70">
        <f t="shared" si="2"/>
        <v>1.6211950400303132E-3</v>
      </c>
      <c r="N196" s="70">
        <f>K196/'סכום נכסי הקרן'!$C$41</f>
        <v>2.2687901066606437E-4</v>
      </c>
    </row>
    <row r="197" spans="1:14">
      <c r="A197" s="62" t="s">
        <v>1518</v>
      </c>
      <c r="B197" s="59" t="s">
        <v>1519</v>
      </c>
      <c r="C197" s="72" t="s">
        <v>1488</v>
      </c>
      <c r="D197" s="72" t="s">
        <v>804</v>
      </c>
      <c r="E197" s="59" t="s">
        <v>1520</v>
      </c>
      <c r="F197" s="72" t="s">
        <v>3538</v>
      </c>
      <c r="G197" s="72" t="s">
        <v>135</v>
      </c>
      <c r="H197" s="69">
        <v>116361.63549499999</v>
      </c>
      <c r="I197" s="71">
        <v>253</v>
      </c>
      <c r="J197" s="126" t="s">
        <v>3652</v>
      </c>
      <c r="K197" s="69">
        <v>1067.7704394090001</v>
      </c>
      <c r="L197" s="70">
        <v>7.0569210550681298E-4</v>
      </c>
      <c r="M197" s="70">
        <f t="shared" si="2"/>
        <v>1.1885968318124849E-3</v>
      </c>
      <c r="N197" s="70">
        <f>K197/'סכום נכסי הקרן'!$C$41</f>
        <v>1.6633882205647064E-4</v>
      </c>
    </row>
    <row r="198" spans="1:14">
      <c r="A198" s="62" t="s">
        <v>1521</v>
      </c>
      <c r="B198" s="59" t="s">
        <v>1522</v>
      </c>
      <c r="C198" s="72" t="s">
        <v>1488</v>
      </c>
      <c r="D198" s="72" t="s">
        <v>804</v>
      </c>
      <c r="E198" s="59" t="s">
        <v>1523</v>
      </c>
      <c r="F198" s="72" t="s">
        <v>3534</v>
      </c>
      <c r="G198" s="72" t="s">
        <v>135</v>
      </c>
      <c r="H198" s="69">
        <v>9117.1098380000003</v>
      </c>
      <c r="I198" s="71">
        <v>3461</v>
      </c>
      <c r="J198" s="126" t="s">
        <v>3652</v>
      </c>
      <c r="K198" s="69">
        <v>1144.4750829719999</v>
      </c>
      <c r="L198" s="70">
        <v>8.6923141838343284E-5</v>
      </c>
      <c r="M198" s="70">
        <f t="shared" si="2"/>
        <v>1.2739811924946832E-3</v>
      </c>
      <c r="N198" s="70">
        <f>K198/'סכום נכסי הקרן'!$C$41</f>
        <v>1.7828798227445978E-4</v>
      </c>
    </row>
    <row r="199" spans="1:14">
      <c r="A199" s="62" t="s">
        <v>1524</v>
      </c>
      <c r="B199" s="59" t="s">
        <v>1525</v>
      </c>
      <c r="C199" s="72" t="s">
        <v>1488</v>
      </c>
      <c r="D199" s="72" t="s">
        <v>804</v>
      </c>
      <c r="E199" s="59" t="s">
        <v>1526</v>
      </c>
      <c r="F199" s="72" t="s">
        <v>3528</v>
      </c>
      <c r="G199" s="72" t="s">
        <v>135</v>
      </c>
      <c r="H199" s="69">
        <v>19149.611261999999</v>
      </c>
      <c r="I199" s="71">
        <v>1916</v>
      </c>
      <c r="J199" s="126" t="s">
        <v>3652</v>
      </c>
      <c r="K199" s="69">
        <v>1330.770063207</v>
      </c>
      <c r="L199" s="70">
        <v>3.8210747067594865E-4</v>
      </c>
      <c r="M199" s="70">
        <f t="shared" si="2"/>
        <v>1.4813568746801251E-3</v>
      </c>
      <c r="N199" s="70">
        <f>K199/'סכום נכסי הקרן'!$C$41</f>
        <v>2.0730928350515783E-4</v>
      </c>
    </row>
    <row r="200" spans="1:14">
      <c r="A200" s="62" t="s">
        <v>1527</v>
      </c>
      <c r="B200" s="59" t="s">
        <v>1528</v>
      </c>
      <c r="C200" s="72" t="s">
        <v>1488</v>
      </c>
      <c r="D200" s="72" t="s">
        <v>804</v>
      </c>
      <c r="E200" s="59" t="s">
        <v>1529</v>
      </c>
      <c r="F200" s="72" t="s">
        <v>3529</v>
      </c>
      <c r="G200" s="72" t="s">
        <v>135</v>
      </c>
      <c r="H200" s="69">
        <v>7674.4464340000004</v>
      </c>
      <c r="I200" s="71">
        <v>4332</v>
      </c>
      <c r="J200" s="126" t="s">
        <v>3652</v>
      </c>
      <c r="K200" s="69">
        <v>1205.8216098740002</v>
      </c>
      <c r="L200" s="70">
        <v>8.1084123952642446E-5</v>
      </c>
      <c r="M200" s="70">
        <f t="shared" si="2"/>
        <v>1.3422695481442133E-3</v>
      </c>
      <c r="N200" s="70">
        <f>K200/'סכום נכסי הקרן'!$C$41</f>
        <v>1.8784463288541161E-4</v>
      </c>
    </row>
    <row r="201" spans="1:14">
      <c r="A201" s="62" t="s">
        <v>1530</v>
      </c>
      <c r="B201" s="59" t="s">
        <v>1531</v>
      </c>
      <c r="C201" s="72" t="s">
        <v>1488</v>
      </c>
      <c r="D201" s="72" t="s">
        <v>804</v>
      </c>
      <c r="E201" s="59" t="s">
        <v>1532</v>
      </c>
      <c r="F201" s="72" t="s">
        <v>3534</v>
      </c>
      <c r="G201" s="72" t="s">
        <v>135</v>
      </c>
      <c r="H201" s="69">
        <v>3144.6556300000002</v>
      </c>
      <c r="I201" s="71">
        <v>18781</v>
      </c>
      <c r="J201" s="126" t="s">
        <v>3652</v>
      </c>
      <c r="K201" s="69">
        <v>2142.0981254429998</v>
      </c>
      <c r="L201" s="70">
        <v>6.5873399080160016E-5</v>
      </c>
      <c r="M201" s="70">
        <f t="shared" ref="M201:M216" si="3">IFERROR(K201/$K$9,0)</f>
        <v>2.3844929128607898E-3</v>
      </c>
      <c r="N201" s="70">
        <f>K201/'סכום נכסי הקרן'!$C$41</f>
        <v>3.3369914146787828E-4</v>
      </c>
    </row>
    <row r="202" spans="1:14">
      <c r="A202" s="62" t="s">
        <v>1533</v>
      </c>
      <c r="B202" s="59" t="s">
        <v>1534</v>
      </c>
      <c r="C202" s="72" t="s">
        <v>1488</v>
      </c>
      <c r="D202" s="72" t="s">
        <v>804</v>
      </c>
      <c r="E202" s="59" t="s">
        <v>1081</v>
      </c>
      <c r="F202" s="72" t="s">
        <v>161</v>
      </c>
      <c r="G202" s="72" t="s">
        <v>135</v>
      </c>
      <c r="H202" s="69">
        <v>23227.549455</v>
      </c>
      <c r="I202" s="71">
        <v>19951</v>
      </c>
      <c r="J202" s="126" t="s">
        <v>3652</v>
      </c>
      <c r="K202" s="69">
        <v>16807.983676858999</v>
      </c>
      <c r="L202" s="70">
        <v>3.6676753056243523E-4</v>
      </c>
      <c r="M202" s="70">
        <f t="shared" si="3"/>
        <v>1.8709935591144606E-2</v>
      </c>
      <c r="N202" s="70">
        <f>K202/'סכום נכסי הקרן'!$C$41</f>
        <v>2.6183719859303933E-3</v>
      </c>
    </row>
    <row r="203" spans="1:14">
      <c r="A203" s="62" t="s">
        <v>1535</v>
      </c>
      <c r="B203" s="59" t="s">
        <v>1536</v>
      </c>
      <c r="C203" s="72" t="s">
        <v>1488</v>
      </c>
      <c r="D203" s="72" t="s">
        <v>804</v>
      </c>
      <c r="E203" s="59" t="s">
        <v>1075</v>
      </c>
      <c r="F203" s="72" t="s">
        <v>1061</v>
      </c>
      <c r="G203" s="72" t="s">
        <v>135</v>
      </c>
      <c r="H203" s="69">
        <v>21494.975905999996</v>
      </c>
      <c r="I203" s="71">
        <v>13739</v>
      </c>
      <c r="J203" s="126" t="s">
        <v>3652</v>
      </c>
      <c r="K203" s="69">
        <v>10711.237320736</v>
      </c>
      <c r="L203" s="70">
        <v>7.4285451111564898E-4</v>
      </c>
      <c r="M203" s="70">
        <f t="shared" si="3"/>
        <v>1.1923295751908175E-2</v>
      </c>
      <c r="N203" s="70">
        <f>K203/'סכום נכסי הקרן'!$C$41</f>
        <v>1.6686120283351188E-3</v>
      </c>
    </row>
    <row r="204" spans="1:14">
      <c r="A204" s="62" t="s">
        <v>1539</v>
      </c>
      <c r="B204" s="59" t="s">
        <v>1540</v>
      </c>
      <c r="C204" s="72" t="s">
        <v>1488</v>
      </c>
      <c r="D204" s="72" t="s">
        <v>804</v>
      </c>
      <c r="E204" s="59" t="s">
        <v>1249</v>
      </c>
      <c r="F204" s="72" t="s">
        <v>161</v>
      </c>
      <c r="G204" s="72" t="s">
        <v>135</v>
      </c>
      <c r="H204" s="69">
        <v>46163.923746</v>
      </c>
      <c r="I204" s="71">
        <v>3087</v>
      </c>
      <c r="J204" s="126" t="s">
        <v>3652</v>
      </c>
      <c r="K204" s="69">
        <v>5168.7663424359998</v>
      </c>
      <c r="L204" s="70">
        <v>9.8138661173352917E-4</v>
      </c>
      <c r="M204" s="70">
        <f t="shared" si="3"/>
        <v>5.7536517890482541E-3</v>
      </c>
      <c r="N204" s="70">
        <f>K204/'סכום נכסי הקרן'!$C$41</f>
        <v>8.051978900650295E-4</v>
      </c>
    </row>
    <row r="205" spans="1:14">
      <c r="A205" s="62" t="s">
        <v>1541</v>
      </c>
      <c r="B205" s="59" t="s">
        <v>1542</v>
      </c>
      <c r="C205" s="72" t="s">
        <v>1510</v>
      </c>
      <c r="D205" s="72" t="s">
        <v>804</v>
      </c>
      <c r="E205" s="59" t="s">
        <v>1543</v>
      </c>
      <c r="F205" s="72" t="s">
        <v>3534</v>
      </c>
      <c r="G205" s="72" t="s">
        <v>135</v>
      </c>
      <c r="H205" s="69">
        <v>14829.813552</v>
      </c>
      <c r="I205" s="71">
        <v>468</v>
      </c>
      <c r="J205" s="126" t="s">
        <v>3652</v>
      </c>
      <c r="K205" s="69">
        <v>251.72659388999998</v>
      </c>
      <c r="L205" s="70">
        <v>1.2129359414057713E-4</v>
      </c>
      <c r="M205" s="70">
        <f t="shared" si="3"/>
        <v>2.802113834001687E-4</v>
      </c>
      <c r="N205" s="70">
        <f>K205/'סכום נכסי הקרן'!$C$41</f>
        <v>3.921433255927727E-5</v>
      </c>
    </row>
    <row r="206" spans="1:14">
      <c r="A206" s="62" t="s">
        <v>1544</v>
      </c>
      <c r="B206" s="59" t="s">
        <v>1545</v>
      </c>
      <c r="C206" s="72" t="s">
        <v>1510</v>
      </c>
      <c r="D206" s="72" t="s">
        <v>804</v>
      </c>
      <c r="E206" s="59" t="s">
        <v>1546</v>
      </c>
      <c r="F206" s="72" t="s">
        <v>3534</v>
      </c>
      <c r="G206" s="72" t="s">
        <v>135</v>
      </c>
      <c r="H206" s="69">
        <v>31865.418023999999</v>
      </c>
      <c r="I206" s="71">
        <v>533</v>
      </c>
      <c r="J206" s="126" t="s">
        <v>3652</v>
      </c>
      <c r="K206" s="69">
        <v>616.019393261</v>
      </c>
      <c r="L206" s="70">
        <v>4.0711234947389226E-4</v>
      </c>
      <c r="M206" s="70">
        <f t="shared" si="3"/>
        <v>6.8572669943020538E-4</v>
      </c>
      <c r="N206" s="70">
        <f>K206/'סכום נכסי הקרן'!$C$41</f>
        <v>9.5964391274674571E-5</v>
      </c>
    </row>
    <row r="207" spans="1:14">
      <c r="A207" s="62" t="s">
        <v>1547</v>
      </c>
      <c r="B207" s="59" t="s">
        <v>1548</v>
      </c>
      <c r="C207" s="72" t="s">
        <v>1488</v>
      </c>
      <c r="D207" s="72" t="s">
        <v>804</v>
      </c>
      <c r="E207" s="59" t="s">
        <v>1549</v>
      </c>
      <c r="F207" s="72" t="s">
        <v>3537</v>
      </c>
      <c r="G207" s="72" t="s">
        <v>135</v>
      </c>
      <c r="H207" s="69">
        <v>24648.747701</v>
      </c>
      <c r="I207" s="71">
        <v>110.5</v>
      </c>
      <c r="J207" s="126" t="s">
        <v>3652</v>
      </c>
      <c r="K207" s="69">
        <v>98.788113772000003</v>
      </c>
      <c r="L207" s="70">
        <v>8.8645574616860831E-4</v>
      </c>
      <c r="M207" s="70">
        <f t="shared" si="3"/>
        <v>1.0996674445784511E-4</v>
      </c>
      <c r="N207" s="70">
        <f>K207/'סכום נכסי הקרן'!$C$41</f>
        <v>1.5389355119355235E-5</v>
      </c>
    </row>
    <row r="208" spans="1:14">
      <c r="A208" s="62" t="s">
        <v>1550</v>
      </c>
      <c r="B208" s="59" t="s">
        <v>1551</v>
      </c>
      <c r="C208" s="72" t="s">
        <v>1488</v>
      </c>
      <c r="D208" s="72" t="s">
        <v>804</v>
      </c>
      <c r="E208" s="59" t="s">
        <v>1552</v>
      </c>
      <c r="F208" s="72" t="s">
        <v>3538</v>
      </c>
      <c r="G208" s="72" t="s">
        <v>135</v>
      </c>
      <c r="H208" s="69">
        <v>20653.537711000001</v>
      </c>
      <c r="I208" s="71">
        <v>1428</v>
      </c>
      <c r="J208" s="126" t="s">
        <v>3652</v>
      </c>
      <c r="K208" s="69">
        <v>1069.7202445700002</v>
      </c>
      <c r="L208" s="70">
        <v>2.9861255997975855E-4</v>
      </c>
      <c r="M208" s="70">
        <f t="shared" si="3"/>
        <v>1.1907672723411615E-3</v>
      </c>
      <c r="N208" s="70">
        <f>K208/'סכום נכסי הקרן'!$C$41</f>
        <v>1.6664256552206038E-4</v>
      </c>
    </row>
    <row r="209" spans="1:14">
      <c r="A209" s="62" t="s">
        <v>1553</v>
      </c>
      <c r="B209" s="59" t="s">
        <v>1554</v>
      </c>
      <c r="C209" s="72" t="s">
        <v>1488</v>
      </c>
      <c r="D209" s="72" t="s">
        <v>804</v>
      </c>
      <c r="E209" s="59">
        <v>513870683</v>
      </c>
      <c r="F209" s="72" t="s">
        <v>951</v>
      </c>
      <c r="G209" s="72" t="s">
        <v>135</v>
      </c>
      <c r="H209" s="69">
        <v>81186.788142999998</v>
      </c>
      <c r="I209" s="71">
        <v>433</v>
      </c>
      <c r="J209" s="126" t="s">
        <v>3652</v>
      </c>
      <c r="K209" s="69">
        <v>1275.0312009030001</v>
      </c>
      <c r="L209" s="70">
        <v>2.7222010546222082E-4</v>
      </c>
      <c r="M209" s="70">
        <f t="shared" si="3"/>
        <v>1.4193107337698786E-3</v>
      </c>
      <c r="N209" s="70">
        <f>K209/'סכום נכסי הקרן'!$C$41</f>
        <v>1.9862620298876252E-4</v>
      </c>
    </row>
    <row r="210" spans="1:14">
      <c r="A210" s="62" t="s">
        <v>1555</v>
      </c>
      <c r="B210" s="59" t="s">
        <v>1556</v>
      </c>
      <c r="C210" s="72" t="s">
        <v>1510</v>
      </c>
      <c r="D210" s="72" t="s">
        <v>804</v>
      </c>
      <c r="E210" s="59" t="s">
        <v>824</v>
      </c>
      <c r="F210" s="72" t="s">
        <v>1064</v>
      </c>
      <c r="G210" s="72" t="s">
        <v>135</v>
      </c>
      <c r="H210" s="69">
        <v>579956.83273100003</v>
      </c>
      <c r="I210" s="71">
        <v>1044</v>
      </c>
      <c r="J210" s="126" t="s">
        <v>3652</v>
      </c>
      <c r="K210" s="69">
        <v>21960.575833284001</v>
      </c>
      <c r="L210" s="70">
        <v>5.1736996605823606E-4</v>
      </c>
      <c r="M210" s="70">
        <f t="shared" si="3"/>
        <v>2.4445582961321273E-2</v>
      </c>
      <c r="N210" s="70">
        <f>K210/'סכום נכסי הקרן'!$C$41</f>
        <v>3.4210502379257634E-3</v>
      </c>
    </row>
    <row r="211" spans="1:14">
      <c r="A211" s="62" t="s">
        <v>1557</v>
      </c>
      <c r="B211" s="59" t="s">
        <v>1558</v>
      </c>
      <c r="C211" s="72" t="s">
        <v>1488</v>
      </c>
      <c r="D211" s="72" t="s">
        <v>804</v>
      </c>
      <c r="E211" s="59" t="s">
        <v>1060</v>
      </c>
      <c r="F211" s="72" t="s">
        <v>1061</v>
      </c>
      <c r="G211" s="72" t="s">
        <v>135</v>
      </c>
      <c r="H211" s="69">
        <v>35015.033329999998</v>
      </c>
      <c r="I211" s="71">
        <v>3052</v>
      </c>
      <c r="J211" s="126" t="s">
        <v>3652</v>
      </c>
      <c r="K211" s="69">
        <v>3876.0255301080001</v>
      </c>
      <c r="L211" s="70">
        <v>3.1695878350293695E-4</v>
      </c>
      <c r="M211" s="70">
        <f t="shared" si="3"/>
        <v>4.3146274658629998E-3</v>
      </c>
      <c r="N211" s="70">
        <f>K211/'סכום נכסי הקרן'!$C$41</f>
        <v>6.0381285821681414E-4</v>
      </c>
    </row>
    <row r="212" spans="1:14">
      <c r="A212" s="62" t="s">
        <v>1559</v>
      </c>
      <c r="B212" s="59" t="s">
        <v>1560</v>
      </c>
      <c r="C212" s="72" t="s">
        <v>1488</v>
      </c>
      <c r="D212" s="72" t="s">
        <v>804</v>
      </c>
      <c r="E212" s="59" t="s">
        <v>1561</v>
      </c>
      <c r="F212" s="72" t="s">
        <v>3537</v>
      </c>
      <c r="G212" s="72" t="s">
        <v>135</v>
      </c>
      <c r="H212" s="69">
        <v>13017.684386000001</v>
      </c>
      <c r="I212" s="71">
        <v>1500</v>
      </c>
      <c r="J212" s="126" t="s">
        <v>3652</v>
      </c>
      <c r="K212" s="69">
        <v>708.2271189999999</v>
      </c>
      <c r="L212" s="70">
        <v>4.2174397161695988E-4</v>
      </c>
      <c r="M212" s="70">
        <f t="shared" si="3"/>
        <v>7.8836843461690996E-4</v>
      </c>
      <c r="N212" s="70">
        <f>K212/'סכום נכסי הקרן'!$C$41</f>
        <v>1.1032864403711349E-4</v>
      </c>
    </row>
    <row r="213" spans="1:14">
      <c r="A213" s="62" t="s">
        <v>1562</v>
      </c>
      <c r="B213" s="59" t="s">
        <v>1563</v>
      </c>
      <c r="C213" s="72" t="s">
        <v>1488</v>
      </c>
      <c r="D213" s="72" t="s">
        <v>804</v>
      </c>
      <c r="E213" s="59" t="s">
        <v>1564</v>
      </c>
      <c r="F213" s="72" t="s">
        <v>3534</v>
      </c>
      <c r="G213" s="72" t="s">
        <v>135</v>
      </c>
      <c r="H213" s="69">
        <v>5361.9521949999998</v>
      </c>
      <c r="I213" s="71">
        <v>12302</v>
      </c>
      <c r="J213" s="126" t="s">
        <v>3652</v>
      </c>
      <c r="K213" s="69">
        <v>2392.4684314020001</v>
      </c>
      <c r="L213" s="70">
        <v>9.3804236109011776E-5</v>
      </c>
      <c r="M213" s="70">
        <f t="shared" si="3"/>
        <v>2.6631945339765633E-3</v>
      </c>
      <c r="N213" s="70">
        <f>K213/'סכום נכסי הקרן'!$C$41</f>
        <v>3.7270218953333047E-4</v>
      </c>
    </row>
    <row r="214" spans="1:14">
      <c r="A214" s="62" t="s">
        <v>1565</v>
      </c>
      <c r="B214" s="59" t="s">
        <v>1566</v>
      </c>
      <c r="C214" s="72" t="s">
        <v>1510</v>
      </c>
      <c r="D214" s="72" t="s">
        <v>804</v>
      </c>
      <c r="E214" s="59" t="s">
        <v>1567</v>
      </c>
      <c r="F214" s="72" t="s">
        <v>3392</v>
      </c>
      <c r="G214" s="72" t="s">
        <v>135</v>
      </c>
      <c r="H214" s="69">
        <v>3413.5423700000001</v>
      </c>
      <c r="I214" s="71">
        <v>987</v>
      </c>
      <c r="J214" s="126" t="s">
        <v>3652</v>
      </c>
      <c r="K214" s="69">
        <v>122.199662397</v>
      </c>
      <c r="L214" s="70">
        <v>2.8394537935268161E-5</v>
      </c>
      <c r="M214" s="70">
        <f t="shared" si="3"/>
        <v>1.3602748888049538E-4</v>
      </c>
      <c r="N214" s="70">
        <f>K214/'סכום נכסי הקרן'!$C$41</f>
        <v>1.9036439995534905E-5</v>
      </c>
    </row>
    <row r="215" spans="1:14">
      <c r="A215" s="128" t="s">
        <v>3652</v>
      </c>
      <c r="B215" s="126" t="s">
        <v>3652</v>
      </c>
      <c r="C215" s="126" t="s">
        <v>3652</v>
      </c>
      <c r="D215" s="126" t="s">
        <v>3652</v>
      </c>
      <c r="E215" s="126" t="s">
        <v>3652</v>
      </c>
      <c r="F215" s="126" t="s">
        <v>3652</v>
      </c>
      <c r="G215" s="126" t="s">
        <v>3652</v>
      </c>
      <c r="H215" s="126" t="s">
        <v>3652</v>
      </c>
      <c r="I215" s="126" t="s">
        <v>3652</v>
      </c>
      <c r="J215" s="126" t="s">
        <v>3652</v>
      </c>
      <c r="K215" s="126" t="s">
        <v>3652</v>
      </c>
      <c r="L215" s="126" t="s">
        <v>3652</v>
      </c>
      <c r="M215" s="126" t="s">
        <v>3652</v>
      </c>
      <c r="N215" s="126" t="s">
        <v>3652</v>
      </c>
    </row>
    <row r="216" spans="1:14">
      <c r="A216" s="75" t="s">
        <v>68</v>
      </c>
      <c r="B216" s="125" t="s">
        <v>3652</v>
      </c>
      <c r="C216" s="125" t="s">
        <v>3652</v>
      </c>
      <c r="D216" s="125" t="s">
        <v>3652</v>
      </c>
      <c r="E216" s="125" t="s">
        <v>3652</v>
      </c>
      <c r="F216" s="125" t="s">
        <v>3652</v>
      </c>
      <c r="G216" s="125" t="s">
        <v>3652</v>
      </c>
      <c r="H216" s="125" t="s">
        <v>3652</v>
      </c>
      <c r="I216" s="125" t="s">
        <v>3652</v>
      </c>
      <c r="J216" s="66">
        <v>90.754567329000011</v>
      </c>
      <c r="K216" s="66">
        <f>SUM(K217:K258)</f>
        <v>149660.06877342897</v>
      </c>
      <c r="L216" s="125" t="s">
        <v>3652</v>
      </c>
      <c r="M216" s="67">
        <f t="shared" si="3"/>
        <v>0.16659525027813471</v>
      </c>
      <c r="N216" s="67">
        <f>K216/'סכום נכסי הקרן'!$C$41</f>
        <v>2.3314261783123801E-2</v>
      </c>
    </row>
    <row r="217" spans="1:14">
      <c r="A217" s="62" t="s">
        <v>1568</v>
      </c>
      <c r="B217" s="59" t="s">
        <v>1569</v>
      </c>
      <c r="C217" s="72" t="s">
        <v>1488</v>
      </c>
      <c r="D217" s="72" t="s">
        <v>804</v>
      </c>
      <c r="E217" s="126" t="s">
        <v>3652</v>
      </c>
      <c r="F217" s="72" t="s">
        <v>3534</v>
      </c>
      <c r="G217" s="72" t="s">
        <v>135</v>
      </c>
      <c r="H217" s="69">
        <v>1567.0242720000001</v>
      </c>
      <c r="I217" s="71">
        <v>59660</v>
      </c>
      <c r="J217" s="126" t="s">
        <v>3652</v>
      </c>
      <c r="K217" s="69">
        <v>3390.8339908090002</v>
      </c>
      <c r="L217" s="70">
        <v>3.4417401098177029E-6</v>
      </c>
      <c r="M217" s="70">
        <f t="shared" ref="M217:M258" si="4">IFERROR(K217/$K$9,0)</f>
        <v>3.7745327927493572E-3</v>
      </c>
      <c r="N217" s="70">
        <f>K217/'סכום נכסי הקרן'!$C$41</f>
        <v>5.2822901908802962E-4</v>
      </c>
    </row>
    <row r="218" spans="1:14">
      <c r="A218" s="62" t="s">
        <v>1570</v>
      </c>
      <c r="B218" s="59" t="s">
        <v>1571</v>
      </c>
      <c r="C218" s="72" t="s">
        <v>1510</v>
      </c>
      <c r="D218" s="72" t="s">
        <v>804</v>
      </c>
      <c r="E218" s="126" t="s">
        <v>3652</v>
      </c>
      <c r="F218" s="72" t="s">
        <v>3528</v>
      </c>
      <c r="G218" s="72" t="s">
        <v>135</v>
      </c>
      <c r="H218" s="69">
        <v>7550.2078559999991</v>
      </c>
      <c r="I218" s="71">
        <v>12141</v>
      </c>
      <c r="J218" s="126" t="s">
        <v>3652</v>
      </c>
      <c r="K218" s="69">
        <v>3324.7647587359997</v>
      </c>
      <c r="L218" s="70">
        <v>1.0083085214134193E-4</v>
      </c>
      <c r="M218" s="70">
        <f t="shared" si="4"/>
        <v>3.7009873217156044E-3</v>
      </c>
      <c r="N218" s="70">
        <f>K218/'סכום נכסי הקרן'!$C$41</f>
        <v>5.1793665864088964E-4</v>
      </c>
    </row>
    <row r="219" spans="1:14">
      <c r="A219" s="62" t="s">
        <v>1572</v>
      </c>
      <c r="B219" s="59" t="s">
        <v>1573</v>
      </c>
      <c r="C219" s="72" t="s">
        <v>1488</v>
      </c>
      <c r="D219" s="72" t="s">
        <v>804</v>
      </c>
      <c r="E219" s="126" t="s">
        <v>3652</v>
      </c>
      <c r="F219" s="72" t="s">
        <v>3390</v>
      </c>
      <c r="G219" s="72" t="s">
        <v>135</v>
      </c>
      <c r="H219" s="69">
        <v>1860.962902</v>
      </c>
      <c r="I219" s="71">
        <v>170</v>
      </c>
      <c r="J219" s="126" t="s">
        <v>3652</v>
      </c>
      <c r="K219" s="69">
        <v>11.474511235</v>
      </c>
      <c r="L219" s="70">
        <v>6.8219358312478231E-5</v>
      </c>
      <c r="M219" s="70">
        <f t="shared" si="4"/>
        <v>1.277293994771626E-5</v>
      </c>
      <c r="N219" s="70">
        <f>K219/'סכום נכסי הקרן'!$C$41</f>
        <v>1.7875159416850497E-6</v>
      </c>
    </row>
    <row r="220" spans="1:14">
      <c r="A220" s="62" t="s">
        <v>1574</v>
      </c>
      <c r="B220" s="59" t="s">
        <v>1575</v>
      </c>
      <c r="C220" s="72" t="s">
        <v>1510</v>
      </c>
      <c r="D220" s="72" t="s">
        <v>804</v>
      </c>
      <c r="E220" s="126" t="s">
        <v>3652</v>
      </c>
      <c r="F220" s="72" t="s">
        <v>3539</v>
      </c>
      <c r="G220" s="72" t="s">
        <v>135</v>
      </c>
      <c r="H220" s="69">
        <v>9734.5447199999999</v>
      </c>
      <c r="I220" s="71">
        <v>7751</v>
      </c>
      <c r="J220" s="69">
        <v>35.307193699000003</v>
      </c>
      <c r="K220" s="69">
        <v>2771.9677773429994</v>
      </c>
      <c r="L220" s="70">
        <v>3.8273383436980954E-6</v>
      </c>
      <c r="M220" s="70">
        <f t="shared" si="4"/>
        <v>3.0856371336331389E-3</v>
      </c>
      <c r="N220" s="70">
        <f>K220/'סכום נכסי הקרן'!$C$41</f>
        <v>4.3182114604795936E-4</v>
      </c>
    </row>
    <row r="221" spans="1:14">
      <c r="A221" s="62" t="s">
        <v>1576</v>
      </c>
      <c r="B221" s="59" t="s">
        <v>1577</v>
      </c>
      <c r="C221" s="72" t="s">
        <v>1488</v>
      </c>
      <c r="D221" s="72" t="s">
        <v>804</v>
      </c>
      <c r="E221" s="126" t="s">
        <v>3652</v>
      </c>
      <c r="F221" s="72" t="s">
        <v>951</v>
      </c>
      <c r="G221" s="72" t="s">
        <v>135</v>
      </c>
      <c r="H221" s="69">
        <v>21543.573154000002</v>
      </c>
      <c r="I221" s="71">
        <v>14093</v>
      </c>
      <c r="J221" s="126" t="s">
        <v>3652</v>
      </c>
      <c r="K221" s="69">
        <v>11012.064418626</v>
      </c>
      <c r="L221" s="70">
        <v>3.7630695465502185E-6</v>
      </c>
      <c r="M221" s="70">
        <f t="shared" si="4"/>
        <v>1.2258163736896883E-2</v>
      </c>
      <c r="N221" s="70">
        <f>K221/'סכום נכסי הקרן'!$C$41</f>
        <v>1.7154753083612874E-3</v>
      </c>
    </row>
    <row r="222" spans="1:14">
      <c r="A222" s="62" t="s">
        <v>1578</v>
      </c>
      <c r="B222" s="59" t="s">
        <v>1579</v>
      </c>
      <c r="C222" s="72" t="s">
        <v>1488</v>
      </c>
      <c r="D222" s="72" t="s">
        <v>804</v>
      </c>
      <c r="E222" s="126" t="s">
        <v>3652</v>
      </c>
      <c r="F222" s="72" t="s">
        <v>3539</v>
      </c>
      <c r="G222" s="72" t="s">
        <v>135</v>
      </c>
      <c r="H222" s="69">
        <v>28301.408064000003</v>
      </c>
      <c r="I222" s="71">
        <v>15194</v>
      </c>
      <c r="J222" s="126" t="s">
        <v>3652</v>
      </c>
      <c r="K222" s="69">
        <v>15596.520518892998</v>
      </c>
      <c r="L222" s="70">
        <v>2.7386611476011362E-6</v>
      </c>
      <c r="M222" s="70">
        <f t="shared" si="4"/>
        <v>1.7361386110590592E-2</v>
      </c>
      <c r="N222" s="70">
        <f>K222/'סכום נכסי הקרן'!$C$41</f>
        <v>2.4296485045307652E-3</v>
      </c>
    </row>
    <row r="223" spans="1:14">
      <c r="A223" s="62" t="s">
        <v>1580</v>
      </c>
      <c r="B223" s="59" t="s">
        <v>1581</v>
      </c>
      <c r="C223" s="72" t="s">
        <v>1510</v>
      </c>
      <c r="D223" s="72" t="s">
        <v>804</v>
      </c>
      <c r="E223" s="126" t="s">
        <v>3652</v>
      </c>
      <c r="F223" s="72" t="s">
        <v>3527</v>
      </c>
      <c r="G223" s="72" t="s">
        <v>135</v>
      </c>
      <c r="H223" s="69">
        <v>3086.5629600000002</v>
      </c>
      <c r="I223" s="71">
        <v>21588</v>
      </c>
      <c r="J223" s="69">
        <v>19.031438555000001</v>
      </c>
      <c r="K223" s="69">
        <v>2435.8002357709997</v>
      </c>
      <c r="L223" s="70">
        <v>6.6211795795497514E-6</v>
      </c>
      <c r="M223" s="70">
        <f t="shared" si="4"/>
        <v>2.7114296634471059E-3</v>
      </c>
      <c r="N223" s="70">
        <f>K223/'סכום נכסי הקרן'!$C$41</f>
        <v>3.794524806355174E-4</v>
      </c>
    </row>
    <row r="224" spans="1:14">
      <c r="A224" s="62" t="s">
        <v>1582</v>
      </c>
      <c r="B224" s="59" t="s">
        <v>1583</v>
      </c>
      <c r="C224" s="72" t="s">
        <v>1488</v>
      </c>
      <c r="D224" s="72" t="s">
        <v>804</v>
      </c>
      <c r="E224" s="126" t="s">
        <v>3652</v>
      </c>
      <c r="F224" s="72" t="s">
        <v>1495</v>
      </c>
      <c r="G224" s="72" t="s">
        <v>135</v>
      </c>
      <c r="H224" s="69">
        <v>2920.3634160000006</v>
      </c>
      <c r="I224" s="71">
        <v>16207</v>
      </c>
      <c r="J224" s="126" t="s">
        <v>3652</v>
      </c>
      <c r="K224" s="69">
        <v>1716.6710648600001</v>
      </c>
      <c r="L224" s="70">
        <v>3.5139923099230365E-6</v>
      </c>
      <c r="M224" s="70">
        <f t="shared" si="4"/>
        <v>1.9109255263576293E-3</v>
      </c>
      <c r="N224" s="70">
        <f>K224/'סכום נכסי הקרן'!$C$41</f>
        <v>2.6742549919745665E-4</v>
      </c>
    </row>
    <row r="225" spans="1:14">
      <c r="A225" s="62" t="s">
        <v>1584</v>
      </c>
      <c r="B225" s="59" t="s">
        <v>1585</v>
      </c>
      <c r="C225" s="72" t="s">
        <v>29</v>
      </c>
      <c r="D225" s="72" t="s">
        <v>804</v>
      </c>
      <c r="E225" s="126" t="s">
        <v>3652</v>
      </c>
      <c r="F225" s="72" t="s">
        <v>3527</v>
      </c>
      <c r="G225" s="72" t="s">
        <v>137</v>
      </c>
      <c r="H225" s="69">
        <v>457171.69360200001</v>
      </c>
      <c r="I225" s="71">
        <v>247.5</v>
      </c>
      <c r="J225" s="126" t="s">
        <v>3652</v>
      </c>
      <c r="K225" s="69">
        <v>4539.1251663809999</v>
      </c>
      <c r="L225" s="70">
        <v>2.9743921696883063E-4</v>
      </c>
      <c r="M225" s="70">
        <f t="shared" si="4"/>
        <v>5.0527618979103375E-3</v>
      </c>
      <c r="N225" s="70">
        <f>K225/'סכום נכסי הקרן'!$C$41</f>
        <v>7.0711147778224656E-4</v>
      </c>
    </row>
    <row r="226" spans="1:14">
      <c r="A226" s="62" t="s">
        <v>1586</v>
      </c>
      <c r="B226" s="59" t="s">
        <v>1587</v>
      </c>
      <c r="C226" s="72" t="s">
        <v>29</v>
      </c>
      <c r="D226" s="72" t="s">
        <v>804</v>
      </c>
      <c r="E226" s="126" t="s">
        <v>3652</v>
      </c>
      <c r="F226" s="72" t="s">
        <v>1495</v>
      </c>
      <c r="G226" s="72" t="s">
        <v>137</v>
      </c>
      <c r="H226" s="69">
        <v>1804.452192</v>
      </c>
      <c r="I226" s="71">
        <v>68170</v>
      </c>
      <c r="J226" s="126" t="s">
        <v>3652</v>
      </c>
      <c r="K226" s="69">
        <v>4934.6493398329994</v>
      </c>
      <c r="L226" s="70">
        <v>4.4760117699829197E-6</v>
      </c>
      <c r="M226" s="70">
        <f t="shared" si="4"/>
        <v>5.4930426568818112E-3</v>
      </c>
      <c r="N226" s="70">
        <f>K226/'סכום נכסי הקרן'!$C$41</f>
        <v>7.6872680508357116E-4</v>
      </c>
    </row>
    <row r="227" spans="1:14">
      <c r="A227" s="62" t="s">
        <v>1588</v>
      </c>
      <c r="B227" s="59" t="s">
        <v>1589</v>
      </c>
      <c r="C227" s="72" t="s">
        <v>1510</v>
      </c>
      <c r="D227" s="72" t="s">
        <v>804</v>
      </c>
      <c r="E227" s="126" t="s">
        <v>3652</v>
      </c>
      <c r="F227" s="72" t="s">
        <v>809</v>
      </c>
      <c r="G227" s="72" t="s">
        <v>135</v>
      </c>
      <c r="H227" s="69">
        <v>23505.364079999999</v>
      </c>
      <c r="I227" s="71">
        <v>3367</v>
      </c>
      <c r="J227" s="126" t="s">
        <v>3652</v>
      </c>
      <c r="K227" s="69">
        <v>2870.5006822959999</v>
      </c>
      <c r="L227" s="70">
        <v>2.9701996527576629E-6</v>
      </c>
      <c r="M227" s="70">
        <f t="shared" si="4"/>
        <v>3.1953197904420684E-3</v>
      </c>
      <c r="N227" s="70">
        <f>K227/'סכום נכסי הקרן'!$C$41</f>
        <v>4.4717074436869569E-4</v>
      </c>
    </row>
    <row r="228" spans="1:14">
      <c r="A228" s="62" t="s">
        <v>1590</v>
      </c>
      <c r="B228" s="59" t="s">
        <v>1591</v>
      </c>
      <c r="C228" s="72" t="s">
        <v>1510</v>
      </c>
      <c r="D228" s="72" t="s">
        <v>804</v>
      </c>
      <c r="E228" s="126" t="s">
        <v>3652</v>
      </c>
      <c r="F228" s="72" t="s">
        <v>3390</v>
      </c>
      <c r="G228" s="72" t="s">
        <v>135</v>
      </c>
      <c r="H228" s="69">
        <v>1.6619950000000001</v>
      </c>
      <c r="I228" s="71">
        <v>54262500</v>
      </c>
      <c r="J228" s="126" t="s">
        <v>3652</v>
      </c>
      <c r="K228" s="69">
        <v>3270.9746797099992</v>
      </c>
      <c r="L228" s="70">
        <v>2.9069781678636271E-6</v>
      </c>
      <c r="M228" s="70">
        <f t="shared" si="4"/>
        <v>3.6411104838171564E-3</v>
      </c>
      <c r="N228" s="70">
        <f>K228/'סכום נכסי הקרן'!$C$41</f>
        <v>5.0955716239967346E-4</v>
      </c>
    </row>
    <row r="229" spans="1:14">
      <c r="A229" s="62" t="s">
        <v>1592</v>
      </c>
      <c r="B229" s="59" t="s">
        <v>1593</v>
      </c>
      <c r="C229" s="72" t="s">
        <v>1488</v>
      </c>
      <c r="D229" s="72" t="s">
        <v>804</v>
      </c>
      <c r="E229" s="126" t="s">
        <v>3652</v>
      </c>
      <c r="F229" s="72" t="s">
        <v>3534</v>
      </c>
      <c r="G229" s="72" t="s">
        <v>135</v>
      </c>
      <c r="H229" s="69">
        <v>4416.1593119999998</v>
      </c>
      <c r="I229" s="71">
        <v>12138</v>
      </c>
      <c r="J229" s="126" t="s">
        <v>3652</v>
      </c>
      <c r="K229" s="69">
        <v>1944.193204513</v>
      </c>
      <c r="L229" s="70">
        <v>1.4615125633438673E-5</v>
      </c>
      <c r="M229" s="70">
        <f t="shared" si="4"/>
        <v>2.1641935363883574E-3</v>
      </c>
      <c r="N229" s="70">
        <f>K229/'סכום נכסי הקרן'!$C$41</f>
        <v>3.0286922689851109E-4</v>
      </c>
    </row>
    <row r="230" spans="1:14">
      <c r="A230" s="62" t="s">
        <v>1594</v>
      </c>
      <c r="B230" s="59" t="s">
        <v>1595</v>
      </c>
      <c r="C230" s="72" t="s">
        <v>1510</v>
      </c>
      <c r="D230" s="72" t="s">
        <v>804</v>
      </c>
      <c r="E230" s="126" t="s">
        <v>3652</v>
      </c>
      <c r="F230" s="72" t="s">
        <v>3527</v>
      </c>
      <c r="G230" s="72" t="s">
        <v>135</v>
      </c>
      <c r="H230" s="69">
        <v>2967.8490000000002</v>
      </c>
      <c r="I230" s="71">
        <v>13458</v>
      </c>
      <c r="J230" s="69">
        <v>13.132553754</v>
      </c>
      <c r="K230" s="69">
        <v>1461.8039342629997</v>
      </c>
      <c r="L230" s="70">
        <v>9.7998611347140486E-6</v>
      </c>
      <c r="M230" s="70">
        <f t="shared" si="4"/>
        <v>1.6272182305006617E-3</v>
      </c>
      <c r="N230" s="70">
        <f>K230/'סכום נכסי הקרן'!$C$41</f>
        <v>2.2772192929166072E-4</v>
      </c>
    </row>
    <row r="231" spans="1:14">
      <c r="A231" s="62" t="s">
        <v>1596</v>
      </c>
      <c r="B231" s="59" t="s">
        <v>1597</v>
      </c>
      <c r="C231" s="72" t="s">
        <v>1510</v>
      </c>
      <c r="D231" s="72" t="s">
        <v>804</v>
      </c>
      <c r="E231" s="126" t="s">
        <v>3652</v>
      </c>
      <c r="F231" s="72" t="s">
        <v>1598</v>
      </c>
      <c r="G231" s="72" t="s">
        <v>135</v>
      </c>
      <c r="H231" s="69">
        <v>1068.4256399999999</v>
      </c>
      <c r="I231" s="71">
        <v>41223</v>
      </c>
      <c r="J231" s="126" t="s">
        <v>3652</v>
      </c>
      <c r="K231" s="69">
        <v>1597.4653674210001</v>
      </c>
      <c r="L231" s="70">
        <v>3.0630605794567196E-5</v>
      </c>
      <c r="M231" s="70">
        <f t="shared" si="4"/>
        <v>1.7782307924704319E-3</v>
      </c>
      <c r="N231" s="70">
        <f>K231/'סכום נכסי הקרן'!$C$41</f>
        <v>2.4885546338957441E-4</v>
      </c>
    </row>
    <row r="232" spans="1:14">
      <c r="A232" s="62" t="s">
        <v>1599</v>
      </c>
      <c r="B232" s="59" t="s">
        <v>1600</v>
      </c>
      <c r="C232" s="72" t="s">
        <v>1510</v>
      </c>
      <c r="D232" s="72" t="s">
        <v>804</v>
      </c>
      <c r="E232" s="126" t="s">
        <v>3652</v>
      </c>
      <c r="F232" s="72" t="s">
        <v>3534</v>
      </c>
      <c r="G232" s="72" t="s">
        <v>135</v>
      </c>
      <c r="H232" s="69">
        <v>7953.8353200000001</v>
      </c>
      <c r="I232" s="71">
        <v>5469</v>
      </c>
      <c r="J232" s="126" t="s">
        <v>3652</v>
      </c>
      <c r="K232" s="69">
        <v>1577.7277849910001</v>
      </c>
      <c r="L232" s="70">
        <v>2.7017610065123435E-5</v>
      </c>
      <c r="M232" s="70">
        <f t="shared" si="4"/>
        <v>1.7562597516192536E-3</v>
      </c>
      <c r="N232" s="70">
        <f>K232/'סכום נכסי הקרן'!$C$41</f>
        <v>2.4578071427639814E-4</v>
      </c>
    </row>
    <row r="233" spans="1:14">
      <c r="A233" s="62" t="s">
        <v>1601</v>
      </c>
      <c r="B233" s="59" t="s">
        <v>1602</v>
      </c>
      <c r="C233" s="72" t="s">
        <v>29</v>
      </c>
      <c r="D233" s="72" t="s">
        <v>804</v>
      </c>
      <c r="E233" s="126" t="s">
        <v>3652</v>
      </c>
      <c r="F233" s="72" t="s">
        <v>3528</v>
      </c>
      <c r="G233" s="72" t="s">
        <v>137</v>
      </c>
      <c r="H233" s="69">
        <v>7241.5515599999999</v>
      </c>
      <c r="I233" s="71">
        <v>9702</v>
      </c>
      <c r="J233" s="126" t="s">
        <v>3652</v>
      </c>
      <c r="K233" s="69">
        <v>2818.4512032600001</v>
      </c>
      <c r="L233" s="70">
        <v>7.3893383265306121E-5</v>
      </c>
      <c r="M233" s="70">
        <f t="shared" si="4"/>
        <v>3.1373805147360263E-3</v>
      </c>
      <c r="N233" s="70">
        <f>K233/'סכום נכסי הקרן'!$C$41</f>
        <v>4.3906240130921448E-4</v>
      </c>
    </row>
    <row r="234" spans="1:14">
      <c r="A234" s="62" t="s">
        <v>1504</v>
      </c>
      <c r="B234" s="59" t="s">
        <v>1505</v>
      </c>
      <c r="C234" s="72" t="s">
        <v>125</v>
      </c>
      <c r="D234" s="72" t="s">
        <v>804</v>
      </c>
      <c r="E234" s="126" t="s">
        <v>3652</v>
      </c>
      <c r="F234" s="72" t="s">
        <v>130</v>
      </c>
      <c r="G234" s="72" t="s">
        <v>138</v>
      </c>
      <c r="H234" s="69">
        <v>110434.58139999998</v>
      </c>
      <c r="I234" s="71">
        <v>1044</v>
      </c>
      <c r="J234" s="126" t="s">
        <v>3652</v>
      </c>
      <c r="K234" s="69">
        <v>5327.606721051</v>
      </c>
      <c r="L234" s="70">
        <v>6.0188578696059676E-4</v>
      </c>
      <c r="M234" s="70">
        <f t="shared" si="4"/>
        <v>5.9304661714450757E-3</v>
      </c>
      <c r="N234" s="70">
        <f>K234/'סכום נכסי הקרן'!$C$41</f>
        <v>8.2994227378148345E-4</v>
      </c>
    </row>
    <row r="235" spans="1:14">
      <c r="A235" s="62" t="s">
        <v>1603</v>
      </c>
      <c r="B235" s="59" t="s">
        <v>1604</v>
      </c>
      <c r="C235" s="72" t="s">
        <v>1488</v>
      </c>
      <c r="D235" s="72" t="s">
        <v>804</v>
      </c>
      <c r="E235" s="126" t="s">
        <v>3652</v>
      </c>
      <c r="F235" s="72" t="s">
        <v>3527</v>
      </c>
      <c r="G235" s="72" t="s">
        <v>135</v>
      </c>
      <c r="H235" s="69">
        <v>510.47002800000001</v>
      </c>
      <c r="I235" s="71">
        <v>80539</v>
      </c>
      <c r="J235" s="126" t="s">
        <v>3652</v>
      </c>
      <c r="K235" s="69">
        <v>1491.1592824899999</v>
      </c>
      <c r="L235" s="70">
        <v>5.4372753597056704E-6</v>
      </c>
      <c r="M235" s="70">
        <f t="shared" si="4"/>
        <v>1.6598953609133344E-3</v>
      </c>
      <c r="N235" s="70">
        <f>K235/'סכום נכסי הקרן'!$C$41</f>
        <v>2.322949478590593E-4</v>
      </c>
    </row>
    <row r="236" spans="1:14">
      <c r="A236" s="62" t="s">
        <v>1605</v>
      </c>
      <c r="B236" s="59" t="s">
        <v>1606</v>
      </c>
      <c r="C236" s="72" t="s">
        <v>1510</v>
      </c>
      <c r="D236" s="72" t="s">
        <v>804</v>
      </c>
      <c r="E236" s="126" t="s">
        <v>3652</v>
      </c>
      <c r="F236" s="72" t="s">
        <v>3390</v>
      </c>
      <c r="G236" s="72" t="s">
        <v>135</v>
      </c>
      <c r="H236" s="69">
        <v>3953.1748680000001</v>
      </c>
      <c r="I236" s="71">
        <v>38577</v>
      </c>
      <c r="J236" s="126" t="s">
        <v>3652</v>
      </c>
      <c r="K236" s="69">
        <v>5531.2340071590006</v>
      </c>
      <c r="L236" s="70">
        <v>1.2122121367308427E-5</v>
      </c>
      <c r="M236" s="70">
        <f t="shared" si="4"/>
        <v>6.1571354424847435E-3</v>
      </c>
      <c r="N236" s="70">
        <f>K236/'סכום נכסי הקרן'!$C$41</f>
        <v>8.6166362666751024E-4</v>
      </c>
    </row>
    <row r="237" spans="1:14">
      <c r="A237" s="62" t="s">
        <v>1607</v>
      </c>
      <c r="B237" s="59" t="s">
        <v>1608</v>
      </c>
      <c r="C237" s="72" t="s">
        <v>1510</v>
      </c>
      <c r="D237" s="72" t="s">
        <v>804</v>
      </c>
      <c r="E237" s="126" t="s">
        <v>3652</v>
      </c>
      <c r="F237" s="72" t="s">
        <v>3539</v>
      </c>
      <c r="G237" s="72" t="s">
        <v>135</v>
      </c>
      <c r="H237" s="69">
        <v>1935.037548</v>
      </c>
      <c r="I237" s="71">
        <v>34655</v>
      </c>
      <c r="J237" s="126" t="s">
        <v>3652</v>
      </c>
      <c r="K237" s="69">
        <v>2432.2200003340004</v>
      </c>
      <c r="L237" s="70">
        <v>1.9442497064119338E-6</v>
      </c>
      <c r="M237" s="70">
        <f t="shared" si="4"/>
        <v>2.707444296985832E-3</v>
      </c>
      <c r="N237" s="70">
        <f>K237/'סכום נכסי הקרן'!$C$41</f>
        <v>3.788947463854431E-4</v>
      </c>
    </row>
    <row r="238" spans="1:14">
      <c r="A238" s="62" t="s">
        <v>1609</v>
      </c>
      <c r="B238" s="59" t="s">
        <v>1610</v>
      </c>
      <c r="C238" s="72" t="s">
        <v>1510</v>
      </c>
      <c r="D238" s="72" t="s">
        <v>804</v>
      </c>
      <c r="E238" s="126" t="s">
        <v>3652</v>
      </c>
      <c r="F238" s="72" t="s">
        <v>809</v>
      </c>
      <c r="G238" s="72" t="s">
        <v>135</v>
      </c>
      <c r="H238" s="69">
        <v>5674.5272880000002</v>
      </c>
      <c r="I238" s="71">
        <v>17010</v>
      </c>
      <c r="J238" s="126" t="s">
        <v>3652</v>
      </c>
      <c r="K238" s="69">
        <v>3500.9149315550003</v>
      </c>
      <c r="L238" s="70">
        <v>1.9628194106272211E-6</v>
      </c>
      <c r="M238" s="70">
        <f t="shared" si="4"/>
        <v>3.8970702339301165E-3</v>
      </c>
      <c r="N238" s="70">
        <f>K238/'סכום נכסי הקרן'!$C$41</f>
        <v>5.4537758711234441E-4</v>
      </c>
    </row>
    <row r="239" spans="1:14">
      <c r="A239" s="62" t="s">
        <v>1611</v>
      </c>
      <c r="B239" s="59" t="s">
        <v>1612</v>
      </c>
      <c r="C239" s="72" t="s">
        <v>29</v>
      </c>
      <c r="D239" s="72" t="s">
        <v>804</v>
      </c>
      <c r="E239" s="126" t="s">
        <v>3652</v>
      </c>
      <c r="F239" s="72" t="s">
        <v>3530</v>
      </c>
      <c r="G239" s="72" t="s">
        <v>137</v>
      </c>
      <c r="H239" s="69">
        <v>973.4544719999999</v>
      </c>
      <c r="I239" s="71">
        <v>73360</v>
      </c>
      <c r="J239" s="126" t="s">
        <v>3652</v>
      </c>
      <c r="K239" s="69">
        <v>2864.7886665639999</v>
      </c>
      <c r="L239" s="70">
        <v>1.9389653905878396E-6</v>
      </c>
      <c r="M239" s="70">
        <f t="shared" si="4"/>
        <v>3.1889614164398099E-3</v>
      </c>
      <c r="N239" s="70">
        <f>K239/'סכום נכסי הקרן'!$C$41</f>
        <v>4.4628091830368983E-4</v>
      </c>
    </row>
    <row r="240" spans="1:14">
      <c r="A240" s="62" t="s">
        <v>1613</v>
      </c>
      <c r="B240" s="59" t="s">
        <v>1614</v>
      </c>
      <c r="C240" s="72" t="s">
        <v>1510</v>
      </c>
      <c r="D240" s="72" t="s">
        <v>804</v>
      </c>
      <c r="E240" s="126" t="s">
        <v>3652</v>
      </c>
      <c r="F240" s="72" t="s">
        <v>3534</v>
      </c>
      <c r="G240" s="72" t="s">
        <v>135</v>
      </c>
      <c r="H240" s="69">
        <v>2255.5652399999999</v>
      </c>
      <c r="I240" s="71">
        <v>42651</v>
      </c>
      <c r="J240" s="126" t="s">
        <v>3652</v>
      </c>
      <c r="K240" s="69">
        <v>3489.2506403679999</v>
      </c>
      <c r="L240" s="70">
        <v>2.4241964491687677E-6</v>
      </c>
      <c r="M240" s="70">
        <f t="shared" si="4"/>
        <v>3.8840860389772382E-3</v>
      </c>
      <c r="N240" s="70">
        <f>K240/'סכום נכסי הקרן'!$C$41</f>
        <v>5.4356050697549111E-4</v>
      </c>
    </row>
    <row r="241" spans="1:14">
      <c r="A241" s="62" t="s">
        <v>1615</v>
      </c>
      <c r="B241" s="59" t="s">
        <v>1616</v>
      </c>
      <c r="C241" s="72" t="s">
        <v>1488</v>
      </c>
      <c r="D241" s="72" t="s">
        <v>804</v>
      </c>
      <c r="E241" s="126" t="s">
        <v>3652</v>
      </c>
      <c r="F241" s="72" t="s">
        <v>951</v>
      </c>
      <c r="G241" s="72" t="s">
        <v>135</v>
      </c>
      <c r="H241" s="69">
        <v>6650.569724</v>
      </c>
      <c r="I241" s="71">
        <v>35396</v>
      </c>
      <c r="J241" s="126" t="s">
        <v>3652</v>
      </c>
      <c r="K241" s="69">
        <v>8538.0873374940002</v>
      </c>
      <c r="L241" s="70">
        <v>2.9962825158222401E-6</v>
      </c>
      <c r="M241" s="70">
        <f t="shared" si="4"/>
        <v>9.5042372260283441E-3</v>
      </c>
      <c r="N241" s="70">
        <f>K241/'סכום נכסי הקרן'!$C$41</f>
        <v>1.3300755835871372E-3</v>
      </c>
    </row>
    <row r="242" spans="1:14">
      <c r="A242" s="62" t="s">
        <v>1617</v>
      </c>
      <c r="B242" s="59" t="s">
        <v>1618</v>
      </c>
      <c r="C242" s="72" t="s">
        <v>1488</v>
      </c>
      <c r="D242" s="72" t="s">
        <v>804</v>
      </c>
      <c r="E242" s="126" t="s">
        <v>3652</v>
      </c>
      <c r="F242" s="72" t="s">
        <v>3534</v>
      </c>
      <c r="G242" s="72" t="s">
        <v>135</v>
      </c>
      <c r="H242" s="69">
        <v>3561.4187999999999</v>
      </c>
      <c r="I242" s="71">
        <v>37604</v>
      </c>
      <c r="J242" s="126" t="s">
        <v>3652</v>
      </c>
      <c r="K242" s="69">
        <v>4857.4087019769995</v>
      </c>
      <c r="L242" s="70">
        <v>4.791836781788061E-7</v>
      </c>
      <c r="M242" s="70">
        <f t="shared" si="4"/>
        <v>5.4070616500526353E-3</v>
      </c>
      <c r="N242" s="70">
        <f>K242/'סכום נכסי הקרן'!$C$41</f>
        <v>7.5669414690006799E-4</v>
      </c>
    </row>
    <row r="243" spans="1:14">
      <c r="A243" s="62" t="s">
        <v>1619</v>
      </c>
      <c r="B243" s="59" t="s">
        <v>1620</v>
      </c>
      <c r="C243" s="72" t="s">
        <v>1510</v>
      </c>
      <c r="D243" s="72" t="s">
        <v>804</v>
      </c>
      <c r="E243" s="126" t="s">
        <v>3652</v>
      </c>
      <c r="F243" s="72" t="s">
        <v>3390</v>
      </c>
      <c r="G243" s="72" t="s">
        <v>135</v>
      </c>
      <c r="H243" s="69">
        <v>10474.607547</v>
      </c>
      <c r="I243" s="71">
        <v>9325</v>
      </c>
      <c r="J243" s="126" t="s">
        <v>3652</v>
      </c>
      <c r="K243" s="69">
        <v>3542.6981966170001</v>
      </c>
      <c r="L243" s="70">
        <v>6.3818519741388773E-6</v>
      </c>
      <c r="M243" s="70">
        <f t="shared" si="4"/>
        <v>3.943581595026573E-3</v>
      </c>
      <c r="N243" s="70">
        <f>K243/'סכום נכסי הקרן'!$C$41</f>
        <v>5.5188664452353591E-4</v>
      </c>
    </row>
    <row r="244" spans="1:14">
      <c r="A244" s="62" t="s">
        <v>1621</v>
      </c>
      <c r="B244" s="59" t="s">
        <v>1622</v>
      </c>
      <c r="C244" s="72" t="s">
        <v>1488</v>
      </c>
      <c r="D244" s="72" t="s">
        <v>804</v>
      </c>
      <c r="E244" s="126" t="s">
        <v>3652</v>
      </c>
      <c r="F244" s="72" t="s">
        <v>951</v>
      </c>
      <c r="G244" s="72" t="s">
        <v>135</v>
      </c>
      <c r="H244" s="69">
        <v>1377.081936</v>
      </c>
      <c r="I244" s="71">
        <v>48688</v>
      </c>
      <c r="J244" s="126" t="s">
        <v>3652</v>
      </c>
      <c r="K244" s="69">
        <v>2431.8079394299998</v>
      </c>
      <c r="L244" s="70">
        <v>3.1463237466486021E-6</v>
      </c>
      <c r="M244" s="70">
        <f t="shared" si="4"/>
        <v>2.7069856082387643E-3</v>
      </c>
      <c r="N244" s="70">
        <f>K244/'סכום נכסי הקרן'!$C$41</f>
        <v>3.7883055494236016E-4</v>
      </c>
    </row>
    <row r="245" spans="1:14">
      <c r="A245" s="62" t="s">
        <v>1623</v>
      </c>
      <c r="B245" s="59" t="s">
        <v>1624</v>
      </c>
      <c r="C245" s="72" t="s">
        <v>1488</v>
      </c>
      <c r="D245" s="72" t="s">
        <v>804</v>
      </c>
      <c r="E245" s="126" t="s">
        <v>3652</v>
      </c>
      <c r="F245" s="72" t="s">
        <v>1495</v>
      </c>
      <c r="G245" s="72" t="s">
        <v>135</v>
      </c>
      <c r="H245" s="69">
        <v>1258.367976</v>
      </c>
      <c r="I245" s="71">
        <v>49522</v>
      </c>
      <c r="J245" s="126" t="s">
        <v>3652</v>
      </c>
      <c r="K245" s="69">
        <v>2260.2339233739999</v>
      </c>
      <c r="L245" s="70">
        <v>5.0946071902834011E-7</v>
      </c>
      <c r="M245" s="70">
        <f t="shared" si="4"/>
        <v>2.5159966799271878E-3</v>
      </c>
      <c r="N245" s="70">
        <f>K245/'סכום נכסי הקרן'!$C$41</f>
        <v>3.5210250678432227E-4</v>
      </c>
    </row>
    <row r="246" spans="1:14">
      <c r="A246" s="62" t="s">
        <v>1537</v>
      </c>
      <c r="B246" s="59" t="s">
        <v>1538</v>
      </c>
      <c r="C246" s="72" t="s">
        <v>1510</v>
      </c>
      <c r="D246" s="72" t="s">
        <v>804</v>
      </c>
      <c r="E246" s="126" t="s">
        <v>3652</v>
      </c>
      <c r="F246" s="72" t="s">
        <v>654</v>
      </c>
      <c r="G246" s="72" t="s">
        <v>135</v>
      </c>
      <c r="H246" s="69">
        <v>20993.807647000001</v>
      </c>
      <c r="I246" s="71">
        <v>7579</v>
      </c>
      <c r="J246" s="126" t="s">
        <v>3652</v>
      </c>
      <c r="K246" s="69">
        <v>5770.994711882</v>
      </c>
      <c r="L246" s="70">
        <v>3.4784403890030175E-4</v>
      </c>
      <c r="M246" s="70">
        <f t="shared" si="4"/>
        <v>6.4240269048337281E-3</v>
      </c>
      <c r="N246" s="70">
        <f>K246/'סכום נכסי הקרן'!$C$41</f>
        <v>8.9901389572077885E-4</v>
      </c>
    </row>
    <row r="247" spans="1:14">
      <c r="A247" s="62" t="s">
        <v>1625</v>
      </c>
      <c r="B247" s="59" t="s">
        <v>1626</v>
      </c>
      <c r="C247" s="72" t="s">
        <v>1488</v>
      </c>
      <c r="D247" s="72" t="s">
        <v>804</v>
      </c>
      <c r="E247" s="126" t="s">
        <v>3652</v>
      </c>
      <c r="F247" s="72" t="s">
        <v>3534</v>
      </c>
      <c r="G247" s="72" t="s">
        <v>135</v>
      </c>
      <c r="H247" s="69">
        <v>4337.206776</v>
      </c>
      <c r="I247" s="71">
        <v>29488</v>
      </c>
      <c r="J247" s="126" t="s">
        <v>3652</v>
      </c>
      <c r="K247" s="69">
        <v>4638.771722206</v>
      </c>
      <c r="L247" s="70">
        <v>1.3755809628924834E-5</v>
      </c>
      <c r="M247" s="70">
        <f t="shared" si="4"/>
        <v>5.1636842237055489E-3</v>
      </c>
      <c r="N247" s="70">
        <f>K247/'סכום נכסי הקרן'!$C$41</f>
        <v>7.2263456224512881E-4</v>
      </c>
    </row>
    <row r="248" spans="1:14">
      <c r="A248" s="62" t="s">
        <v>1627</v>
      </c>
      <c r="B248" s="59" t="s">
        <v>1628</v>
      </c>
      <c r="C248" s="72" t="s">
        <v>1488</v>
      </c>
      <c r="D248" s="72" t="s">
        <v>804</v>
      </c>
      <c r="E248" s="126" t="s">
        <v>3652</v>
      </c>
      <c r="F248" s="72" t="s">
        <v>3390</v>
      </c>
      <c r="G248" s="72" t="s">
        <v>135</v>
      </c>
      <c r="H248" s="69">
        <v>48191.186399999999</v>
      </c>
      <c r="I248" s="71">
        <v>521</v>
      </c>
      <c r="J248" s="126" t="s">
        <v>3652</v>
      </c>
      <c r="K248" s="69">
        <v>910.65294630899996</v>
      </c>
      <c r="L248" s="70">
        <v>1.3319529676349284E-4</v>
      </c>
      <c r="M248" s="70">
        <f t="shared" si="4"/>
        <v>1.0137002926047277E-3</v>
      </c>
      <c r="N248" s="70">
        <f>K248/'סכום נכסי הקרן'!$C$41</f>
        <v>1.4186283193523728E-4</v>
      </c>
    </row>
    <row r="249" spans="1:14">
      <c r="A249" s="62" t="s">
        <v>1629</v>
      </c>
      <c r="B249" s="59" t="s">
        <v>1630</v>
      </c>
      <c r="C249" s="72" t="s">
        <v>1510</v>
      </c>
      <c r="D249" s="72" t="s">
        <v>804</v>
      </c>
      <c r="E249" s="126" t="s">
        <v>3652</v>
      </c>
      <c r="F249" s="72" t="s">
        <v>3527</v>
      </c>
      <c r="G249" s="72" t="s">
        <v>135</v>
      </c>
      <c r="H249" s="69">
        <v>7312.7799360000008</v>
      </c>
      <c r="I249" s="71">
        <v>13330</v>
      </c>
      <c r="J249" s="126" t="s">
        <v>3652</v>
      </c>
      <c r="K249" s="69">
        <v>3535.5762619550001</v>
      </c>
      <c r="L249" s="70">
        <v>7.9154461770264399E-6</v>
      </c>
      <c r="M249" s="70">
        <f t="shared" si="4"/>
        <v>3.9356537589831687E-3</v>
      </c>
      <c r="N249" s="70">
        <f>K249/'סכום נכסי הקרן'!$C$41</f>
        <v>5.5077717925018004E-4</v>
      </c>
    </row>
    <row r="250" spans="1:14">
      <c r="A250" s="62" t="s">
        <v>1631</v>
      </c>
      <c r="B250" s="59" t="s">
        <v>1632</v>
      </c>
      <c r="C250" s="72" t="s">
        <v>29</v>
      </c>
      <c r="D250" s="72" t="s">
        <v>804</v>
      </c>
      <c r="E250" s="126" t="s">
        <v>3652</v>
      </c>
      <c r="F250" s="72" t="s">
        <v>3530</v>
      </c>
      <c r="G250" s="72" t="s">
        <v>137</v>
      </c>
      <c r="H250" s="69">
        <v>7835.121360000001</v>
      </c>
      <c r="I250" s="71">
        <v>5052</v>
      </c>
      <c r="J250" s="126" t="s">
        <v>3652</v>
      </c>
      <c r="K250" s="69">
        <v>1587.91295627</v>
      </c>
      <c r="L250" s="70">
        <v>5.194855005123832E-5</v>
      </c>
      <c r="M250" s="70">
        <f t="shared" si="4"/>
        <v>1.7675974529330187E-3</v>
      </c>
      <c r="N250" s="70">
        <f>K250/'סכום נכסי הקרן'!$C$41</f>
        <v>2.473673749765482E-4</v>
      </c>
    </row>
    <row r="251" spans="1:14">
      <c r="A251" s="62" t="s">
        <v>1633</v>
      </c>
      <c r="B251" s="59" t="s">
        <v>1634</v>
      </c>
      <c r="C251" s="72" t="s">
        <v>1510</v>
      </c>
      <c r="D251" s="72" t="s">
        <v>804</v>
      </c>
      <c r="E251" s="126" t="s">
        <v>3652</v>
      </c>
      <c r="F251" s="72" t="s">
        <v>3538</v>
      </c>
      <c r="G251" s="72" t="s">
        <v>135</v>
      </c>
      <c r="H251" s="69">
        <v>18400.663799999998</v>
      </c>
      <c r="I251" s="71">
        <v>3566</v>
      </c>
      <c r="J251" s="126" t="s">
        <v>3652</v>
      </c>
      <c r="K251" s="69">
        <v>2379.920143109</v>
      </c>
      <c r="L251" s="70">
        <v>5.8234957677688852E-5</v>
      </c>
      <c r="M251" s="70">
        <f t="shared" si="4"/>
        <v>2.6492263108836064E-3</v>
      </c>
      <c r="N251" s="70">
        <f>K251/'סכום נכסי הקרן'!$C$41</f>
        <v>3.7074739904986481E-4</v>
      </c>
    </row>
    <row r="252" spans="1:14">
      <c r="A252" s="62" t="s">
        <v>1635</v>
      </c>
      <c r="B252" s="59" t="s">
        <v>1636</v>
      </c>
      <c r="C252" s="72" t="s">
        <v>29</v>
      </c>
      <c r="D252" s="72" t="s">
        <v>804</v>
      </c>
      <c r="E252" s="126" t="s">
        <v>3652</v>
      </c>
      <c r="F252" s="72" t="s">
        <v>3538</v>
      </c>
      <c r="G252" s="72" t="s">
        <v>135</v>
      </c>
      <c r="H252" s="69">
        <v>868.98618699999997</v>
      </c>
      <c r="I252" s="71">
        <v>149800</v>
      </c>
      <c r="J252" s="126" t="s">
        <v>3652</v>
      </c>
      <c r="K252" s="69">
        <v>4721.4157256600001</v>
      </c>
      <c r="L252" s="70">
        <v>3.639103182242375E-6</v>
      </c>
      <c r="M252" s="70">
        <f t="shared" si="4"/>
        <v>5.2556800282795111E-3</v>
      </c>
      <c r="N252" s="70">
        <f>K252/'סכום נכסי הקרן'!$C$41</f>
        <v>7.3550896452974162E-4</v>
      </c>
    </row>
    <row r="253" spans="1:14">
      <c r="A253" s="62" t="s">
        <v>1637</v>
      </c>
      <c r="B253" s="59" t="s">
        <v>1638</v>
      </c>
      <c r="C253" s="72" t="s">
        <v>1510</v>
      </c>
      <c r="D253" s="72" t="s">
        <v>804</v>
      </c>
      <c r="E253" s="126" t="s">
        <v>3652</v>
      </c>
      <c r="F253" s="72" t="s">
        <v>3534</v>
      </c>
      <c r="G253" s="72" t="s">
        <v>135</v>
      </c>
      <c r="H253" s="69">
        <v>10039.8305</v>
      </c>
      <c r="I253" s="71">
        <v>2744</v>
      </c>
      <c r="J253" s="126" t="s">
        <v>3652</v>
      </c>
      <c r="K253" s="69">
        <v>999.21292573300002</v>
      </c>
      <c r="L253" s="70">
        <v>4.0361162847727994E-5</v>
      </c>
      <c r="M253" s="70">
        <f t="shared" si="4"/>
        <v>1.1122815110799337E-3</v>
      </c>
      <c r="N253" s="70">
        <f>K253/'סכום נכסי הקרן'!$C$41</f>
        <v>1.5565883350546889E-4</v>
      </c>
    </row>
    <row r="254" spans="1:14">
      <c r="A254" s="62" t="s">
        <v>1639</v>
      </c>
      <c r="B254" s="59" t="s">
        <v>1640</v>
      </c>
      <c r="C254" s="72" t="s">
        <v>1488</v>
      </c>
      <c r="D254" s="72" t="s">
        <v>804</v>
      </c>
      <c r="E254" s="126" t="s">
        <v>3652</v>
      </c>
      <c r="F254" s="72" t="s">
        <v>1495</v>
      </c>
      <c r="G254" s="72" t="s">
        <v>135</v>
      </c>
      <c r="H254" s="69">
        <v>10131.554391</v>
      </c>
      <c r="I254" s="71">
        <v>9360</v>
      </c>
      <c r="J254" s="126" t="s">
        <v>3652</v>
      </c>
      <c r="K254" s="69">
        <v>3439.5330320080002</v>
      </c>
      <c r="L254" s="70">
        <v>1.7833718033102223E-4</v>
      </c>
      <c r="M254" s="70">
        <f t="shared" si="4"/>
        <v>3.8287425029502457E-3</v>
      </c>
      <c r="N254" s="70">
        <f>K254/'סכום נכסי הקרן'!$C$41</f>
        <v>5.3581542609963857E-4</v>
      </c>
    </row>
    <row r="255" spans="1:14">
      <c r="A255" s="62" t="s">
        <v>1641</v>
      </c>
      <c r="B255" s="59" t="s">
        <v>1642</v>
      </c>
      <c r="C255" s="72" t="s">
        <v>1510</v>
      </c>
      <c r="D255" s="72" t="s">
        <v>804</v>
      </c>
      <c r="E255" s="126" t="s">
        <v>3652</v>
      </c>
      <c r="F255" s="72" t="s">
        <v>1495</v>
      </c>
      <c r="G255" s="72" t="s">
        <v>135</v>
      </c>
      <c r="H255" s="69">
        <v>16976.096280000002</v>
      </c>
      <c r="I255" s="71">
        <v>10400</v>
      </c>
      <c r="J255" s="69">
        <v>23.283381321</v>
      </c>
      <c r="K255" s="69">
        <v>6426.8027069070004</v>
      </c>
      <c r="L255" s="70">
        <v>3.2731856022117116E-6</v>
      </c>
      <c r="M255" s="70">
        <f t="shared" si="4"/>
        <v>7.1540445906534003E-3</v>
      </c>
      <c r="N255" s="70">
        <f>K255/'סכום נכסי הקרן'!$C$41</f>
        <v>1.0011766128756501E-3</v>
      </c>
    </row>
    <row r="256" spans="1:14">
      <c r="A256" s="62" t="s">
        <v>1643</v>
      </c>
      <c r="B256" s="59" t="s">
        <v>1644</v>
      </c>
      <c r="C256" s="72" t="s">
        <v>1488</v>
      </c>
      <c r="D256" s="72" t="s">
        <v>804</v>
      </c>
      <c r="E256" s="126" t="s">
        <v>3652</v>
      </c>
      <c r="F256" s="72" t="s">
        <v>3536</v>
      </c>
      <c r="G256" s="72" t="s">
        <v>135</v>
      </c>
      <c r="H256" s="69">
        <v>25099.576249999998</v>
      </c>
      <c r="I256" s="71">
        <v>254</v>
      </c>
      <c r="J256" s="126" t="s">
        <v>3652</v>
      </c>
      <c r="K256" s="69">
        <v>231.23185416900003</v>
      </c>
      <c r="L256" s="70">
        <v>1.5021139708539126E-4</v>
      </c>
      <c r="M256" s="70">
        <f t="shared" si="4"/>
        <v>2.5739750711915367E-4</v>
      </c>
      <c r="N256" s="70">
        <f>K256/'סכום נכסי הקרן'!$C$41</f>
        <v>3.6021632389162079E-5</v>
      </c>
    </row>
    <row r="257" spans="1:14">
      <c r="A257" s="62" t="s">
        <v>1645</v>
      </c>
      <c r="B257" s="59" t="s">
        <v>1646</v>
      </c>
      <c r="C257" s="72" t="s">
        <v>1488</v>
      </c>
      <c r="D257" s="72" t="s">
        <v>804</v>
      </c>
      <c r="E257" s="126" t="s">
        <v>3652</v>
      </c>
      <c r="F257" s="72" t="s">
        <v>3390</v>
      </c>
      <c r="G257" s="72" t="s">
        <v>135</v>
      </c>
      <c r="H257" s="69">
        <v>10</v>
      </c>
      <c r="I257" s="71">
        <v>1473</v>
      </c>
      <c r="J257" s="126" t="s">
        <v>3652</v>
      </c>
      <c r="K257" s="69">
        <v>0.53425999999999996</v>
      </c>
      <c r="L257" s="70">
        <v>0</v>
      </c>
      <c r="M257" s="70">
        <f t="shared" si="4"/>
        <v>5.9471560545880531E-7</v>
      </c>
      <c r="N257" s="70">
        <f>K257/'סכום נכסי הקרן'!$C$41</f>
        <v>8.3227794844252869E-8</v>
      </c>
    </row>
    <row r="258" spans="1:14">
      <c r="A258" s="62" t="s">
        <v>1647</v>
      </c>
      <c r="B258" s="59" t="s">
        <v>1648</v>
      </c>
      <c r="C258" s="72" t="s">
        <v>1510</v>
      </c>
      <c r="D258" s="72" t="s">
        <v>804</v>
      </c>
      <c r="E258" s="126" t="s">
        <v>3652</v>
      </c>
      <c r="F258" s="72" t="s">
        <v>3534</v>
      </c>
      <c r="G258" s="72" t="s">
        <v>135</v>
      </c>
      <c r="H258" s="69">
        <v>3680.13276</v>
      </c>
      <c r="I258" s="71">
        <v>26035</v>
      </c>
      <c r="J258" s="126" t="s">
        <v>3652</v>
      </c>
      <c r="K258" s="69">
        <v>3475.1105398670002</v>
      </c>
      <c r="L258" s="70">
        <v>2.3254827904412199E-6</v>
      </c>
      <c r="M258" s="70">
        <f t="shared" si="4"/>
        <v>3.8683458779494606E-3</v>
      </c>
      <c r="N258" s="70">
        <f>K258/'סכום נכסי הקרן'!$C$41</f>
        <v>5.4135774168597968E-4</v>
      </c>
    </row>
    <row r="259" spans="1:14">
      <c r="A259" s="129" t="s">
        <v>3652</v>
      </c>
      <c r="B259" s="129" t="s">
        <v>3652</v>
      </c>
      <c r="C259" s="129" t="s">
        <v>3652</v>
      </c>
      <c r="D259" s="130" t="s">
        <v>3652</v>
      </c>
      <c r="E259" s="130" t="s">
        <v>3652</v>
      </c>
      <c r="F259" s="130" t="s">
        <v>3652</v>
      </c>
      <c r="G259" s="130" t="s">
        <v>3652</v>
      </c>
      <c r="H259" s="130" t="s">
        <v>3652</v>
      </c>
      <c r="I259" s="130" t="s">
        <v>3652</v>
      </c>
      <c r="J259" s="130" t="s">
        <v>3652</v>
      </c>
      <c r="K259" s="130" t="s">
        <v>3652</v>
      </c>
      <c r="L259" s="130" t="s">
        <v>3652</v>
      </c>
      <c r="M259" s="130" t="s">
        <v>3652</v>
      </c>
      <c r="N259" s="130" t="s">
        <v>3652</v>
      </c>
    </row>
    <row r="260" spans="1:14">
      <c r="A260" s="129" t="s">
        <v>3652</v>
      </c>
      <c r="B260" s="129" t="s">
        <v>3652</v>
      </c>
      <c r="C260" s="129" t="s">
        <v>3652</v>
      </c>
      <c r="D260" s="130" t="s">
        <v>3652</v>
      </c>
      <c r="E260" s="130" t="s">
        <v>3652</v>
      </c>
      <c r="F260" s="130" t="s">
        <v>3652</v>
      </c>
      <c r="G260" s="130" t="s">
        <v>3652</v>
      </c>
      <c r="H260" s="130" t="s">
        <v>3652</v>
      </c>
      <c r="I260" s="130" t="s">
        <v>3652</v>
      </c>
      <c r="J260" s="130" t="s">
        <v>3652</v>
      </c>
      <c r="K260" s="130" t="s">
        <v>3652</v>
      </c>
      <c r="L260" s="130" t="s">
        <v>3652</v>
      </c>
      <c r="M260" s="130" t="s">
        <v>3652</v>
      </c>
      <c r="N260" s="130" t="s">
        <v>3652</v>
      </c>
    </row>
    <row r="261" spans="1:14">
      <c r="A261" s="129" t="s">
        <v>3652</v>
      </c>
      <c r="B261" s="129" t="s">
        <v>3652</v>
      </c>
      <c r="C261" s="129" t="s">
        <v>3652</v>
      </c>
      <c r="D261" s="130" t="s">
        <v>3652</v>
      </c>
      <c r="E261" s="130" t="s">
        <v>3652</v>
      </c>
      <c r="F261" s="130" t="s">
        <v>3652</v>
      </c>
      <c r="G261" s="130" t="s">
        <v>3652</v>
      </c>
      <c r="H261" s="130" t="s">
        <v>3652</v>
      </c>
      <c r="I261" s="130" t="s">
        <v>3652</v>
      </c>
      <c r="J261" s="130" t="s">
        <v>3652</v>
      </c>
      <c r="K261" s="130" t="s">
        <v>3652</v>
      </c>
      <c r="L261" s="130" t="s">
        <v>3652</v>
      </c>
      <c r="M261" s="130" t="s">
        <v>3652</v>
      </c>
      <c r="N261" s="130" t="s">
        <v>3652</v>
      </c>
    </row>
    <row r="262" spans="1:14">
      <c r="A262" s="95" t="s">
        <v>214</v>
      </c>
      <c r="B262" s="129" t="s">
        <v>3652</v>
      </c>
      <c r="C262" s="129" t="s">
        <v>3652</v>
      </c>
      <c r="D262" s="130" t="s">
        <v>3652</v>
      </c>
      <c r="E262" s="130" t="s">
        <v>3652</v>
      </c>
      <c r="F262" s="130" t="s">
        <v>3652</v>
      </c>
      <c r="G262" s="130" t="s">
        <v>3652</v>
      </c>
      <c r="H262" s="130" t="s">
        <v>3652</v>
      </c>
      <c r="I262" s="130" t="s">
        <v>3652</v>
      </c>
      <c r="J262" s="130" t="s">
        <v>3652</v>
      </c>
      <c r="K262" s="130" t="s">
        <v>3652</v>
      </c>
      <c r="L262" s="130" t="s">
        <v>3652</v>
      </c>
      <c r="M262" s="130" t="s">
        <v>3652</v>
      </c>
      <c r="N262" s="130" t="s">
        <v>3652</v>
      </c>
    </row>
    <row r="263" spans="1:14">
      <c r="A263" s="95" t="s">
        <v>116</v>
      </c>
      <c r="B263" s="129" t="s">
        <v>3652</v>
      </c>
      <c r="C263" s="129" t="s">
        <v>3652</v>
      </c>
      <c r="D263" s="130" t="s">
        <v>3652</v>
      </c>
      <c r="E263" s="130" t="s">
        <v>3652</v>
      </c>
      <c r="F263" s="130" t="s">
        <v>3652</v>
      </c>
      <c r="G263" s="130" t="s">
        <v>3652</v>
      </c>
      <c r="H263" s="130" t="s">
        <v>3652</v>
      </c>
      <c r="I263" s="130" t="s">
        <v>3652</v>
      </c>
      <c r="J263" s="130" t="s">
        <v>3652</v>
      </c>
      <c r="K263" s="130" t="s">
        <v>3652</v>
      </c>
      <c r="L263" s="130" t="s">
        <v>3652</v>
      </c>
      <c r="M263" s="130" t="s">
        <v>3652</v>
      </c>
      <c r="N263" s="130" t="s">
        <v>3652</v>
      </c>
    </row>
    <row r="264" spans="1:14">
      <c r="A264" s="95" t="s">
        <v>197</v>
      </c>
      <c r="B264" s="129" t="s">
        <v>3652</v>
      </c>
      <c r="C264" s="129" t="s">
        <v>3652</v>
      </c>
      <c r="D264" s="130" t="s">
        <v>3652</v>
      </c>
      <c r="E264" s="130" t="s">
        <v>3652</v>
      </c>
      <c r="F264" s="130" t="s">
        <v>3652</v>
      </c>
      <c r="G264" s="130" t="s">
        <v>3652</v>
      </c>
      <c r="H264" s="130" t="s">
        <v>3652</v>
      </c>
      <c r="I264" s="130" t="s">
        <v>3652</v>
      </c>
      <c r="J264" s="130" t="s">
        <v>3652</v>
      </c>
      <c r="K264" s="130" t="s">
        <v>3652</v>
      </c>
      <c r="L264" s="130" t="s">
        <v>3652</v>
      </c>
      <c r="M264" s="130" t="s">
        <v>3652</v>
      </c>
      <c r="N264" s="130" t="s">
        <v>3652</v>
      </c>
    </row>
    <row r="265" spans="1:14">
      <c r="A265" s="95" t="s">
        <v>205</v>
      </c>
      <c r="B265" s="129" t="s">
        <v>3652</v>
      </c>
      <c r="C265" s="129" t="s">
        <v>3652</v>
      </c>
      <c r="D265" s="130" t="s">
        <v>3652</v>
      </c>
      <c r="E265" s="130" t="s">
        <v>3652</v>
      </c>
      <c r="F265" s="130" t="s">
        <v>3652</v>
      </c>
      <c r="G265" s="130" t="s">
        <v>3652</v>
      </c>
      <c r="H265" s="130" t="s">
        <v>3652</v>
      </c>
      <c r="I265" s="130" t="s">
        <v>3652</v>
      </c>
      <c r="J265" s="130" t="s">
        <v>3652</v>
      </c>
      <c r="K265" s="130" t="s">
        <v>3652</v>
      </c>
      <c r="L265" s="130" t="s">
        <v>3652</v>
      </c>
      <c r="M265" s="130" t="s">
        <v>3652</v>
      </c>
      <c r="N265" s="130" t="s">
        <v>3652</v>
      </c>
    </row>
    <row r="266" spans="1:14">
      <c r="A266" s="95" t="s">
        <v>211</v>
      </c>
      <c r="B266" s="129" t="s">
        <v>3652</v>
      </c>
      <c r="C266" s="129" t="s">
        <v>3652</v>
      </c>
      <c r="D266" s="130" t="s">
        <v>3652</v>
      </c>
      <c r="E266" s="130" t="s">
        <v>3652</v>
      </c>
      <c r="F266" s="130" t="s">
        <v>3652</v>
      </c>
      <c r="G266" s="130" t="s">
        <v>3652</v>
      </c>
      <c r="H266" s="130" t="s">
        <v>3652</v>
      </c>
      <c r="I266" s="130" t="s">
        <v>3652</v>
      </c>
      <c r="J266" s="130" t="s">
        <v>3652</v>
      </c>
      <c r="K266" s="130" t="s">
        <v>3652</v>
      </c>
      <c r="L266" s="130" t="s">
        <v>3652</v>
      </c>
      <c r="M266" s="130" t="s">
        <v>3652</v>
      </c>
      <c r="N266" s="130" t="s">
        <v>3652</v>
      </c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2"/>
      <c r="D271" s="1"/>
      <c r="E271" s="1"/>
      <c r="F271" s="1"/>
    </row>
    <row r="272" spans="1:14" hidden="1">
      <c r="A272" s="32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2"/>
      <c r="D292" s="1"/>
      <c r="E292" s="1"/>
      <c r="F292" s="1"/>
    </row>
    <row r="293" spans="1:6" hidden="1">
      <c r="A293" s="32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2"/>
      <c r="D359" s="1"/>
      <c r="E359" s="1"/>
      <c r="F359" s="1"/>
    </row>
    <row r="360" spans="1:6" hidden="1">
      <c r="A360" s="32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8">
    <sortCondition ref="A217:A258"/>
  </sortState>
  <mergeCells count="1">
    <mergeCell ref="A5:N5"/>
  </mergeCells>
  <phoneticPr fontId="3" type="noConversion"/>
  <dataValidations count="3">
    <dataValidation allowBlank="1" showInputMessage="1" showErrorMessage="1" sqref="A32 J7 A34:H34 A264 A266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58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1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7" t="s">
        <v>149</v>
      </c>
      <c r="B1" s="37" t="s" vm="1">
        <v>222</v>
      </c>
    </row>
    <row r="2" spans="1:13">
      <c r="A2" s="37" t="s">
        <v>148</v>
      </c>
      <c r="B2" s="37" t="s">
        <v>223</v>
      </c>
    </row>
    <row r="3" spans="1:13">
      <c r="A3" s="37" t="s">
        <v>150</v>
      </c>
      <c r="B3" s="37" t="s">
        <v>224</v>
      </c>
    </row>
    <row r="4" spans="1:13">
      <c r="A4" s="37" t="s">
        <v>151</v>
      </c>
      <c r="B4" s="37">
        <v>8802</v>
      </c>
    </row>
    <row r="5" spans="1:13" ht="18.75">
      <c r="A5" s="156" t="s">
        <v>220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1:13" s="3" customFormat="1">
      <c r="A6" s="38" t="s">
        <v>119</v>
      </c>
      <c r="B6" s="39" t="s">
        <v>48</v>
      </c>
      <c r="C6" s="39" t="s">
        <v>123</v>
      </c>
      <c r="D6" s="39" t="s">
        <v>121</v>
      </c>
      <c r="E6" s="39" t="s">
        <v>70</v>
      </c>
      <c r="F6" s="39" t="s">
        <v>107</v>
      </c>
      <c r="G6" s="39" t="s">
        <v>199</v>
      </c>
      <c r="H6" s="39" t="s">
        <v>198</v>
      </c>
      <c r="I6" s="39" t="s">
        <v>213</v>
      </c>
      <c r="J6" s="39" t="s">
        <v>66</v>
      </c>
      <c r="K6" s="39" t="s">
        <v>63</v>
      </c>
      <c r="L6" s="39" t="s">
        <v>152</v>
      </c>
      <c r="M6" s="42" t="s">
        <v>154</v>
      </c>
    </row>
    <row r="7" spans="1:13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27" t="s">
        <v>206</v>
      </c>
      <c r="H7" s="122" t="s">
        <v>3652</v>
      </c>
      <c r="I7" s="12" t="s">
        <v>202</v>
      </c>
      <c r="J7" s="12" t="s">
        <v>202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5" t="s">
        <v>216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124" t="s">
        <v>3652</v>
      </c>
      <c r="H9" s="124" t="s">
        <v>3652</v>
      </c>
      <c r="I9" s="63">
        <v>1.107679598</v>
      </c>
      <c r="J9" s="63">
        <v>805026.67996181094</v>
      </c>
      <c r="K9" s="124" t="s">
        <v>3652</v>
      </c>
      <c r="L9" s="64">
        <f>IFERROR(J9/$J$9,0)</f>
        <v>1</v>
      </c>
      <c r="M9" s="64">
        <f>J9/'סכום נכסי הקרן'!$C$41</f>
        <v>0.12540821952609518</v>
      </c>
    </row>
    <row r="10" spans="1:13">
      <c r="A10" s="56" t="s">
        <v>191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125" t="s">
        <v>3652</v>
      </c>
      <c r="I10" s="125" t="s">
        <v>3652</v>
      </c>
      <c r="J10" s="66">
        <v>190901.84397701698</v>
      </c>
      <c r="K10" s="125" t="s">
        <v>3652</v>
      </c>
      <c r="L10" s="67">
        <f t="shared" ref="L10:L73" si="0">IFERROR(J10/$J$9,0)</f>
        <v>0.23713728840151363</v>
      </c>
      <c r="M10" s="67">
        <f>J10/'סכום נכסי הקרן'!$C$41</f>
        <v>2.9738965121679967E-2</v>
      </c>
    </row>
    <row r="11" spans="1:13">
      <c r="A11" s="75" t="s">
        <v>217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125" t="s">
        <v>3652</v>
      </c>
      <c r="I11" s="125" t="s">
        <v>3652</v>
      </c>
      <c r="J11" s="66">
        <v>184057.53586267601</v>
      </c>
      <c r="K11" s="125" t="s">
        <v>3652</v>
      </c>
      <c r="L11" s="67">
        <f t="shared" si="0"/>
        <v>0.22863532407572801</v>
      </c>
      <c r="M11" s="67">
        <f>J11/'סכום נכסי הקרן'!$C$41</f>
        <v>2.8672748913108812E-2</v>
      </c>
    </row>
    <row r="12" spans="1:13">
      <c r="A12" s="62" t="s">
        <v>1649</v>
      </c>
      <c r="B12" s="59" t="s">
        <v>1650</v>
      </c>
      <c r="C12" s="72" t="s">
        <v>124</v>
      </c>
      <c r="D12" s="59" t="s">
        <v>1651</v>
      </c>
      <c r="E12" s="72" t="s">
        <v>1652</v>
      </c>
      <c r="F12" s="72" t="s">
        <v>136</v>
      </c>
      <c r="G12" s="69">
        <v>815515.35185399989</v>
      </c>
      <c r="H12" s="71">
        <v>1855</v>
      </c>
      <c r="I12" s="126" t="s">
        <v>3652</v>
      </c>
      <c r="J12" s="69">
        <v>15127.809776892002</v>
      </c>
      <c r="K12" s="70">
        <v>7.9750862004923564E-3</v>
      </c>
      <c r="L12" s="70">
        <f t="shared" si="0"/>
        <v>1.8791687472531519E-2</v>
      </c>
      <c r="M12" s="70">
        <f>J12/'סכום נכסי הקרן'!$C$41</f>
        <v>2.3566320678210053E-3</v>
      </c>
    </row>
    <row r="13" spans="1:13">
      <c r="A13" s="62" t="s">
        <v>1653</v>
      </c>
      <c r="B13" s="59" t="s">
        <v>1654</v>
      </c>
      <c r="C13" s="72" t="s">
        <v>124</v>
      </c>
      <c r="D13" s="59" t="s">
        <v>1651</v>
      </c>
      <c r="E13" s="72" t="s">
        <v>1652</v>
      </c>
      <c r="F13" s="72" t="s">
        <v>136</v>
      </c>
      <c r="G13" s="69">
        <v>1499267</v>
      </c>
      <c r="H13" s="71">
        <v>1850</v>
      </c>
      <c r="I13" s="126" t="s">
        <v>3652</v>
      </c>
      <c r="J13" s="69">
        <v>27736.4395</v>
      </c>
      <c r="K13" s="70">
        <v>3.0757888342120097E-2</v>
      </c>
      <c r="L13" s="70">
        <f t="shared" si="0"/>
        <v>3.4454062443391033E-2</v>
      </c>
      <c r="M13" s="70">
        <f>J13/'סכום נכסי הקרן'!$C$41</f>
        <v>4.3208226264665741E-3</v>
      </c>
    </row>
    <row r="14" spans="1:13">
      <c r="A14" s="62" t="s">
        <v>1655</v>
      </c>
      <c r="B14" s="59" t="s">
        <v>1656</v>
      </c>
      <c r="C14" s="72" t="s">
        <v>124</v>
      </c>
      <c r="D14" s="59" t="s">
        <v>1651</v>
      </c>
      <c r="E14" s="72" t="s">
        <v>1652</v>
      </c>
      <c r="F14" s="72" t="s">
        <v>136</v>
      </c>
      <c r="G14" s="69">
        <v>367332.82049000001</v>
      </c>
      <c r="H14" s="71">
        <v>3429</v>
      </c>
      <c r="I14" s="126" t="s">
        <v>3652</v>
      </c>
      <c r="J14" s="69">
        <v>12595.8424146</v>
      </c>
      <c r="K14" s="70">
        <v>5.3566972644363692E-3</v>
      </c>
      <c r="L14" s="70">
        <f t="shared" si="0"/>
        <v>1.5646490642021362E-2</v>
      </c>
      <c r="M14" s="70">
        <f>J14/'סכום נכסי הקרן'!$C$41</f>
        <v>1.9621985332476089E-3</v>
      </c>
    </row>
    <row r="15" spans="1:13">
      <c r="A15" s="62" t="s">
        <v>1657</v>
      </c>
      <c r="B15" s="59" t="s">
        <v>1658</v>
      </c>
      <c r="C15" s="72" t="s">
        <v>124</v>
      </c>
      <c r="D15" s="59" t="s">
        <v>1659</v>
      </c>
      <c r="E15" s="72" t="s">
        <v>1652</v>
      </c>
      <c r="F15" s="72" t="s">
        <v>136</v>
      </c>
      <c r="G15" s="69">
        <v>187544.03374000001</v>
      </c>
      <c r="H15" s="71">
        <v>1848</v>
      </c>
      <c r="I15" s="126" t="s">
        <v>3652</v>
      </c>
      <c r="J15" s="69">
        <v>3465.8137435150002</v>
      </c>
      <c r="K15" s="70">
        <v>2.7813161879768635E-3</v>
      </c>
      <c r="L15" s="70">
        <f t="shared" si="0"/>
        <v>4.305216000641634E-3</v>
      </c>
      <c r="M15" s="70">
        <f>J15/'סכום נכסי הקרן'!$C$41</f>
        <v>5.3990947331572351E-4</v>
      </c>
    </row>
    <row r="16" spans="1:13">
      <c r="A16" s="62" t="s">
        <v>1660</v>
      </c>
      <c r="B16" s="59" t="s">
        <v>1661</v>
      </c>
      <c r="C16" s="72" t="s">
        <v>124</v>
      </c>
      <c r="D16" s="59" t="s">
        <v>1659</v>
      </c>
      <c r="E16" s="72" t="s">
        <v>1652</v>
      </c>
      <c r="F16" s="72" t="s">
        <v>136</v>
      </c>
      <c r="G16" s="69">
        <v>358254.123043</v>
      </c>
      <c r="H16" s="71">
        <v>3393</v>
      </c>
      <c r="I16" s="126" t="s">
        <v>3652</v>
      </c>
      <c r="J16" s="69">
        <v>12155.562394860999</v>
      </c>
      <c r="K16" s="70">
        <v>2.8057380331461572E-3</v>
      </c>
      <c r="L16" s="70">
        <f t="shared" si="0"/>
        <v>1.5099577066734779E-2</v>
      </c>
      <c r="M16" s="70">
        <f>J16/'סכום נכסי הקרן'!$C$41</f>
        <v>1.8936110755362677E-3</v>
      </c>
    </row>
    <row r="17" spans="1:13">
      <c r="A17" s="62" t="s">
        <v>1662</v>
      </c>
      <c r="B17" s="59" t="s">
        <v>1663</v>
      </c>
      <c r="C17" s="72" t="s">
        <v>124</v>
      </c>
      <c r="D17" s="59" t="s">
        <v>1664</v>
      </c>
      <c r="E17" s="72" t="s">
        <v>1652</v>
      </c>
      <c r="F17" s="72" t="s">
        <v>136</v>
      </c>
      <c r="G17" s="69">
        <v>142995</v>
      </c>
      <c r="H17" s="71">
        <v>17740</v>
      </c>
      <c r="I17" s="126" t="s">
        <v>3652</v>
      </c>
      <c r="J17" s="69">
        <v>25367.312280000002</v>
      </c>
      <c r="K17" s="70">
        <v>1.3128332004540541E-2</v>
      </c>
      <c r="L17" s="70">
        <f t="shared" si="0"/>
        <v>3.1511144799826238E-2</v>
      </c>
      <c r="M17" s="70">
        <f>J17/'סכום נכסי הקרן'!$C$41</f>
        <v>3.9517565645751816E-3</v>
      </c>
    </row>
    <row r="18" spans="1:13">
      <c r="A18" s="62" t="s">
        <v>1665</v>
      </c>
      <c r="B18" s="59" t="s">
        <v>1666</v>
      </c>
      <c r="C18" s="72" t="s">
        <v>124</v>
      </c>
      <c r="D18" s="59" t="s">
        <v>1664</v>
      </c>
      <c r="E18" s="72" t="s">
        <v>1652</v>
      </c>
      <c r="F18" s="72" t="s">
        <v>136</v>
      </c>
      <c r="G18" s="69">
        <v>17816.683205000001</v>
      </c>
      <c r="H18" s="71">
        <v>18340</v>
      </c>
      <c r="I18" s="126" t="s">
        <v>3652</v>
      </c>
      <c r="J18" s="69">
        <v>3267.579699852</v>
      </c>
      <c r="K18" s="70">
        <v>1.7124204354778841E-3</v>
      </c>
      <c r="L18" s="70">
        <f t="shared" si="0"/>
        <v>4.0589706915142342E-3</v>
      </c>
      <c r="M18" s="70">
        <f>J18/'סכום נכסי הקרן'!$C$41</f>
        <v>5.0902828753140344E-4</v>
      </c>
    </row>
    <row r="19" spans="1:13">
      <c r="A19" s="62" t="s">
        <v>1667</v>
      </c>
      <c r="B19" s="59" t="s">
        <v>1668</v>
      </c>
      <c r="C19" s="72" t="s">
        <v>124</v>
      </c>
      <c r="D19" s="59" t="s">
        <v>1664</v>
      </c>
      <c r="E19" s="72" t="s">
        <v>1652</v>
      </c>
      <c r="F19" s="72" t="s">
        <v>136</v>
      </c>
      <c r="G19" s="69">
        <v>25517.835589000002</v>
      </c>
      <c r="H19" s="71">
        <v>33260</v>
      </c>
      <c r="I19" s="126" t="s">
        <v>3652</v>
      </c>
      <c r="J19" s="69">
        <v>8487.2321167779992</v>
      </c>
      <c r="K19" s="70">
        <v>3.0543912800026335E-3</v>
      </c>
      <c r="L19" s="70">
        <f t="shared" si="0"/>
        <v>1.0542796068796899E-2</v>
      </c>
      <c r="M19" s="70">
        <f>J19/'סכום נכסי הקרן'!$C$41</f>
        <v>1.3221532838145348E-3</v>
      </c>
    </row>
    <row r="20" spans="1:13">
      <c r="A20" s="62" t="s">
        <v>1669</v>
      </c>
      <c r="B20" s="59" t="s">
        <v>1670</v>
      </c>
      <c r="C20" s="72" t="s">
        <v>124</v>
      </c>
      <c r="D20" s="59" t="s">
        <v>1664</v>
      </c>
      <c r="E20" s="72" t="s">
        <v>1652</v>
      </c>
      <c r="F20" s="72" t="s">
        <v>136</v>
      </c>
      <c r="G20" s="69">
        <v>77999.443155000001</v>
      </c>
      <c r="H20" s="71">
        <v>18500</v>
      </c>
      <c r="I20" s="126" t="s">
        <v>3652</v>
      </c>
      <c r="J20" s="69">
        <v>14429.896983582999</v>
      </c>
      <c r="K20" s="70">
        <v>2.4897978418150554E-3</v>
      </c>
      <c r="L20" s="70">
        <f t="shared" si="0"/>
        <v>1.7924743791432513E-2</v>
      </c>
      <c r="M20" s="70">
        <f>J20/'סכום נכסי הקרן'!$C$41</f>
        <v>2.2479102043449803E-3</v>
      </c>
    </row>
    <row r="21" spans="1:13">
      <c r="A21" s="62" t="s">
        <v>1671</v>
      </c>
      <c r="B21" s="59" t="s">
        <v>1672</v>
      </c>
      <c r="C21" s="72" t="s">
        <v>124</v>
      </c>
      <c r="D21" s="59" t="s">
        <v>1673</v>
      </c>
      <c r="E21" s="72" t="s">
        <v>1652</v>
      </c>
      <c r="F21" s="72" t="s">
        <v>136</v>
      </c>
      <c r="G21" s="69">
        <v>1040637</v>
      </c>
      <c r="H21" s="71">
        <v>1833</v>
      </c>
      <c r="I21" s="126" t="s">
        <v>3652</v>
      </c>
      <c r="J21" s="69">
        <v>19074.876210000002</v>
      </c>
      <c r="K21" s="70">
        <v>1.617861488587043E-2</v>
      </c>
      <c r="L21" s="70">
        <f t="shared" si="0"/>
        <v>2.3694713088148682E-2</v>
      </c>
      <c r="M21" s="70">
        <f>J21/'סכום נכסי הקרן'!$C$41</f>
        <v>2.9715117805663906E-3</v>
      </c>
    </row>
    <row r="22" spans="1:13">
      <c r="A22" s="62" t="s">
        <v>1674</v>
      </c>
      <c r="B22" s="59" t="s">
        <v>1675</v>
      </c>
      <c r="C22" s="72" t="s">
        <v>124</v>
      </c>
      <c r="D22" s="59" t="s">
        <v>1673</v>
      </c>
      <c r="E22" s="72" t="s">
        <v>1652</v>
      </c>
      <c r="F22" s="72" t="s">
        <v>136</v>
      </c>
      <c r="G22" s="69">
        <v>80629.878746000002</v>
      </c>
      <c r="H22" s="71">
        <v>2759</v>
      </c>
      <c r="I22" s="126" t="s">
        <v>3652</v>
      </c>
      <c r="J22" s="69">
        <v>2224.5783545879999</v>
      </c>
      <c r="K22" s="70">
        <v>1.2134147125438345E-2</v>
      </c>
      <c r="L22" s="70">
        <f t="shared" si="0"/>
        <v>2.7633597866514562E-3</v>
      </c>
      <c r="M22" s="70">
        <f>J22/'סכום נכסי הקרן'!$C$41</f>
        <v>3.4654803075396937E-4</v>
      </c>
    </row>
    <row r="23" spans="1:13">
      <c r="A23" s="62" t="s">
        <v>1676</v>
      </c>
      <c r="B23" s="59" t="s">
        <v>1677</v>
      </c>
      <c r="C23" s="72" t="s">
        <v>124</v>
      </c>
      <c r="D23" s="59" t="s">
        <v>1673</v>
      </c>
      <c r="E23" s="72" t="s">
        <v>1652</v>
      </c>
      <c r="F23" s="72" t="s">
        <v>136</v>
      </c>
      <c r="G23" s="69">
        <v>788106.614589</v>
      </c>
      <c r="H23" s="71">
        <v>1860</v>
      </c>
      <c r="I23" s="126" t="s">
        <v>3652</v>
      </c>
      <c r="J23" s="69">
        <v>14658.783031354998</v>
      </c>
      <c r="K23" s="70">
        <v>3.8447544719178192E-3</v>
      </c>
      <c r="L23" s="70">
        <f t="shared" si="0"/>
        <v>1.8209064862360073E-2</v>
      </c>
      <c r="M23" s="70">
        <f>J23/'סכום נכסי הקרן'!$C$41</f>
        <v>2.283566403623758E-3</v>
      </c>
    </row>
    <row r="24" spans="1:13">
      <c r="A24" s="62" t="s">
        <v>1678</v>
      </c>
      <c r="B24" s="59" t="s">
        <v>1679</v>
      </c>
      <c r="C24" s="72" t="s">
        <v>124</v>
      </c>
      <c r="D24" s="59" t="s">
        <v>1673</v>
      </c>
      <c r="E24" s="72" t="s">
        <v>1652</v>
      </c>
      <c r="F24" s="72" t="s">
        <v>136</v>
      </c>
      <c r="G24" s="69">
        <v>166008.64470500001</v>
      </c>
      <c r="H24" s="71">
        <v>1841</v>
      </c>
      <c r="I24" s="126" t="s">
        <v>3652</v>
      </c>
      <c r="J24" s="69">
        <v>3056.2191490759997</v>
      </c>
      <c r="K24" s="70">
        <v>2.2577692383916824E-3</v>
      </c>
      <c r="L24" s="70">
        <f t="shared" si="0"/>
        <v>3.7964197027867217E-3</v>
      </c>
      <c r="M24" s="70">
        <f>J24/'סכום נכסי הקרן'!$C$41</f>
        <v>4.7610223550027022E-4</v>
      </c>
    </row>
    <row r="25" spans="1:13">
      <c r="A25" s="62" t="s">
        <v>1680</v>
      </c>
      <c r="B25" s="59" t="s">
        <v>1681</v>
      </c>
      <c r="C25" s="72" t="s">
        <v>124</v>
      </c>
      <c r="D25" s="59" t="s">
        <v>1673</v>
      </c>
      <c r="E25" s="72" t="s">
        <v>1652</v>
      </c>
      <c r="F25" s="72" t="s">
        <v>136</v>
      </c>
      <c r="G25" s="69">
        <v>662809.52994899999</v>
      </c>
      <c r="H25" s="71">
        <v>3381</v>
      </c>
      <c r="I25" s="126" t="s">
        <v>3652</v>
      </c>
      <c r="J25" s="69">
        <v>22409.590207575999</v>
      </c>
      <c r="K25" s="70">
        <v>4.1849139780127985E-3</v>
      </c>
      <c r="L25" s="70">
        <f t="shared" si="0"/>
        <v>2.7837077658890846E-2</v>
      </c>
      <c r="M25" s="70">
        <f>J25/'סכום נכסי הקרן'!$C$41</f>
        <v>3.4909983460111433E-3</v>
      </c>
    </row>
    <row r="26" spans="1:13">
      <c r="A26" s="128" t="s">
        <v>3652</v>
      </c>
      <c r="B26" s="126" t="s">
        <v>3652</v>
      </c>
      <c r="C26" s="126" t="s">
        <v>3652</v>
      </c>
      <c r="D26" s="126" t="s">
        <v>3652</v>
      </c>
      <c r="E26" s="126" t="s">
        <v>3652</v>
      </c>
      <c r="F26" s="126" t="s">
        <v>3652</v>
      </c>
      <c r="G26" s="126" t="s">
        <v>3652</v>
      </c>
      <c r="H26" s="126" t="s">
        <v>3652</v>
      </c>
      <c r="I26" s="126" t="s">
        <v>3652</v>
      </c>
      <c r="J26" s="126" t="s">
        <v>3652</v>
      </c>
      <c r="K26" s="126" t="s">
        <v>3652</v>
      </c>
      <c r="L26" s="126" t="s">
        <v>3652</v>
      </c>
      <c r="M26" s="126" t="s">
        <v>3652</v>
      </c>
    </row>
    <row r="27" spans="1:13">
      <c r="A27" s="75" t="s">
        <v>218</v>
      </c>
      <c r="B27" s="125" t="s">
        <v>3652</v>
      </c>
      <c r="C27" s="125" t="s">
        <v>3652</v>
      </c>
      <c r="D27" s="125" t="s">
        <v>3652</v>
      </c>
      <c r="E27" s="125" t="s">
        <v>3652</v>
      </c>
      <c r="F27" s="125" t="s">
        <v>3652</v>
      </c>
      <c r="G27" s="125" t="s">
        <v>3652</v>
      </c>
      <c r="H27" s="125" t="s">
        <v>3652</v>
      </c>
      <c r="I27" s="125" t="s">
        <v>3652</v>
      </c>
      <c r="J27" s="66">
        <v>6844.3081143409991</v>
      </c>
      <c r="K27" s="125" t="s">
        <v>3652</v>
      </c>
      <c r="L27" s="67">
        <f t="shared" si="0"/>
        <v>8.5019643257856752E-3</v>
      </c>
      <c r="M27" s="67">
        <f>J27/'סכום נכסי הקרן'!$C$41</f>
        <v>1.0662162085711599E-3</v>
      </c>
    </row>
    <row r="28" spans="1:13">
      <c r="A28" s="62" t="s">
        <v>1682</v>
      </c>
      <c r="B28" s="59" t="s">
        <v>1683</v>
      </c>
      <c r="C28" s="72" t="s">
        <v>124</v>
      </c>
      <c r="D28" s="59" t="s">
        <v>1651</v>
      </c>
      <c r="E28" s="72" t="s">
        <v>1684</v>
      </c>
      <c r="F28" s="72" t="s">
        <v>136</v>
      </c>
      <c r="G28" s="69">
        <v>511527.72200000001</v>
      </c>
      <c r="H28" s="71">
        <v>381.09</v>
      </c>
      <c r="I28" s="126" t="s">
        <v>3652</v>
      </c>
      <c r="J28" s="69">
        <v>1949.38099577</v>
      </c>
      <c r="K28" s="70">
        <v>5.6373280746690483E-3</v>
      </c>
      <c r="L28" s="70">
        <f t="shared" si="0"/>
        <v>2.421511043413462E-3</v>
      </c>
      <c r="M28" s="70">
        <f>J28/'סכום נכסי הקרן'!$C$41</f>
        <v>3.0367738851725924E-4</v>
      </c>
    </row>
    <row r="29" spans="1:13">
      <c r="A29" s="62" t="s">
        <v>1685</v>
      </c>
      <c r="B29" s="59" t="s">
        <v>1686</v>
      </c>
      <c r="C29" s="72" t="s">
        <v>124</v>
      </c>
      <c r="D29" s="59" t="s">
        <v>1651</v>
      </c>
      <c r="E29" s="72" t="s">
        <v>1684</v>
      </c>
      <c r="F29" s="72" t="s">
        <v>136</v>
      </c>
      <c r="G29" s="69">
        <v>887.95194600000002</v>
      </c>
      <c r="H29" s="71">
        <v>352.49</v>
      </c>
      <c r="I29" s="126" t="s">
        <v>3652</v>
      </c>
      <c r="J29" s="69">
        <v>3.1299418430000001</v>
      </c>
      <c r="K29" s="70">
        <v>5.6630644438803187E-6</v>
      </c>
      <c r="L29" s="70">
        <f t="shared" si="0"/>
        <v>3.88799765387711E-6</v>
      </c>
      <c r="M29" s="70">
        <f>J29/'סכום נכסי הקרן'!$C$41</f>
        <v>4.8758686329436363E-7</v>
      </c>
    </row>
    <row r="30" spans="1:13">
      <c r="A30" s="62" t="s">
        <v>1687</v>
      </c>
      <c r="B30" s="59" t="s">
        <v>1688</v>
      </c>
      <c r="C30" s="72" t="s">
        <v>124</v>
      </c>
      <c r="D30" s="59" t="s">
        <v>1664</v>
      </c>
      <c r="E30" s="72" t="s">
        <v>1684</v>
      </c>
      <c r="F30" s="72" t="s">
        <v>136</v>
      </c>
      <c r="G30" s="69">
        <v>58705.08784700001</v>
      </c>
      <c r="H30" s="71">
        <v>3822.41</v>
      </c>
      <c r="I30" s="126" t="s">
        <v>3652</v>
      </c>
      <c r="J30" s="69">
        <v>2243.9491484599998</v>
      </c>
      <c r="K30" s="70">
        <v>5.4250367726471739E-3</v>
      </c>
      <c r="L30" s="70">
        <f t="shared" si="0"/>
        <v>2.7874220871368497E-3</v>
      </c>
      <c r="M30" s="70">
        <f>J30/'סכום נכסי הקרן'!$C$41</f>
        <v>3.495656410155445E-4</v>
      </c>
    </row>
    <row r="31" spans="1:13">
      <c r="A31" s="62" t="s">
        <v>1689</v>
      </c>
      <c r="B31" s="59" t="s">
        <v>1690</v>
      </c>
      <c r="C31" s="72" t="s">
        <v>124</v>
      </c>
      <c r="D31" s="59" t="s">
        <v>1673</v>
      </c>
      <c r="E31" s="72" t="s">
        <v>1684</v>
      </c>
      <c r="F31" s="72" t="s">
        <v>136</v>
      </c>
      <c r="G31" s="69">
        <v>69206.691800000001</v>
      </c>
      <c r="H31" s="71">
        <v>3826</v>
      </c>
      <c r="I31" s="126" t="s">
        <v>3652</v>
      </c>
      <c r="J31" s="69">
        <v>2647.8480282680002</v>
      </c>
      <c r="K31" s="70">
        <v>4.073902379311569E-3</v>
      </c>
      <c r="L31" s="70">
        <f t="shared" si="0"/>
        <v>3.2891431975814881E-3</v>
      </c>
      <c r="M31" s="70">
        <f>J31/'סכום נכסי הקרן'!$C$41</f>
        <v>4.1248559217506195E-4</v>
      </c>
    </row>
    <row r="32" spans="1:13">
      <c r="A32" s="128" t="s">
        <v>3652</v>
      </c>
      <c r="B32" s="126" t="s">
        <v>3652</v>
      </c>
      <c r="C32" s="126" t="s">
        <v>3652</v>
      </c>
      <c r="D32" s="126" t="s">
        <v>3652</v>
      </c>
      <c r="E32" s="126" t="s">
        <v>3652</v>
      </c>
      <c r="F32" s="126" t="s">
        <v>3652</v>
      </c>
      <c r="G32" s="126" t="s">
        <v>3652</v>
      </c>
      <c r="H32" s="126" t="s">
        <v>3652</v>
      </c>
      <c r="I32" s="126" t="s">
        <v>3652</v>
      </c>
      <c r="J32" s="126" t="s">
        <v>3652</v>
      </c>
      <c r="K32" s="126" t="s">
        <v>3652</v>
      </c>
      <c r="L32" s="126" t="s">
        <v>3652</v>
      </c>
      <c r="M32" s="126" t="s">
        <v>3652</v>
      </c>
    </row>
    <row r="33" spans="1:13">
      <c r="A33" s="56" t="s">
        <v>190</v>
      </c>
      <c r="B33" s="125" t="s">
        <v>3652</v>
      </c>
      <c r="C33" s="125" t="s">
        <v>3652</v>
      </c>
      <c r="D33" s="125" t="s">
        <v>3652</v>
      </c>
      <c r="E33" s="125" t="s">
        <v>3652</v>
      </c>
      <c r="F33" s="125" t="s">
        <v>3652</v>
      </c>
      <c r="G33" s="125" t="s">
        <v>3652</v>
      </c>
      <c r="H33" s="125" t="s">
        <v>3652</v>
      </c>
      <c r="I33" s="66">
        <v>1.107679598</v>
      </c>
      <c r="J33" s="66">
        <v>614124.83598479396</v>
      </c>
      <c r="K33" s="125" t="s">
        <v>3652</v>
      </c>
      <c r="L33" s="67">
        <f t="shared" si="0"/>
        <v>0.7628627115984864</v>
      </c>
      <c r="M33" s="67">
        <f>J33/'סכום נכסי הקרן'!$C$41</f>
        <v>9.5669254404415219E-2</v>
      </c>
    </row>
    <row r="34" spans="1:13">
      <c r="A34" s="75" t="s">
        <v>219</v>
      </c>
      <c r="B34" s="125" t="s">
        <v>3652</v>
      </c>
      <c r="C34" s="125" t="s">
        <v>3652</v>
      </c>
      <c r="D34" s="125" t="s">
        <v>3652</v>
      </c>
      <c r="E34" s="125" t="s">
        <v>3652</v>
      </c>
      <c r="F34" s="125" t="s">
        <v>3652</v>
      </c>
      <c r="G34" s="125" t="s">
        <v>3652</v>
      </c>
      <c r="H34" s="125" t="s">
        <v>3652</v>
      </c>
      <c r="I34" s="66">
        <v>1.107679598</v>
      </c>
      <c r="J34" s="66">
        <v>614124.83598479396</v>
      </c>
      <c r="K34" s="125" t="s">
        <v>3652</v>
      </c>
      <c r="L34" s="67">
        <f t="shared" si="0"/>
        <v>0.7628627115984864</v>
      </c>
      <c r="M34" s="67">
        <f>J34/'סכום נכסי הקרן'!$C$41</f>
        <v>9.5669254404415219E-2</v>
      </c>
    </row>
    <row r="35" spans="1:13">
      <c r="A35" s="62" t="s">
        <v>1691</v>
      </c>
      <c r="B35" s="59" t="s">
        <v>1692</v>
      </c>
      <c r="C35" s="72" t="s">
        <v>29</v>
      </c>
      <c r="D35" s="126" t="s">
        <v>3652</v>
      </c>
      <c r="E35" s="72" t="s">
        <v>1652</v>
      </c>
      <c r="F35" s="72" t="s">
        <v>135</v>
      </c>
      <c r="G35" s="69">
        <v>188715.09482599999</v>
      </c>
      <c r="H35" s="71">
        <v>6579.6</v>
      </c>
      <c r="I35" s="126" t="s">
        <v>3652</v>
      </c>
      <c r="J35" s="69">
        <v>45035.365021168014</v>
      </c>
      <c r="K35" s="70">
        <v>4.2207330521823825E-3</v>
      </c>
      <c r="L35" s="70">
        <f t="shared" si="0"/>
        <v>5.5942698723108669E-2</v>
      </c>
      <c r="M35" s="70">
        <f>J35/'סכום נכסי הקרן'!$C$41</f>
        <v>7.0156742423498168E-3</v>
      </c>
    </row>
    <row r="36" spans="1:13">
      <c r="A36" s="62" t="s">
        <v>1693</v>
      </c>
      <c r="B36" s="59" t="s">
        <v>1694</v>
      </c>
      <c r="C36" s="72" t="s">
        <v>29</v>
      </c>
      <c r="D36" s="126" t="s">
        <v>3652</v>
      </c>
      <c r="E36" s="72" t="s">
        <v>1652</v>
      </c>
      <c r="F36" s="72" t="s">
        <v>135</v>
      </c>
      <c r="G36" s="69">
        <v>143643.8916</v>
      </c>
      <c r="H36" s="71">
        <v>1866.48</v>
      </c>
      <c r="I36" s="126" t="s">
        <v>3652</v>
      </c>
      <c r="J36" s="69">
        <v>9724.2935102830015</v>
      </c>
      <c r="K36" s="70">
        <v>9.4777227161609804E-3</v>
      </c>
      <c r="L36" s="70">
        <f t="shared" si="0"/>
        <v>1.2079467367149006E-2</v>
      </c>
      <c r="M36" s="70">
        <f>J36/'סכום נכסי הקרן'!$C$41</f>
        <v>1.5148644953377256E-3</v>
      </c>
    </row>
    <row r="37" spans="1:13">
      <c r="A37" s="62" t="s">
        <v>1695</v>
      </c>
      <c r="B37" s="59" t="s">
        <v>1696</v>
      </c>
      <c r="C37" s="72" t="s">
        <v>29</v>
      </c>
      <c r="D37" s="126" t="s">
        <v>3652</v>
      </c>
      <c r="E37" s="72" t="s">
        <v>1652</v>
      </c>
      <c r="F37" s="72" t="s">
        <v>135</v>
      </c>
      <c r="G37" s="69">
        <v>20418.80112</v>
      </c>
      <c r="H37" s="71">
        <v>4831.8</v>
      </c>
      <c r="I37" s="126" t="s">
        <v>3652</v>
      </c>
      <c r="J37" s="69">
        <v>3578.3823591359996</v>
      </c>
      <c r="K37" s="70">
        <v>1.1062054902219128E-3</v>
      </c>
      <c r="L37" s="70">
        <f t="shared" si="0"/>
        <v>4.4450481558024283E-3</v>
      </c>
      <c r="M37" s="70">
        <f>J37/'סכום נכסי הקרן'!$C$41</f>
        <v>5.5744557492693554E-4</v>
      </c>
    </row>
    <row r="38" spans="1:13">
      <c r="A38" s="62" t="s">
        <v>1697</v>
      </c>
      <c r="B38" s="59" t="s">
        <v>1698</v>
      </c>
      <c r="C38" s="72" t="s">
        <v>1510</v>
      </c>
      <c r="D38" s="126" t="s">
        <v>3652</v>
      </c>
      <c r="E38" s="72" t="s">
        <v>1652</v>
      </c>
      <c r="F38" s="72" t="s">
        <v>135</v>
      </c>
      <c r="G38" s="69">
        <v>50740.079727999997</v>
      </c>
      <c r="H38" s="71">
        <v>7266</v>
      </c>
      <c r="I38" s="126" t="s">
        <v>3652</v>
      </c>
      <c r="J38" s="69">
        <v>13371.929998074002</v>
      </c>
      <c r="K38" s="70">
        <v>2.2506134277223329E-4</v>
      </c>
      <c r="L38" s="70">
        <f t="shared" si="0"/>
        <v>1.6610542645255362E-2</v>
      </c>
      <c r="M38" s="70">
        <f>J38/'סכום נכסי הקרן'!$C$41</f>
        <v>2.0830985785037504E-3</v>
      </c>
    </row>
    <row r="39" spans="1:13">
      <c r="A39" s="62" t="s">
        <v>1699</v>
      </c>
      <c r="B39" s="59" t="s">
        <v>1700</v>
      </c>
      <c r="C39" s="72" t="s">
        <v>1510</v>
      </c>
      <c r="D39" s="126" t="s">
        <v>3652</v>
      </c>
      <c r="E39" s="72" t="s">
        <v>1652</v>
      </c>
      <c r="F39" s="72" t="s">
        <v>135</v>
      </c>
      <c r="G39" s="69">
        <v>15953.114344</v>
      </c>
      <c r="H39" s="71">
        <v>17881</v>
      </c>
      <c r="I39" s="126" t="s">
        <v>3652</v>
      </c>
      <c r="J39" s="69">
        <v>10346.294515205</v>
      </c>
      <c r="K39" s="70">
        <v>1.4581937970180265E-4</v>
      </c>
      <c r="L39" s="70">
        <f t="shared" si="0"/>
        <v>1.2852113815278532E-2</v>
      </c>
      <c r="M39" s="70">
        <f>J39/'סכום נכסי הקרן'!$C$41</f>
        <v>1.6117607107208108E-3</v>
      </c>
    </row>
    <row r="40" spans="1:13">
      <c r="A40" s="62" t="s">
        <v>1701</v>
      </c>
      <c r="B40" s="59" t="s">
        <v>1702</v>
      </c>
      <c r="C40" s="72" t="s">
        <v>1510</v>
      </c>
      <c r="D40" s="126" t="s">
        <v>3652</v>
      </c>
      <c r="E40" s="72" t="s">
        <v>1652</v>
      </c>
      <c r="F40" s="72" t="s">
        <v>135</v>
      </c>
      <c r="G40" s="69">
        <v>60248.616811</v>
      </c>
      <c r="H40" s="71">
        <v>3760</v>
      </c>
      <c r="I40" s="126" t="s">
        <v>3652</v>
      </c>
      <c r="J40" s="69">
        <v>8216.417167272999</v>
      </c>
      <c r="K40" s="70">
        <v>6.6584429796759094E-5</v>
      </c>
      <c r="L40" s="70">
        <f t="shared" si="0"/>
        <v>1.0206391131860091E-2</v>
      </c>
      <c r="M40" s="70">
        <f>J40/'סכום נכסי הקרן'!$C$41</f>
        <v>1.2799653396335015E-3</v>
      </c>
    </row>
    <row r="41" spans="1:13">
      <c r="A41" s="62" t="s">
        <v>1703</v>
      </c>
      <c r="B41" s="59" t="s">
        <v>1704</v>
      </c>
      <c r="C41" s="72" t="s">
        <v>1510</v>
      </c>
      <c r="D41" s="126" t="s">
        <v>3652</v>
      </c>
      <c r="E41" s="72" t="s">
        <v>1652</v>
      </c>
      <c r="F41" s="72" t="s">
        <v>135</v>
      </c>
      <c r="G41" s="69">
        <v>65648.819879999995</v>
      </c>
      <c r="H41" s="71">
        <v>3487.98</v>
      </c>
      <c r="I41" s="69">
        <v>1.107679598</v>
      </c>
      <c r="J41" s="69">
        <v>8306.2765052699997</v>
      </c>
      <c r="K41" s="70">
        <v>3.3927038697674416E-3</v>
      </c>
      <c r="L41" s="70">
        <f t="shared" si="0"/>
        <v>1.0318013939195202E-2</v>
      </c>
      <c r="M41" s="70">
        <f>J41/'סכום נכסי הקרן'!$C$41</f>
        <v>1.293963757159902E-3</v>
      </c>
    </row>
    <row r="42" spans="1:13">
      <c r="A42" s="62" t="s">
        <v>1705</v>
      </c>
      <c r="B42" s="59" t="s">
        <v>1706</v>
      </c>
      <c r="C42" s="72" t="s">
        <v>29</v>
      </c>
      <c r="D42" s="126" t="s">
        <v>3652</v>
      </c>
      <c r="E42" s="72" t="s">
        <v>1652</v>
      </c>
      <c r="F42" s="72" t="s">
        <v>143</v>
      </c>
      <c r="G42" s="69">
        <v>91730.158177999998</v>
      </c>
      <c r="H42" s="71">
        <v>5340</v>
      </c>
      <c r="I42" s="126" t="s">
        <v>3652</v>
      </c>
      <c r="J42" s="69">
        <v>13417.181272569002</v>
      </c>
      <c r="K42" s="70">
        <v>1.3137700216100689E-3</v>
      </c>
      <c r="L42" s="70">
        <f t="shared" si="0"/>
        <v>1.6666753545616014E-2</v>
      </c>
      <c r="M42" s="70">
        <f>J42/'סכום נכסי הקרן'!$C$41</f>
        <v>2.0901478874359386E-3</v>
      </c>
    </row>
    <row r="43" spans="1:13">
      <c r="A43" s="62" t="s">
        <v>1707</v>
      </c>
      <c r="B43" s="59" t="s">
        <v>1708</v>
      </c>
      <c r="C43" s="72" t="s">
        <v>125</v>
      </c>
      <c r="D43" s="126" t="s">
        <v>3652</v>
      </c>
      <c r="E43" s="72" t="s">
        <v>1652</v>
      </c>
      <c r="F43" s="72" t="s">
        <v>135</v>
      </c>
      <c r="G43" s="69">
        <v>221995.77118500005</v>
      </c>
      <c r="H43" s="71">
        <v>1022.25</v>
      </c>
      <c r="I43" s="126" t="s">
        <v>3652</v>
      </c>
      <c r="J43" s="69">
        <v>8230.9388733239975</v>
      </c>
      <c r="K43" s="70">
        <v>1.1458946550150294E-3</v>
      </c>
      <c r="L43" s="70">
        <f t="shared" si="0"/>
        <v>1.0224429920402711E-2</v>
      </c>
      <c r="M43" s="70">
        <f>J43/'סכום נכסי הקרן'!$C$41</f>
        <v>1.2822275519870391E-3</v>
      </c>
    </row>
    <row r="44" spans="1:13">
      <c r="A44" s="62" t="s">
        <v>1709</v>
      </c>
      <c r="B44" s="59" t="s">
        <v>1710</v>
      </c>
      <c r="C44" s="72" t="s">
        <v>1510</v>
      </c>
      <c r="D44" s="126" t="s">
        <v>3652</v>
      </c>
      <c r="E44" s="72" t="s">
        <v>1652</v>
      </c>
      <c r="F44" s="72" t="s">
        <v>135</v>
      </c>
      <c r="G44" s="69">
        <v>72344.287224</v>
      </c>
      <c r="H44" s="71">
        <v>11399</v>
      </c>
      <c r="I44" s="126" t="s">
        <v>3652</v>
      </c>
      <c r="J44" s="69">
        <v>29910.147265507003</v>
      </c>
      <c r="K44" s="70">
        <v>5.3498799952671823E-4</v>
      </c>
      <c r="L44" s="70">
        <f t="shared" si="0"/>
        <v>3.7154231046014383E-2</v>
      </c>
      <c r="M44" s="70">
        <f>J44/'סכום נכסי הקרן'!$C$41</f>
        <v>4.6594459633418333E-3</v>
      </c>
    </row>
    <row r="45" spans="1:13">
      <c r="A45" s="62" t="s">
        <v>1711</v>
      </c>
      <c r="B45" s="59" t="s">
        <v>1712</v>
      </c>
      <c r="C45" s="72" t="s">
        <v>29</v>
      </c>
      <c r="D45" s="126" t="s">
        <v>3652</v>
      </c>
      <c r="E45" s="72" t="s">
        <v>1652</v>
      </c>
      <c r="F45" s="72" t="s">
        <v>135</v>
      </c>
      <c r="G45" s="69">
        <v>31459.199401000002</v>
      </c>
      <c r="H45" s="71">
        <v>4819</v>
      </c>
      <c r="I45" s="126" t="s">
        <v>3652</v>
      </c>
      <c r="J45" s="69">
        <v>5498.6002568250005</v>
      </c>
      <c r="K45" s="70">
        <v>3.7373615101843321E-3</v>
      </c>
      <c r="L45" s="70">
        <f t="shared" si="0"/>
        <v>6.8303329488233165E-3</v>
      </c>
      <c r="M45" s="70">
        <f>J45/'סכום נכסי הקרן'!$C$41</f>
        <v>8.5657989388235561E-4</v>
      </c>
    </row>
    <row r="46" spans="1:13">
      <c r="A46" s="62" t="s">
        <v>1713</v>
      </c>
      <c r="B46" s="59" t="s">
        <v>1714</v>
      </c>
      <c r="C46" s="72" t="s">
        <v>29</v>
      </c>
      <c r="D46" s="126" t="s">
        <v>3652</v>
      </c>
      <c r="E46" s="72" t="s">
        <v>1652</v>
      </c>
      <c r="F46" s="72" t="s">
        <v>135</v>
      </c>
      <c r="G46" s="69">
        <v>88893.013248000003</v>
      </c>
      <c r="H46" s="71">
        <v>6526.5</v>
      </c>
      <c r="I46" s="126" t="s">
        <v>3652</v>
      </c>
      <c r="J46" s="69">
        <v>21042.412302430999</v>
      </c>
      <c r="K46" s="70">
        <v>2.3095731523469498E-3</v>
      </c>
      <c r="L46" s="70">
        <f t="shared" si="0"/>
        <v>2.6138776299226771E-2</v>
      </c>
      <c r="M46" s="70">
        <f>J46/'סכום נכסי הקרן'!$C$41</f>
        <v>3.2780173962769247E-3</v>
      </c>
    </row>
    <row r="47" spans="1:13">
      <c r="A47" s="62" t="s">
        <v>1715</v>
      </c>
      <c r="B47" s="59" t="s">
        <v>1716</v>
      </c>
      <c r="C47" s="72" t="s">
        <v>1510</v>
      </c>
      <c r="D47" s="126" t="s">
        <v>3652</v>
      </c>
      <c r="E47" s="72" t="s">
        <v>1652</v>
      </c>
      <c r="F47" s="72" t="s">
        <v>135</v>
      </c>
      <c r="G47" s="69">
        <v>26200.170972000004</v>
      </c>
      <c r="H47" s="71">
        <v>5335</v>
      </c>
      <c r="I47" s="126" t="s">
        <v>3652</v>
      </c>
      <c r="J47" s="69">
        <v>5069.7448732780003</v>
      </c>
      <c r="K47" s="70">
        <v>7.9664835113111177E-4</v>
      </c>
      <c r="L47" s="70">
        <f t="shared" si="0"/>
        <v>6.2976109978348793E-3</v>
      </c>
      <c r="M47" s="70">
        <f>J47/'סכום נכסי הקרן'!$C$41</f>
        <v>7.8977218250642794E-4</v>
      </c>
    </row>
    <row r="48" spans="1:13">
      <c r="A48" s="62" t="s">
        <v>1717</v>
      </c>
      <c r="B48" s="59" t="s">
        <v>1718</v>
      </c>
      <c r="C48" s="72" t="s">
        <v>125</v>
      </c>
      <c r="D48" s="126" t="s">
        <v>3652</v>
      </c>
      <c r="E48" s="72" t="s">
        <v>1652</v>
      </c>
      <c r="F48" s="72" t="s">
        <v>135</v>
      </c>
      <c r="G48" s="69">
        <v>1216482.129493</v>
      </c>
      <c r="H48" s="71">
        <v>855.35</v>
      </c>
      <c r="I48" s="126" t="s">
        <v>3652</v>
      </c>
      <c r="J48" s="69">
        <v>37739.587478253998</v>
      </c>
      <c r="K48" s="70">
        <v>1.2148599767752711E-3</v>
      </c>
      <c r="L48" s="70">
        <f t="shared" si="0"/>
        <v>4.6879921395952116E-2</v>
      </c>
      <c r="M48" s="70">
        <f>J48/'סכום נכסי הקרן'!$C$41</f>
        <v>5.8791274737896495E-3</v>
      </c>
    </row>
    <row r="49" spans="1:13">
      <c r="A49" s="62" t="s">
        <v>1719</v>
      </c>
      <c r="B49" s="59" t="s">
        <v>1720</v>
      </c>
      <c r="C49" s="72" t="s">
        <v>29</v>
      </c>
      <c r="D49" s="126" t="s">
        <v>3652</v>
      </c>
      <c r="E49" s="72" t="s">
        <v>1652</v>
      </c>
      <c r="F49" s="72" t="s">
        <v>137</v>
      </c>
      <c r="G49" s="69">
        <v>406558.25050300005</v>
      </c>
      <c r="H49" s="71">
        <v>2972.5</v>
      </c>
      <c r="I49" s="126" t="s">
        <v>3652</v>
      </c>
      <c r="J49" s="69">
        <v>48479.961335443011</v>
      </c>
      <c r="K49" s="70">
        <v>1.6837007179733132E-3</v>
      </c>
      <c r="L49" s="70">
        <f t="shared" si="0"/>
        <v>6.0221558542311683E-2</v>
      </c>
      <c r="M49" s="70">
        <f>J49/'סכום נכסי הקרן'!$C$41</f>
        <v>7.5522784338778164E-3</v>
      </c>
    </row>
    <row r="50" spans="1:13">
      <c r="A50" s="62" t="s">
        <v>1721</v>
      </c>
      <c r="B50" s="59" t="s">
        <v>1722</v>
      </c>
      <c r="C50" s="72" t="s">
        <v>1510</v>
      </c>
      <c r="D50" s="126" t="s">
        <v>3652</v>
      </c>
      <c r="E50" s="72" t="s">
        <v>1652</v>
      </c>
      <c r="F50" s="72" t="s">
        <v>135</v>
      </c>
      <c r="G50" s="69">
        <v>8309.9771999999994</v>
      </c>
      <c r="H50" s="71">
        <v>5397</v>
      </c>
      <c r="I50" s="126" t="s">
        <v>3652</v>
      </c>
      <c r="J50" s="69">
        <v>1626.6713058180001</v>
      </c>
      <c r="K50" s="70">
        <v>8.3349821464393176E-5</v>
      </c>
      <c r="L50" s="70">
        <f t="shared" si="0"/>
        <v>2.0206427268909481E-3</v>
      </c>
      <c r="M50" s="70">
        <f>J50/'סכום נכסי הקרן'!$C$41</f>
        <v>2.5340520667774762E-4</v>
      </c>
    </row>
    <row r="51" spans="1:13">
      <c r="A51" s="62" t="s">
        <v>1723</v>
      </c>
      <c r="B51" s="59" t="s">
        <v>1724</v>
      </c>
      <c r="C51" s="72" t="s">
        <v>29</v>
      </c>
      <c r="D51" s="126" t="s">
        <v>3652</v>
      </c>
      <c r="E51" s="72" t="s">
        <v>1652</v>
      </c>
      <c r="F51" s="72" t="s">
        <v>135</v>
      </c>
      <c r="G51" s="69">
        <v>62058.434873999999</v>
      </c>
      <c r="H51" s="71">
        <v>4281.5</v>
      </c>
      <c r="I51" s="126" t="s">
        <v>3652</v>
      </c>
      <c r="J51" s="69">
        <v>9637.0546618640001</v>
      </c>
      <c r="K51" s="70">
        <v>8.0303357756211183E-4</v>
      </c>
      <c r="L51" s="70">
        <f t="shared" si="0"/>
        <v>1.1971099718485312E-2</v>
      </c>
      <c r="M51" s="70">
        <f>J51/'סכום נכסי הקרן'!$C$41</f>
        <v>1.5012743014645822E-3</v>
      </c>
    </row>
    <row r="52" spans="1:13">
      <c r="A52" s="62" t="s">
        <v>1725</v>
      </c>
      <c r="B52" s="59" t="s">
        <v>1726</v>
      </c>
      <c r="C52" s="72" t="s">
        <v>125</v>
      </c>
      <c r="D52" s="126" t="s">
        <v>3652</v>
      </c>
      <c r="E52" s="72" t="s">
        <v>1652</v>
      </c>
      <c r="F52" s="72" t="s">
        <v>135</v>
      </c>
      <c r="G52" s="69">
        <v>387370.41817799991</v>
      </c>
      <c r="H52" s="71">
        <v>491.97</v>
      </c>
      <c r="I52" s="126" t="s">
        <v>3652</v>
      </c>
      <c r="J52" s="69">
        <v>6912.1416349029996</v>
      </c>
      <c r="K52" s="70">
        <v>2.683800660427501E-3</v>
      </c>
      <c r="L52" s="70">
        <f t="shared" si="0"/>
        <v>8.5862267760254841E-3</v>
      </c>
      <c r="M52" s="70">
        <f>J52/'סכום נכסי הקרן'!$C$41</f>
        <v>1.0767834124286405E-3</v>
      </c>
    </row>
    <row r="53" spans="1:13">
      <c r="A53" s="62" t="s">
        <v>1727</v>
      </c>
      <c r="B53" s="59" t="s">
        <v>1728</v>
      </c>
      <c r="C53" s="72" t="s">
        <v>125</v>
      </c>
      <c r="D53" s="126" t="s">
        <v>3652</v>
      </c>
      <c r="E53" s="72" t="s">
        <v>1652</v>
      </c>
      <c r="F53" s="72" t="s">
        <v>135</v>
      </c>
      <c r="G53" s="69">
        <v>45253.761552999989</v>
      </c>
      <c r="H53" s="71">
        <v>3962.75</v>
      </c>
      <c r="I53" s="126" t="s">
        <v>3652</v>
      </c>
      <c r="J53" s="69">
        <v>6504.2752921360006</v>
      </c>
      <c r="K53" s="70">
        <v>4.4183143024772379E-4</v>
      </c>
      <c r="L53" s="70">
        <f t="shared" si="0"/>
        <v>8.0795773035057077E-3</v>
      </c>
      <c r="M53" s="70">
        <f>J53/'סכום נכסי הקרן'!$C$41</f>
        <v>1.0132454041560999E-3</v>
      </c>
    </row>
    <row r="54" spans="1:13">
      <c r="A54" s="62" t="s">
        <v>1729</v>
      </c>
      <c r="B54" s="59" t="s">
        <v>1730</v>
      </c>
      <c r="C54" s="72" t="s">
        <v>29</v>
      </c>
      <c r="D54" s="126" t="s">
        <v>3652</v>
      </c>
      <c r="E54" s="72" t="s">
        <v>1652</v>
      </c>
      <c r="F54" s="72" t="s">
        <v>137</v>
      </c>
      <c r="G54" s="69">
        <v>344270.48399799992</v>
      </c>
      <c r="H54" s="71">
        <v>690</v>
      </c>
      <c r="I54" s="126" t="s">
        <v>3652</v>
      </c>
      <c r="J54" s="69">
        <v>9529.4207679390001</v>
      </c>
      <c r="K54" s="70">
        <v>1.6317914639040526E-3</v>
      </c>
      <c r="L54" s="70">
        <f t="shared" si="0"/>
        <v>1.1837397449226229E-2</v>
      </c>
      <c r="M54" s="70">
        <f>J54/'סכום נכסי הקרן'!$C$41</f>
        <v>1.4845069379302021E-3</v>
      </c>
    </row>
    <row r="55" spans="1:13">
      <c r="A55" s="62" t="s">
        <v>1731</v>
      </c>
      <c r="B55" s="59" t="s">
        <v>1732</v>
      </c>
      <c r="C55" s="72" t="s">
        <v>125</v>
      </c>
      <c r="D55" s="126" t="s">
        <v>3652</v>
      </c>
      <c r="E55" s="72" t="s">
        <v>1652</v>
      </c>
      <c r="F55" s="72" t="s">
        <v>135</v>
      </c>
      <c r="G55" s="69">
        <v>351393.32160000002</v>
      </c>
      <c r="H55" s="71">
        <v>1064</v>
      </c>
      <c r="I55" s="126" t="s">
        <v>3652</v>
      </c>
      <c r="J55" s="69">
        <v>13560.718063996001</v>
      </c>
      <c r="K55" s="70">
        <v>1.8003802020282217E-3</v>
      </c>
      <c r="L55" s="70">
        <f t="shared" si="0"/>
        <v>1.6845054209432286E-2</v>
      </c>
      <c r="M55" s="70">
        <f>J55/'סכום נכסי הקרן'!$C$41</f>
        <v>2.1125082562254579E-3</v>
      </c>
    </row>
    <row r="56" spans="1:13">
      <c r="A56" s="62" t="s">
        <v>1733</v>
      </c>
      <c r="B56" s="59" t="s">
        <v>1734</v>
      </c>
      <c r="C56" s="72" t="s">
        <v>1510</v>
      </c>
      <c r="D56" s="126" t="s">
        <v>3652</v>
      </c>
      <c r="E56" s="72" t="s">
        <v>1652</v>
      </c>
      <c r="F56" s="72" t="s">
        <v>135</v>
      </c>
      <c r="G56" s="69">
        <v>16294.416979</v>
      </c>
      <c r="H56" s="71">
        <v>40564</v>
      </c>
      <c r="I56" s="126" t="s">
        <v>3652</v>
      </c>
      <c r="J56" s="69">
        <v>23973.263309010999</v>
      </c>
      <c r="K56" s="70">
        <v>8.8316623192411924E-4</v>
      </c>
      <c r="L56" s="70">
        <f t="shared" si="0"/>
        <v>2.9779464340421922E-2</v>
      </c>
      <c r="M56" s="70">
        <f>J56/'סכום נכסי הקרן'!$C$41</f>
        <v>3.7345896013731557E-3</v>
      </c>
    </row>
    <row r="57" spans="1:13">
      <c r="A57" s="62" t="s">
        <v>1735</v>
      </c>
      <c r="B57" s="59" t="s">
        <v>1736</v>
      </c>
      <c r="C57" s="72" t="s">
        <v>29</v>
      </c>
      <c r="D57" s="126" t="s">
        <v>3652</v>
      </c>
      <c r="E57" s="72" t="s">
        <v>1652</v>
      </c>
      <c r="F57" s="72" t="s">
        <v>135</v>
      </c>
      <c r="G57" s="69">
        <v>223182.24479999996</v>
      </c>
      <c r="H57" s="71">
        <v>772.45</v>
      </c>
      <c r="I57" s="126" t="s">
        <v>3652</v>
      </c>
      <c r="J57" s="69">
        <v>6252.8437235960009</v>
      </c>
      <c r="K57" s="70">
        <v>4.7412374451731679E-4</v>
      </c>
      <c r="L57" s="70">
        <f t="shared" si="0"/>
        <v>7.7672503026764593E-3</v>
      </c>
      <c r="M57" s="70">
        <f>J57/'סכום נכסי הקרן'!$C$41</f>
        <v>9.7407703107217863E-4</v>
      </c>
    </row>
    <row r="58" spans="1:13">
      <c r="A58" s="62" t="s">
        <v>1737</v>
      </c>
      <c r="B58" s="59" t="s">
        <v>1738</v>
      </c>
      <c r="C58" s="72" t="s">
        <v>29</v>
      </c>
      <c r="D58" s="126" t="s">
        <v>3652</v>
      </c>
      <c r="E58" s="72" t="s">
        <v>1652</v>
      </c>
      <c r="F58" s="72" t="s">
        <v>135</v>
      </c>
      <c r="G58" s="69">
        <v>230305.08240000001</v>
      </c>
      <c r="H58" s="71">
        <v>567.15</v>
      </c>
      <c r="I58" s="126" t="s">
        <v>3652</v>
      </c>
      <c r="J58" s="69">
        <v>4737.4977218140002</v>
      </c>
      <c r="K58" s="70">
        <v>7.8871603561643834E-3</v>
      </c>
      <c r="L58" s="70">
        <f t="shared" si="0"/>
        <v>5.8848952956922357E-3</v>
      </c>
      <c r="M58" s="70">
        <f>J58/'סכום נכסי הקרן'!$C$41</f>
        <v>7.3801424113025677E-4</v>
      </c>
    </row>
    <row r="59" spans="1:13">
      <c r="A59" s="62" t="s">
        <v>1739</v>
      </c>
      <c r="B59" s="59" t="s">
        <v>1740</v>
      </c>
      <c r="C59" s="72" t="s">
        <v>29</v>
      </c>
      <c r="D59" s="126" t="s">
        <v>3652</v>
      </c>
      <c r="E59" s="72" t="s">
        <v>1652</v>
      </c>
      <c r="F59" s="72" t="s">
        <v>137</v>
      </c>
      <c r="G59" s="69">
        <v>76936.831737999993</v>
      </c>
      <c r="H59" s="71">
        <v>21775</v>
      </c>
      <c r="I59" s="126" t="s">
        <v>3652</v>
      </c>
      <c r="J59" s="69">
        <v>67206.315186856998</v>
      </c>
      <c r="K59" s="70">
        <v>2.4996300836338408E-3</v>
      </c>
      <c r="L59" s="70">
        <f t="shared" si="0"/>
        <v>8.3483338949766422E-2</v>
      </c>
      <c r="M59" s="70">
        <f>J59/'סכום נכסי הקרן'!$C$41</f>
        <v>1.0469496897783721E-2</v>
      </c>
    </row>
    <row r="60" spans="1:13">
      <c r="A60" s="62" t="s">
        <v>1741</v>
      </c>
      <c r="B60" s="59" t="s">
        <v>1742</v>
      </c>
      <c r="C60" s="72" t="s">
        <v>29</v>
      </c>
      <c r="D60" s="126" t="s">
        <v>3652</v>
      </c>
      <c r="E60" s="72" t="s">
        <v>1652</v>
      </c>
      <c r="F60" s="72" t="s">
        <v>137</v>
      </c>
      <c r="G60" s="69">
        <v>47366.870040000009</v>
      </c>
      <c r="H60" s="71">
        <v>9116.7000000000007</v>
      </c>
      <c r="I60" s="126" t="s">
        <v>3652</v>
      </c>
      <c r="J60" s="69">
        <v>17323.273990766997</v>
      </c>
      <c r="K60" s="70">
        <v>1.0433396749904405E-2</v>
      </c>
      <c r="L60" s="70">
        <f t="shared" si="0"/>
        <v>2.1518881823381037E-2</v>
      </c>
      <c r="M60" s="70">
        <f>J60/'סכום נכסי הקרן'!$C$41</f>
        <v>2.6986446556626683E-3</v>
      </c>
    </row>
    <row r="61" spans="1:13">
      <c r="A61" s="62" t="s">
        <v>1743</v>
      </c>
      <c r="B61" s="59" t="s">
        <v>1744</v>
      </c>
      <c r="C61" s="72" t="s">
        <v>29</v>
      </c>
      <c r="D61" s="126" t="s">
        <v>3652</v>
      </c>
      <c r="E61" s="72" t="s">
        <v>1652</v>
      </c>
      <c r="F61" s="72" t="s">
        <v>137</v>
      </c>
      <c r="G61" s="69">
        <v>73996.761804999987</v>
      </c>
      <c r="H61" s="71">
        <v>2553.8000000000002</v>
      </c>
      <c r="I61" s="126" t="s">
        <v>3652</v>
      </c>
      <c r="J61" s="69">
        <v>7580.8380715439998</v>
      </c>
      <c r="K61" s="70">
        <v>3.6223048287730105E-3</v>
      </c>
      <c r="L61" s="70">
        <f t="shared" si="0"/>
        <v>9.4168780491891545E-3</v>
      </c>
      <c r="M61" s="70">
        <f>J61/'סכום נכסי הקרן'!$C$41</f>
        <v>1.1809539096431804E-3</v>
      </c>
    </row>
    <row r="62" spans="1:13">
      <c r="A62" s="62" t="s">
        <v>1745</v>
      </c>
      <c r="B62" s="59" t="s">
        <v>1746</v>
      </c>
      <c r="C62" s="72" t="s">
        <v>126</v>
      </c>
      <c r="D62" s="126" t="s">
        <v>3652</v>
      </c>
      <c r="E62" s="72" t="s">
        <v>1652</v>
      </c>
      <c r="F62" s="72" t="s">
        <v>144</v>
      </c>
      <c r="G62" s="69">
        <v>528748.630106</v>
      </c>
      <c r="H62" s="71">
        <v>247450</v>
      </c>
      <c r="I62" s="126" t="s">
        <v>3652</v>
      </c>
      <c r="J62" s="69">
        <v>33543.155595253003</v>
      </c>
      <c r="K62" s="70">
        <v>6.5630329404818994E-5</v>
      </c>
      <c r="L62" s="70">
        <f t="shared" si="0"/>
        <v>4.1667135301458866E-2</v>
      </c>
      <c r="M62" s="70">
        <f>J62/'סכום נכסי הקרן'!$C$41</f>
        <v>5.2254012509088642E-3</v>
      </c>
    </row>
    <row r="63" spans="1:13">
      <c r="A63" s="62" t="s">
        <v>1747</v>
      </c>
      <c r="B63" s="59" t="s">
        <v>1748</v>
      </c>
      <c r="C63" s="72" t="s">
        <v>1510</v>
      </c>
      <c r="D63" s="126" t="s">
        <v>3652</v>
      </c>
      <c r="E63" s="72" t="s">
        <v>1652</v>
      </c>
      <c r="F63" s="72" t="s">
        <v>135</v>
      </c>
      <c r="G63" s="69">
        <v>130585.356</v>
      </c>
      <c r="H63" s="71">
        <v>4006</v>
      </c>
      <c r="I63" s="126" t="s">
        <v>3652</v>
      </c>
      <c r="J63" s="69">
        <v>18973.741433653002</v>
      </c>
      <c r="K63" s="70">
        <v>9.1286512408248865E-4</v>
      </c>
      <c r="L63" s="70">
        <f t="shared" si="0"/>
        <v>2.3569083989307141E-2</v>
      </c>
      <c r="M63" s="70">
        <f>J63/'סכום נכסי הקרן'!$C$41</f>
        <v>2.955756858960005E-3</v>
      </c>
    </row>
    <row r="64" spans="1:13">
      <c r="A64" s="62" t="s">
        <v>1749</v>
      </c>
      <c r="B64" s="59" t="s">
        <v>1750</v>
      </c>
      <c r="C64" s="72" t="s">
        <v>125</v>
      </c>
      <c r="D64" s="126" t="s">
        <v>3652</v>
      </c>
      <c r="E64" s="72" t="s">
        <v>1652</v>
      </c>
      <c r="F64" s="72" t="s">
        <v>135</v>
      </c>
      <c r="G64" s="69">
        <v>5351.6253170000009</v>
      </c>
      <c r="H64" s="71">
        <v>93137</v>
      </c>
      <c r="I64" s="126" t="s">
        <v>3652</v>
      </c>
      <c r="J64" s="69">
        <v>18078.213045129</v>
      </c>
      <c r="K64" s="70">
        <v>2.805683393998951E-4</v>
      </c>
      <c r="L64" s="70">
        <f t="shared" si="0"/>
        <v>2.2456663232560937E-2</v>
      </c>
      <c r="M64" s="70">
        <f>J64/'סכום נכסי הקרן'!$C$41</f>
        <v>2.8162501524925921E-3</v>
      </c>
    </row>
    <row r="65" spans="1:13">
      <c r="A65" s="62" t="s">
        <v>1751</v>
      </c>
      <c r="B65" s="59" t="s">
        <v>1752</v>
      </c>
      <c r="C65" s="72" t="s">
        <v>125</v>
      </c>
      <c r="D65" s="126" t="s">
        <v>3652</v>
      </c>
      <c r="E65" s="72" t="s">
        <v>1652</v>
      </c>
      <c r="F65" s="72" t="s">
        <v>135</v>
      </c>
      <c r="G65" s="69">
        <v>46120.373460000003</v>
      </c>
      <c r="H65" s="71">
        <v>5893.5</v>
      </c>
      <c r="I65" s="126" t="s">
        <v>3652</v>
      </c>
      <c r="J65" s="69">
        <v>9858.5639691209999</v>
      </c>
      <c r="K65" s="70">
        <v>6.5418969446808511E-3</v>
      </c>
      <c r="L65" s="70">
        <f t="shared" si="0"/>
        <v>1.2246257440298343E-2</v>
      </c>
      <c r="M65" s="70">
        <f>J65/'סכום נכסי הקרן'!$C$41</f>
        <v>1.535781341446011E-3</v>
      </c>
    </row>
    <row r="66" spans="1:13">
      <c r="A66" s="62" t="s">
        <v>1753</v>
      </c>
      <c r="B66" s="59" t="s">
        <v>1754</v>
      </c>
      <c r="C66" s="72" t="s">
        <v>29</v>
      </c>
      <c r="D66" s="126" t="s">
        <v>3652</v>
      </c>
      <c r="E66" s="72" t="s">
        <v>1652</v>
      </c>
      <c r="F66" s="72" t="s">
        <v>137</v>
      </c>
      <c r="G66" s="69">
        <v>9083.9447340000006</v>
      </c>
      <c r="H66" s="71">
        <v>19498</v>
      </c>
      <c r="I66" s="126" t="s">
        <v>3652</v>
      </c>
      <c r="J66" s="69">
        <v>7105.295952077</v>
      </c>
      <c r="K66" s="70">
        <v>1.7437267941261159E-3</v>
      </c>
      <c r="L66" s="70">
        <f t="shared" si="0"/>
        <v>8.8261620750433555E-3</v>
      </c>
      <c r="M66" s="70">
        <f>J66/'סכום נכסי הקרן'!$C$41</f>
        <v>1.1068732710799328E-3</v>
      </c>
    </row>
    <row r="67" spans="1:13">
      <c r="A67" s="62" t="s">
        <v>1755</v>
      </c>
      <c r="B67" s="59" t="s">
        <v>1756</v>
      </c>
      <c r="C67" s="72" t="s">
        <v>1510</v>
      </c>
      <c r="D67" s="126" t="s">
        <v>3652</v>
      </c>
      <c r="E67" s="72" t="s">
        <v>1652</v>
      </c>
      <c r="F67" s="72" t="s">
        <v>135</v>
      </c>
      <c r="G67" s="69">
        <v>18519.377759999999</v>
      </c>
      <c r="H67" s="71">
        <v>4602</v>
      </c>
      <c r="I67" s="126" t="s">
        <v>3652</v>
      </c>
      <c r="J67" s="69">
        <v>3091.1534198969994</v>
      </c>
      <c r="K67" s="70">
        <v>4.1992037117128929E-4</v>
      </c>
      <c r="L67" s="70">
        <f t="shared" si="0"/>
        <v>3.8398148742643389E-3</v>
      </c>
      <c r="M67" s="70">
        <f>J67/'סכום נכסי הקרן'!$C$41</f>
        <v>4.8154434669130781E-4</v>
      </c>
    </row>
    <row r="68" spans="1:13">
      <c r="A68" s="62" t="s">
        <v>1757</v>
      </c>
      <c r="B68" s="59" t="s">
        <v>1758</v>
      </c>
      <c r="C68" s="72" t="s">
        <v>29</v>
      </c>
      <c r="D68" s="126" t="s">
        <v>3652</v>
      </c>
      <c r="E68" s="72" t="s">
        <v>1652</v>
      </c>
      <c r="F68" s="72" t="s">
        <v>137</v>
      </c>
      <c r="G68" s="69">
        <v>21107.342088000005</v>
      </c>
      <c r="H68" s="71">
        <v>20075</v>
      </c>
      <c r="I68" s="126" t="s">
        <v>3652</v>
      </c>
      <c r="J68" s="69">
        <v>16998.348364184003</v>
      </c>
      <c r="K68" s="70">
        <v>5.1462494423991237E-3</v>
      </c>
      <c r="L68" s="70">
        <f t="shared" si="0"/>
        <v>2.1115260881776458E-2</v>
      </c>
      <c r="M68" s="70">
        <f>J68/'סכום נכסי הקרן'!$C$41</f>
        <v>2.6480272720125924E-3</v>
      </c>
    </row>
    <row r="69" spans="1:13">
      <c r="A69" s="62" t="s">
        <v>1759</v>
      </c>
      <c r="B69" s="59" t="s">
        <v>1760</v>
      </c>
      <c r="C69" s="72" t="s">
        <v>1510</v>
      </c>
      <c r="D69" s="126" t="s">
        <v>3652</v>
      </c>
      <c r="E69" s="72" t="s">
        <v>1652</v>
      </c>
      <c r="F69" s="72" t="s">
        <v>135</v>
      </c>
      <c r="G69" s="69">
        <v>14222.098607999998</v>
      </c>
      <c r="H69" s="71">
        <v>8929</v>
      </c>
      <c r="I69" s="126" t="s">
        <v>3652</v>
      </c>
      <c r="J69" s="69">
        <v>4605.8953266990002</v>
      </c>
      <c r="K69" s="70">
        <v>1.8163599754789271E-4</v>
      </c>
      <c r="L69" s="70">
        <f t="shared" si="0"/>
        <v>5.7214194775724652E-3</v>
      </c>
      <c r="M69" s="70">
        <f>J69/'סכום נכסי הקרן'!$C$41</f>
        <v>7.1751302984428451E-4</v>
      </c>
    </row>
    <row r="70" spans="1:13">
      <c r="A70" s="62" t="s">
        <v>1761</v>
      </c>
      <c r="B70" s="59" t="s">
        <v>1762</v>
      </c>
      <c r="C70" s="72" t="s">
        <v>125</v>
      </c>
      <c r="D70" s="126" t="s">
        <v>3652</v>
      </c>
      <c r="E70" s="72" t="s">
        <v>1652</v>
      </c>
      <c r="F70" s="72" t="s">
        <v>135</v>
      </c>
      <c r="G70" s="69">
        <v>98295.158880000003</v>
      </c>
      <c r="H70" s="71">
        <v>3163.375</v>
      </c>
      <c r="I70" s="126" t="s">
        <v>3652</v>
      </c>
      <c r="J70" s="69">
        <v>11277.955137131001</v>
      </c>
      <c r="K70" s="70">
        <v>3.9318063552E-3</v>
      </c>
      <c r="L70" s="70">
        <f t="shared" si="0"/>
        <v>1.4009417846456974E-2</v>
      </c>
      <c r="M70" s="70">
        <f>J70/'סכום נכסי הקרן'!$C$41</f>
        <v>1.7568961487212718E-3</v>
      </c>
    </row>
    <row r="71" spans="1:13">
      <c r="A71" s="62" t="s">
        <v>1763</v>
      </c>
      <c r="B71" s="59" t="s">
        <v>1764</v>
      </c>
      <c r="C71" s="72" t="s">
        <v>1510</v>
      </c>
      <c r="D71" s="126" t="s">
        <v>3652</v>
      </c>
      <c r="E71" s="72" t="s">
        <v>1652</v>
      </c>
      <c r="F71" s="72" t="s">
        <v>135</v>
      </c>
      <c r="G71" s="69">
        <v>22150.885281999999</v>
      </c>
      <c r="H71" s="71">
        <v>19248</v>
      </c>
      <c r="I71" s="126" t="s">
        <v>3652</v>
      </c>
      <c r="J71" s="69">
        <v>15464.085901404002</v>
      </c>
      <c r="K71" s="70">
        <v>7.2923309475700484E-5</v>
      </c>
      <c r="L71" s="70">
        <f t="shared" si="0"/>
        <v>1.9209407944265389E-2</v>
      </c>
      <c r="M71" s="70">
        <f>J71/'סכום נכסי הקרן'!$C$41</f>
        <v>2.4090176484407506E-3</v>
      </c>
    </row>
    <row r="72" spans="1:13">
      <c r="A72" s="62" t="s">
        <v>1765</v>
      </c>
      <c r="B72" s="59" t="s">
        <v>1766</v>
      </c>
      <c r="C72" s="72" t="s">
        <v>1510</v>
      </c>
      <c r="D72" s="126" t="s">
        <v>3652</v>
      </c>
      <c r="E72" s="72" t="s">
        <v>1652</v>
      </c>
      <c r="F72" s="72" t="s">
        <v>135</v>
      </c>
      <c r="G72" s="69">
        <v>63393.254639999999</v>
      </c>
      <c r="H72" s="71">
        <v>6333</v>
      </c>
      <c r="I72" s="126" t="s">
        <v>3652</v>
      </c>
      <c r="J72" s="69">
        <v>14561.298098906</v>
      </c>
      <c r="K72" s="70">
        <v>2.8209363265614164E-4</v>
      </c>
      <c r="L72" s="70">
        <f t="shared" si="0"/>
        <v>1.8087969580830244E-2</v>
      </c>
      <c r="M72" s="70">
        <f>J72/'סכום נכסי הקרן'!$C$41</f>
        <v>2.2683800599740912E-3</v>
      </c>
    </row>
    <row r="73" spans="1:13">
      <c r="A73" s="62" t="s">
        <v>1767</v>
      </c>
      <c r="B73" s="59" t="s">
        <v>1768</v>
      </c>
      <c r="C73" s="72" t="s">
        <v>127</v>
      </c>
      <c r="D73" s="126" t="s">
        <v>3652</v>
      </c>
      <c r="E73" s="72" t="s">
        <v>1652</v>
      </c>
      <c r="F73" s="72" t="s">
        <v>139</v>
      </c>
      <c r="G73" s="69">
        <v>75976.934399999998</v>
      </c>
      <c r="H73" s="71">
        <v>9441</v>
      </c>
      <c r="I73" s="126" t="s">
        <v>3652</v>
      </c>
      <c r="J73" s="69">
        <v>17755.283277054998</v>
      </c>
      <c r="K73" s="70">
        <v>5.0767507593733722E-4</v>
      </c>
      <c r="L73" s="70">
        <f t="shared" si="0"/>
        <v>2.2055521536127571E-2</v>
      </c>
      <c r="M73" s="70">
        <f>J73/'סכום נכסי הקרן'!$C$41</f>
        <v>2.7659436865652065E-3</v>
      </c>
    </row>
    <row r="74" spans="1:13">
      <c r="A74" s="129" t="s">
        <v>3652</v>
      </c>
      <c r="B74" s="129" t="s">
        <v>3652</v>
      </c>
      <c r="C74" s="130" t="s">
        <v>3652</v>
      </c>
      <c r="D74" s="130" t="s">
        <v>3652</v>
      </c>
      <c r="E74" s="130" t="s">
        <v>3652</v>
      </c>
      <c r="F74" s="130" t="s">
        <v>3652</v>
      </c>
      <c r="G74" s="130" t="s">
        <v>3652</v>
      </c>
      <c r="H74" s="130" t="s">
        <v>3652</v>
      </c>
      <c r="I74" s="130" t="s">
        <v>3652</v>
      </c>
      <c r="J74" s="130" t="s">
        <v>3652</v>
      </c>
      <c r="K74" s="130" t="s">
        <v>3652</v>
      </c>
      <c r="L74" s="130" t="s">
        <v>3652</v>
      </c>
      <c r="M74" s="130" t="s">
        <v>3652</v>
      </c>
    </row>
    <row r="75" spans="1:13">
      <c r="A75" s="129" t="s">
        <v>3652</v>
      </c>
      <c r="B75" s="129" t="s">
        <v>3652</v>
      </c>
      <c r="C75" s="130" t="s">
        <v>3652</v>
      </c>
      <c r="D75" s="130" t="s">
        <v>3652</v>
      </c>
      <c r="E75" s="130" t="s">
        <v>3652</v>
      </c>
      <c r="F75" s="130" t="s">
        <v>3652</v>
      </c>
      <c r="G75" s="130" t="s">
        <v>3652</v>
      </c>
      <c r="H75" s="130" t="s">
        <v>3652</v>
      </c>
      <c r="I75" s="130" t="s">
        <v>3652</v>
      </c>
      <c r="J75" s="130" t="s">
        <v>3652</v>
      </c>
      <c r="K75" s="130" t="s">
        <v>3652</v>
      </c>
      <c r="L75" s="130" t="s">
        <v>3652</v>
      </c>
      <c r="M75" s="130" t="s">
        <v>3652</v>
      </c>
    </row>
    <row r="76" spans="1:13">
      <c r="A76" s="129" t="s">
        <v>3652</v>
      </c>
      <c r="B76" s="129" t="s">
        <v>3652</v>
      </c>
      <c r="C76" s="130" t="s">
        <v>3652</v>
      </c>
      <c r="D76" s="130" t="s">
        <v>3652</v>
      </c>
      <c r="E76" s="130" t="s">
        <v>3652</v>
      </c>
      <c r="F76" s="130" t="s">
        <v>3652</v>
      </c>
      <c r="G76" s="130" t="s">
        <v>3652</v>
      </c>
      <c r="H76" s="130" t="s">
        <v>3652</v>
      </c>
      <c r="I76" s="130" t="s">
        <v>3652</v>
      </c>
      <c r="J76" s="130" t="s">
        <v>3652</v>
      </c>
      <c r="K76" s="130" t="s">
        <v>3652</v>
      </c>
      <c r="L76" s="130" t="s">
        <v>3652</v>
      </c>
      <c r="M76" s="130" t="s">
        <v>3652</v>
      </c>
    </row>
    <row r="77" spans="1:13">
      <c r="A77" s="95" t="s">
        <v>214</v>
      </c>
      <c r="B77" s="129" t="s">
        <v>3652</v>
      </c>
      <c r="C77" s="130" t="s">
        <v>3652</v>
      </c>
      <c r="D77" s="130" t="s">
        <v>3652</v>
      </c>
      <c r="E77" s="130" t="s">
        <v>3652</v>
      </c>
      <c r="F77" s="130" t="s">
        <v>3652</v>
      </c>
      <c r="G77" s="130" t="s">
        <v>3652</v>
      </c>
      <c r="H77" s="130" t="s">
        <v>3652</v>
      </c>
      <c r="I77" s="130" t="s">
        <v>3652</v>
      </c>
      <c r="J77" s="130" t="s">
        <v>3652</v>
      </c>
      <c r="K77" s="130" t="s">
        <v>3652</v>
      </c>
      <c r="L77" s="130" t="s">
        <v>3652</v>
      </c>
      <c r="M77" s="130" t="s">
        <v>3652</v>
      </c>
    </row>
    <row r="78" spans="1:13">
      <c r="A78" s="95" t="s">
        <v>116</v>
      </c>
      <c r="B78" s="129" t="s">
        <v>3652</v>
      </c>
      <c r="C78" s="130" t="s">
        <v>3652</v>
      </c>
      <c r="D78" s="130" t="s">
        <v>3652</v>
      </c>
      <c r="E78" s="130" t="s">
        <v>3652</v>
      </c>
      <c r="F78" s="130" t="s">
        <v>3652</v>
      </c>
      <c r="G78" s="130" t="s">
        <v>3652</v>
      </c>
      <c r="H78" s="130" t="s">
        <v>3652</v>
      </c>
      <c r="I78" s="130" t="s">
        <v>3652</v>
      </c>
      <c r="J78" s="130" t="s">
        <v>3652</v>
      </c>
      <c r="K78" s="130" t="s">
        <v>3652</v>
      </c>
      <c r="L78" s="130" t="s">
        <v>3652</v>
      </c>
      <c r="M78" s="130" t="s">
        <v>3652</v>
      </c>
    </row>
    <row r="79" spans="1:13">
      <c r="A79" s="95" t="s">
        <v>197</v>
      </c>
      <c r="B79" s="129" t="s">
        <v>3652</v>
      </c>
      <c r="C79" s="130" t="s">
        <v>3652</v>
      </c>
      <c r="D79" s="130" t="s">
        <v>3652</v>
      </c>
      <c r="E79" s="130" t="s">
        <v>3652</v>
      </c>
      <c r="F79" s="130" t="s">
        <v>3652</v>
      </c>
      <c r="G79" s="130" t="s">
        <v>3652</v>
      </c>
      <c r="H79" s="130" t="s">
        <v>3652</v>
      </c>
      <c r="I79" s="130" t="s">
        <v>3652</v>
      </c>
      <c r="J79" s="130" t="s">
        <v>3652</v>
      </c>
      <c r="K79" s="130" t="s">
        <v>3652</v>
      </c>
      <c r="L79" s="130" t="s">
        <v>3652</v>
      </c>
      <c r="M79" s="130" t="s">
        <v>3652</v>
      </c>
    </row>
    <row r="80" spans="1:13">
      <c r="A80" s="95" t="s">
        <v>205</v>
      </c>
      <c r="B80" s="129" t="s">
        <v>3652</v>
      </c>
      <c r="C80" s="130" t="s">
        <v>3652</v>
      </c>
      <c r="D80" s="130" t="s">
        <v>3652</v>
      </c>
      <c r="E80" s="130" t="s">
        <v>3652</v>
      </c>
      <c r="F80" s="130" t="s">
        <v>3652</v>
      </c>
      <c r="G80" s="130" t="s">
        <v>3652</v>
      </c>
      <c r="H80" s="130" t="s">
        <v>3652</v>
      </c>
      <c r="I80" s="130" t="s">
        <v>3652</v>
      </c>
      <c r="J80" s="130" t="s">
        <v>3652</v>
      </c>
      <c r="K80" s="130" t="s">
        <v>3652</v>
      </c>
      <c r="L80" s="130" t="s">
        <v>3652</v>
      </c>
      <c r="M80" s="130" t="s">
        <v>3652</v>
      </c>
    </row>
    <row r="81" spans="1:13">
      <c r="A81" s="95" t="s">
        <v>212</v>
      </c>
      <c r="B81" s="129" t="s">
        <v>3652</v>
      </c>
      <c r="C81" s="130" t="s">
        <v>3652</v>
      </c>
      <c r="D81" s="130" t="s">
        <v>3652</v>
      </c>
      <c r="E81" s="130" t="s">
        <v>3652</v>
      </c>
      <c r="F81" s="130" t="s">
        <v>3652</v>
      </c>
      <c r="G81" s="130" t="s">
        <v>3652</v>
      </c>
      <c r="H81" s="130" t="s">
        <v>3652</v>
      </c>
      <c r="I81" s="130" t="s">
        <v>3652</v>
      </c>
      <c r="J81" s="130" t="s">
        <v>3652</v>
      </c>
      <c r="K81" s="130" t="s">
        <v>3652</v>
      </c>
      <c r="L81" s="130" t="s">
        <v>3652</v>
      </c>
      <c r="M81" s="130" t="s">
        <v>3652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2"/>
      <c r="C248" s="1"/>
      <c r="D248" s="1"/>
      <c r="E248" s="1"/>
      <c r="F248" s="1"/>
    </row>
    <row r="249" spans="1:6" hidden="1">
      <c r="A249" s="32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6 I1:I5 A1:A41 I7:I1048576 C1:H1048576 B5:B1048576 A78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58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8802</v>
      </c>
    </row>
    <row r="5" spans="1:14" ht="18.75">
      <c r="A5" s="156" t="s">
        <v>97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</row>
    <row r="6" spans="1:14" s="3" customFormat="1">
      <c r="A6" s="38" t="s">
        <v>119</v>
      </c>
      <c r="B6" s="39" t="s">
        <v>48</v>
      </c>
      <c r="C6" s="39" t="s">
        <v>123</v>
      </c>
      <c r="D6" s="39" t="s">
        <v>121</v>
      </c>
      <c r="E6" s="39" t="s">
        <v>70</v>
      </c>
      <c r="F6" s="39" t="s">
        <v>14</v>
      </c>
      <c r="G6" s="39" t="s">
        <v>71</v>
      </c>
      <c r="H6" s="39" t="s">
        <v>107</v>
      </c>
      <c r="I6" s="39" t="s">
        <v>199</v>
      </c>
      <c r="J6" s="39" t="s">
        <v>198</v>
      </c>
      <c r="K6" s="39" t="s">
        <v>66</v>
      </c>
      <c r="L6" s="39" t="s">
        <v>63</v>
      </c>
      <c r="M6" s="39" t="s">
        <v>152</v>
      </c>
      <c r="N6" s="140" t="s">
        <v>154</v>
      </c>
    </row>
    <row r="7" spans="1:14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122" t="s">
        <v>3652</v>
      </c>
      <c r="H7" s="122" t="s">
        <v>3652</v>
      </c>
      <c r="I7" s="27" t="s">
        <v>206</v>
      </c>
      <c r="J7" s="122" t="s">
        <v>3652</v>
      </c>
      <c r="K7" s="27" t="s">
        <v>202</v>
      </c>
      <c r="L7" s="27" t="s">
        <v>19</v>
      </c>
      <c r="M7" s="27" t="s">
        <v>19</v>
      </c>
      <c r="N7" s="28" t="s">
        <v>19</v>
      </c>
    </row>
    <row r="8" spans="1:14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32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69">
        <v>72426.730191707</v>
      </c>
      <c r="L9" s="126" t="s">
        <v>3652</v>
      </c>
      <c r="M9" s="70">
        <f>IFERROR(K9/$K$9,0)</f>
        <v>1</v>
      </c>
      <c r="N9" s="70">
        <f>K9/'סכום נכסי הקרן'!$C$41</f>
        <v>1.1282740691115647E-2</v>
      </c>
    </row>
    <row r="10" spans="1:14" s="4" customFormat="1" ht="20.25">
      <c r="A10" s="74" t="s">
        <v>190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69">
        <v>72426.730191707</v>
      </c>
      <c r="L10" s="126" t="s">
        <v>3652</v>
      </c>
      <c r="M10" s="70">
        <f t="shared" ref="M10:M23" si="0">IFERROR(K10/$K$9,0)</f>
        <v>1</v>
      </c>
      <c r="N10" s="70">
        <f>K10/'סכום נכסי הקרן'!$C$41</f>
        <v>1.1282740691115647E-2</v>
      </c>
    </row>
    <row r="11" spans="1:14">
      <c r="A11" s="75" t="s">
        <v>56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125" t="s">
        <v>3652</v>
      </c>
      <c r="I11" s="125" t="s">
        <v>3652</v>
      </c>
      <c r="J11" s="125" t="s">
        <v>3652</v>
      </c>
      <c r="K11" s="66">
        <v>40769.044587787997</v>
      </c>
      <c r="L11" s="125" t="s">
        <v>3652</v>
      </c>
      <c r="M11" s="67">
        <f t="shared" si="0"/>
        <v>0.56290052691701009</v>
      </c>
      <c r="N11" s="67">
        <f>K11/'סכום נכסי הקרן'!$C$41</f>
        <v>6.3510606800969887E-3</v>
      </c>
    </row>
    <row r="12" spans="1:14">
      <c r="A12" s="62" t="s">
        <v>1769</v>
      </c>
      <c r="B12" s="59" t="s">
        <v>1770</v>
      </c>
      <c r="C12" s="72" t="s">
        <v>29</v>
      </c>
      <c r="D12" s="126" t="s">
        <v>3652</v>
      </c>
      <c r="E12" s="72" t="s">
        <v>1684</v>
      </c>
      <c r="F12" s="59" t="s">
        <v>805</v>
      </c>
      <c r="G12" s="59" t="s">
        <v>806</v>
      </c>
      <c r="H12" s="72" t="s">
        <v>137</v>
      </c>
      <c r="I12" s="69">
        <v>996.22603600000002</v>
      </c>
      <c r="J12" s="71">
        <v>109226.59639999999</v>
      </c>
      <c r="K12" s="69">
        <v>4365.1976345389994</v>
      </c>
      <c r="L12" s="70">
        <v>3.2137539937745767E-3</v>
      </c>
      <c r="M12" s="70">
        <f t="shared" si="0"/>
        <v>6.0270533033656447E-2</v>
      </c>
      <c r="N12" s="70">
        <f>K12/'סכום נכסי הקרן'!$C$41</f>
        <v>6.8001679553406536E-4</v>
      </c>
    </row>
    <row r="13" spans="1:14">
      <c r="A13" s="62" t="s">
        <v>1771</v>
      </c>
      <c r="B13" s="59" t="s">
        <v>1772</v>
      </c>
      <c r="C13" s="72" t="s">
        <v>29</v>
      </c>
      <c r="D13" s="126" t="s">
        <v>3652</v>
      </c>
      <c r="E13" s="72" t="s">
        <v>1684</v>
      </c>
      <c r="F13" s="59" t="s">
        <v>818</v>
      </c>
      <c r="G13" s="59" t="s">
        <v>806</v>
      </c>
      <c r="H13" s="72" t="s">
        <v>135</v>
      </c>
      <c r="I13" s="69">
        <v>174.12814800000001</v>
      </c>
      <c r="J13" s="71">
        <v>1016194</v>
      </c>
      <c r="K13" s="69">
        <v>6417.9004867009999</v>
      </c>
      <c r="L13" s="70">
        <v>1.2108769325772696E-3</v>
      </c>
      <c r="M13" s="70">
        <f t="shared" si="0"/>
        <v>8.8612318541971977E-2</v>
      </c>
      <c r="N13" s="70">
        <f>K13/'סכום נכסי הקרן'!$C$41</f>
        <v>9.9978981214760877E-4</v>
      </c>
    </row>
    <row r="14" spans="1:14">
      <c r="A14" s="62" t="s">
        <v>1773</v>
      </c>
      <c r="B14" s="59" t="s">
        <v>1774</v>
      </c>
      <c r="C14" s="72" t="s">
        <v>29</v>
      </c>
      <c r="D14" s="126" t="s">
        <v>3652</v>
      </c>
      <c r="E14" s="72" t="s">
        <v>1684</v>
      </c>
      <c r="F14" s="59" t="s">
        <v>1775</v>
      </c>
      <c r="G14" s="59" t="s">
        <v>806</v>
      </c>
      <c r="H14" s="72" t="s">
        <v>137</v>
      </c>
      <c r="I14" s="69">
        <v>602.23055599999998</v>
      </c>
      <c r="J14" s="71">
        <v>244579</v>
      </c>
      <c r="K14" s="69">
        <v>5908.803870107</v>
      </c>
      <c r="L14" s="70">
        <v>2.3718785135277989E-3</v>
      </c>
      <c r="M14" s="70">
        <f t="shared" si="0"/>
        <v>8.1583192482484454E-2</v>
      </c>
      <c r="N14" s="70">
        <f>K14/'סכום נכסי הקרן'!$C$41</f>
        <v>9.2048200553324739E-4</v>
      </c>
    </row>
    <row r="15" spans="1:14">
      <c r="A15" s="62" t="s">
        <v>1776</v>
      </c>
      <c r="B15" s="59" t="s">
        <v>1777</v>
      </c>
      <c r="C15" s="72" t="s">
        <v>29</v>
      </c>
      <c r="D15" s="126" t="s">
        <v>3652</v>
      </c>
      <c r="E15" s="72" t="s">
        <v>1684</v>
      </c>
      <c r="F15" s="59" t="s">
        <v>1778</v>
      </c>
      <c r="G15" s="59" t="s">
        <v>806</v>
      </c>
      <c r="H15" s="72" t="s">
        <v>135</v>
      </c>
      <c r="I15" s="69">
        <v>2348.4663639999999</v>
      </c>
      <c r="J15" s="71">
        <v>129297.8</v>
      </c>
      <c r="K15" s="69">
        <v>11013.440591991999</v>
      </c>
      <c r="L15" s="70">
        <v>4.2264379378016362E-3</v>
      </c>
      <c r="M15" s="70">
        <f t="shared" si="0"/>
        <v>0.15206320322400885</v>
      </c>
      <c r="N15" s="70">
        <f>K15/'סכום נכסי הקרן'!$C$41</f>
        <v>1.7156896906369127E-3</v>
      </c>
    </row>
    <row r="16" spans="1:14">
      <c r="A16" s="62" t="s">
        <v>1779</v>
      </c>
      <c r="B16" s="59" t="s">
        <v>1780</v>
      </c>
      <c r="C16" s="72" t="s">
        <v>29</v>
      </c>
      <c r="D16" s="126" t="s">
        <v>3652</v>
      </c>
      <c r="E16" s="72" t="s">
        <v>1684</v>
      </c>
      <c r="F16" s="59" t="s">
        <v>1778</v>
      </c>
      <c r="G16" s="59" t="s">
        <v>806</v>
      </c>
      <c r="H16" s="72" t="s">
        <v>138</v>
      </c>
      <c r="I16" s="69">
        <v>386501.029683</v>
      </c>
      <c r="J16" s="71">
        <v>129.5</v>
      </c>
      <c r="K16" s="69">
        <v>2366.4269564050001</v>
      </c>
      <c r="L16" s="70">
        <v>1.7041063803690619E-3</v>
      </c>
      <c r="M16" s="70">
        <f t="shared" si="0"/>
        <v>3.267339213217664E-2</v>
      </c>
      <c r="N16" s="70">
        <f>K16/'סכום נכסי הקרן'!$C$41</f>
        <v>3.6864541092648725E-4</v>
      </c>
    </row>
    <row r="17" spans="1:14">
      <c r="A17" s="62" t="s">
        <v>1781</v>
      </c>
      <c r="B17" s="59" t="s">
        <v>1782</v>
      </c>
      <c r="C17" s="72" t="s">
        <v>29</v>
      </c>
      <c r="D17" s="126" t="s">
        <v>3652</v>
      </c>
      <c r="E17" s="72" t="s">
        <v>1684</v>
      </c>
      <c r="F17" s="59" t="s">
        <v>647</v>
      </c>
      <c r="G17" s="126" t="s">
        <v>3652</v>
      </c>
      <c r="H17" s="72" t="s">
        <v>138</v>
      </c>
      <c r="I17" s="69">
        <v>13883.384042</v>
      </c>
      <c r="J17" s="71">
        <v>16674.439999999999</v>
      </c>
      <c r="K17" s="69">
        <v>10697.275048043999</v>
      </c>
      <c r="L17" s="70">
        <v>1.8443938915844973E-2</v>
      </c>
      <c r="M17" s="70">
        <f t="shared" si="0"/>
        <v>0.14769788750271179</v>
      </c>
      <c r="N17" s="70">
        <f>K17/'סכום נכסי הקרן'!$C$41</f>
        <v>1.6664369653186673E-3</v>
      </c>
    </row>
    <row r="18" spans="1:14">
      <c r="A18" s="128" t="s">
        <v>3652</v>
      </c>
      <c r="B18" s="126" t="s">
        <v>3652</v>
      </c>
      <c r="C18" s="126" t="s">
        <v>3652</v>
      </c>
      <c r="D18" s="126" t="s">
        <v>3652</v>
      </c>
      <c r="E18" s="126" t="s">
        <v>3652</v>
      </c>
      <c r="F18" s="126" t="s">
        <v>3652</v>
      </c>
      <c r="G18" s="126" t="s">
        <v>3652</v>
      </c>
      <c r="H18" s="126" t="s">
        <v>3652</v>
      </c>
      <c r="I18" s="126" t="s">
        <v>3652</v>
      </c>
      <c r="J18" s="126" t="s">
        <v>3652</v>
      </c>
      <c r="K18" s="126" t="s">
        <v>3652</v>
      </c>
      <c r="L18" s="126" t="s">
        <v>3652</v>
      </c>
      <c r="M18" s="126" t="s">
        <v>3652</v>
      </c>
      <c r="N18" s="126" t="s">
        <v>3652</v>
      </c>
    </row>
    <row r="19" spans="1:14">
      <c r="A19" s="75" t="s">
        <v>31</v>
      </c>
      <c r="B19" s="125" t="s">
        <v>3652</v>
      </c>
      <c r="C19" s="125" t="s">
        <v>3652</v>
      </c>
      <c r="D19" s="125" t="s">
        <v>3652</v>
      </c>
      <c r="E19" s="125" t="s">
        <v>3652</v>
      </c>
      <c r="F19" s="125" t="s">
        <v>3652</v>
      </c>
      <c r="G19" s="125" t="s">
        <v>3652</v>
      </c>
      <c r="H19" s="125" t="s">
        <v>3652</v>
      </c>
      <c r="I19" s="125" t="s">
        <v>3652</v>
      </c>
      <c r="J19" s="125" t="s">
        <v>3652</v>
      </c>
      <c r="K19" s="66">
        <v>31657.685603918999</v>
      </c>
      <c r="L19" s="125" t="s">
        <v>3652</v>
      </c>
      <c r="M19" s="67">
        <f t="shared" si="0"/>
        <v>0.4370994730829898</v>
      </c>
      <c r="N19" s="67">
        <f>K19/'סכום נכסי הקרן'!$C$41</f>
        <v>4.9316800110186573E-3</v>
      </c>
    </row>
    <row r="20" spans="1:14">
      <c r="A20" s="62" t="s">
        <v>1783</v>
      </c>
      <c r="B20" s="59" t="s">
        <v>1784</v>
      </c>
      <c r="C20" s="72" t="s">
        <v>29</v>
      </c>
      <c r="D20" s="126" t="s">
        <v>3652</v>
      </c>
      <c r="E20" s="72" t="s">
        <v>1652</v>
      </c>
      <c r="F20" s="59" t="s">
        <v>647</v>
      </c>
      <c r="G20" s="126" t="s">
        <v>3652</v>
      </c>
      <c r="H20" s="72" t="s">
        <v>135</v>
      </c>
      <c r="I20" s="69">
        <v>5394.3623420000004</v>
      </c>
      <c r="J20" s="71">
        <v>22796</v>
      </c>
      <c r="K20" s="69">
        <v>4460.117691038</v>
      </c>
      <c r="L20" s="70">
        <v>6.3276684577871225E-4</v>
      </c>
      <c r="M20" s="70">
        <f t="shared" si="0"/>
        <v>6.1581099674560373E-2</v>
      </c>
      <c r="N20" s="70">
        <f>K20/'סכום נכסי הקרן'!$C$41</f>
        <v>6.9480357910181091E-4</v>
      </c>
    </row>
    <row r="21" spans="1:14">
      <c r="A21" s="62" t="s">
        <v>1785</v>
      </c>
      <c r="B21" s="59" t="s">
        <v>1786</v>
      </c>
      <c r="C21" s="72" t="s">
        <v>29</v>
      </c>
      <c r="D21" s="126" t="s">
        <v>3652</v>
      </c>
      <c r="E21" s="72" t="s">
        <v>1652</v>
      </c>
      <c r="F21" s="59" t="s">
        <v>647</v>
      </c>
      <c r="G21" s="126" t="s">
        <v>3652</v>
      </c>
      <c r="H21" s="72" t="s">
        <v>135</v>
      </c>
      <c r="I21" s="69">
        <v>30325.243654000002</v>
      </c>
      <c r="J21" s="71">
        <v>4107</v>
      </c>
      <c r="K21" s="69">
        <v>4517.2752840929998</v>
      </c>
      <c r="L21" s="70">
        <v>4.1982948609154731E-4</v>
      </c>
      <c r="M21" s="70">
        <f t="shared" si="0"/>
        <v>6.2370277826103444E-2</v>
      </c>
      <c r="N21" s="70">
        <f>K21/'סכום נכסי הקרן'!$C$41</f>
        <v>7.0370767154476525E-4</v>
      </c>
    </row>
    <row r="22" spans="1:14">
      <c r="A22" s="62" t="s">
        <v>1787</v>
      </c>
      <c r="B22" s="59" t="s">
        <v>1788</v>
      </c>
      <c r="C22" s="72" t="s">
        <v>29</v>
      </c>
      <c r="D22" s="126" t="s">
        <v>3652</v>
      </c>
      <c r="E22" s="72" t="s">
        <v>1652</v>
      </c>
      <c r="F22" s="59" t="s">
        <v>647</v>
      </c>
      <c r="G22" s="126" t="s">
        <v>3652</v>
      </c>
      <c r="H22" s="72" t="s">
        <v>135</v>
      </c>
      <c r="I22" s="69">
        <v>79775.78112</v>
      </c>
      <c r="J22" s="71">
        <v>1264.03</v>
      </c>
      <c r="K22" s="69">
        <v>3657.4298267879999</v>
      </c>
      <c r="L22" s="70">
        <v>2.6079320992447998E-4</v>
      </c>
      <c r="M22" s="70">
        <f t="shared" si="0"/>
        <v>5.0498342491882682E-2</v>
      </c>
      <c r="N22" s="70">
        <f>K22/'סכום נכסי הקרן'!$C$41</f>
        <v>5.6975970366705906E-4</v>
      </c>
    </row>
    <row r="23" spans="1:14">
      <c r="A23" s="62" t="s">
        <v>1789</v>
      </c>
      <c r="B23" s="59" t="s">
        <v>1790</v>
      </c>
      <c r="C23" s="72" t="s">
        <v>128</v>
      </c>
      <c r="D23" s="126" t="s">
        <v>3652</v>
      </c>
      <c r="E23" s="72" t="s">
        <v>1652</v>
      </c>
      <c r="F23" s="59" t="s">
        <v>647</v>
      </c>
      <c r="G23" s="126" t="s">
        <v>3652</v>
      </c>
      <c r="H23" s="72" t="s">
        <v>135</v>
      </c>
      <c r="I23" s="69">
        <v>41148.860507999998</v>
      </c>
      <c r="J23" s="71">
        <v>12745.9</v>
      </c>
      <c r="K23" s="69">
        <v>19022.862801999996</v>
      </c>
      <c r="L23" s="70">
        <v>4.4970346791456883E-4</v>
      </c>
      <c r="M23" s="70">
        <f t="shared" si="0"/>
        <v>0.26264975309044325</v>
      </c>
      <c r="N23" s="70">
        <f>K23/'סכום נכסי הקרן'!$C$41</f>
        <v>2.9634090567050219E-3</v>
      </c>
    </row>
    <row r="24" spans="1:14">
      <c r="A24" s="128" t="s">
        <v>3652</v>
      </c>
      <c r="B24" s="126" t="s">
        <v>3652</v>
      </c>
      <c r="C24" s="126" t="s">
        <v>3652</v>
      </c>
      <c r="D24" s="126" t="s">
        <v>3652</v>
      </c>
      <c r="E24" s="126" t="s">
        <v>3652</v>
      </c>
      <c r="F24" s="126" t="s">
        <v>3652</v>
      </c>
      <c r="G24" s="126" t="s">
        <v>3652</v>
      </c>
      <c r="H24" s="126" t="s">
        <v>3652</v>
      </c>
      <c r="I24" s="126" t="s">
        <v>3652</v>
      </c>
      <c r="J24" s="126" t="s">
        <v>3652</v>
      </c>
      <c r="K24" s="126" t="s">
        <v>3652</v>
      </c>
      <c r="L24" s="126" t="s">
        <v>3652</v>
      </c>
      <c r="M24" s="126" t="s">
        <v>3652</v>
      </c>
      <c r="N24" s="126" t="s">
        <v>3652</v>
      </c>
    </row>
    <row r="25" spans="1:14">
      <c r="A25" s="126" t="s">
        <v>3652</v>
      </c>
      <c r="B25" s="126" t="s">
        <v>3652</v>
      </c>
      <c r="C25" s="126" t="s">
        <v>3652</v>
      </c>
      <c r="D25" s="126" t="s">
        <v>3652</v>
      </c>
      <c r="E25" s="126" t="s">
        <v>3652</v>
      </c>
      <c r="F25" s="126" t="s">
        <v>3652</v>
      </c>
      <c r="G25" s="126" t="s">
        <v>3652</v>
      </c>
      <c r="H25" s="126" t="s">
        <v>3652</v>
      </c>
      <c r="I25" s="126" t="s">
        <v>3652</v>
      </c>
      <c r="J25" s="126" t="s">
        <v>3652</v>
      </c>
      <c r="K25" s="126" t="s">
        <v>3652</v>
      </c>
      <c r="L25" s="126" t="s">
        <v>3652</v>
      </c>
      <c r="M25" s="126" t="s">
        <v>3652</v>
      </c>
      <c r="N25" s="126" t="s">
        <v>3652</v>
      </c>
    </row>
    <row r="26" spans="1:14">
      <c r="A26" s="126" t="s">
        <v>3652</v>
      </c>
      <c r="B26" s="126" t="s">
        <v>3652</v>
      </c>
      <c r="C26" s="126" t="s">
        <v>3652</v>
      </c>
      <c r="D26" s="126" t="s">
        <v>3652</v>
      </c>
      <c r="E26" s="126" t="s">
        <v>3652</v>
      </c>
      <c r="F26" s="126" t="s">
        <v>3652</v>
      </c>
      <c r="G26" s="126" t="s">
        <v>3652</v>
      </c>
      <c r="H26" s="126" t="s">
        <v>3652</v>
      </c>
      <c r="I26" s="126" t="s">
        <v>3652</v>
      </c>
      <c r="J26" s="126" t="s">
        <v>3652</v>
      </c>
      <c r="K26" s="126" t="s">
        <v>3652</v>
      </c>
      <c r="L26" s="126" t="s">
        <v>3652</v>
      </c>
      <c r="M26" s="126" t="s">
        <v>3652</v>
      </c>
      <c r="N26" s="126" t="s">
        <v>3652</v>
      </c>
    </row>
    <row r="27" spans="1:14">
      <c r="A27" s="95" t="s">
        <v>214</v>
      </c>
      <c r="B27" s="126" t="s">
        <v>3652</v>
      </c>
      <c r="C27" s="126" t="s">
        <v>3652</v>
      </c>
      <c r="D27" s="126" t="s">
        <v>3652</v>
      </c>
      <c r="E27" s="126" t="s">
        <v>3652</v>
      </c>
      <c r="F27" s="126" t="s">
        <v>3652</v>
      </c>
      <c r="G27" s="126" t="s">
        <v>3652</v>
      </c>
      <c r="H27" s="126" t="s">
        <v>3652</v>
      </c>
      <c r="I27" s="126" t="s">
        <v>3652</v>
      </c>
      <c r="J27" s="126" t="s">
        <v>3652</v>
      </c>
      <c r="K27" s="126" t="s">
        <v>3652</v>
      </c>
      <c r="L27" s="126" t="s">
        <v>3652</v>
      </c>
      <c r="M27" s="126" t="s">
        <v>3652</v>
      </c>
      <c r="N27" s="126" t="s">
        <v>3652</v>
      </c>
    </row>
    <row r="28" spans="1:14">
      <c r="A28" s="95" t="s">
        <v>116</v>
      </c>
      <c r="B28" s="126" t="s">
        <v>3652</v>
      </c>
      <c r="C28" s="126" t="s">
        <v>3652</v>
      </c>
      <c r="D28" s="126" t="s">
        <v>3652</v>
      </c>
      <c r="E28" s="126" t="s">
        <v>3652</v>
      </c>
      <c r="F28" s="126" t="s">
        <v>3652</v>
      </c>
      <c r="G28" s="126" t="s">
        <v>3652</v>
      </c>
      <c r="H28" s="126" t="s">
        <v>3652</v>
      </c>
      <c r="I28" s="126" t="s">
        <v>3652</v>
      </c>
      <c r="J28" s="126" t="s">
        <v>3652</v>
      </c>
      <c r="K28" s="126" t="s">
        <v>3652</v>
      </c>
      <c r="L28" s="126" t="s">
        <v>3652</v>
      </c>
      <c r="M28" s="126" t="s">
        <v>3652</v>
      </c>
      <c r="N28" s="126" t="s">
        <v>3652</v>
      </c>
    </row>
    <row r="29" spans="1:14">
      <c r="A29" s="95" t="s">
        <v>197</v>
      </c>
      <c r="B29" s="126" t="s">
        <v>3652</v>
      </c>
      <c r="C29" s="126" t="s">
        <v>3652</v>
      </c>
      <c r="D29" s="126" t="s">
        <v>3652</v>
      </c>
      <c r="E29" s="126" t="s">
        <v>3652</v>
      </c>
      <c r="F29" s="126" t="s">
        <v>3652</v>
      </c>
      <c r="G29" s="126" t="s">
        <v>3652</v>
      </c>
      <c r="H29" s="126" t="s">
        <v>3652</v>
      </c>
      <c r="I29" s="126" t="s">
        <v>3652</v>
      </c>
      <c r="J29" s="126" t="s">
        <v>3652</v>
      </c>
      <c r="K29" s="126" t="s">
        <v>3652</v>
      </c>
      <c r="L29" s="126" t="s">
        <v>3652</v>
      </c>
      <c r="M29" s="126" t="s">
        <v>3652</v>
      </c>
      <c r="N29" s="126" t="s">
        <v>3652</v>
      </c>
    </row>
    <row r="30" spans="1:14">
      <c r="A30" s="95" t="s">
        <v>205</v>
      </c>
      <c r="B30" s="126" t="s">
        <v>3652</v>
      </c>
      <c r="C30" s="126" t="s">
        <v>3652</v>
      </c>
      <c r="D30" s="126" t="s">
        <v>3652</v>
      </c>
      <c r="E30" s="126" t="s">
        <v>3652</v>
      </c>
      <c r="F30" s="126" t="s">
        <v>3652</v>
      </c>
      <c r="G30" s="126" t="s">
        <v>3652</v>
      </c>
      <c r="H30" s="126" t="s">
        <v>3652</v>
      </c>
      <c r="I30" s="126" t="s">
        <v>3652</v>
      </c>
      <c r="J30" s="126" t="s">
        <v>3652</v>
      </c>
      <c r="K30" s="126" t="s">
        <v>3652</v>
      </c>
      <c r="L30" s="126" t="s">
        <v>3652</v>
      </c>
      <c r="M30" s="126" t="s">
        <v>3652</v>
      </c>
      <c r="N30" s="126" t="s">
        <v>3652</v>
      </c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14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1:14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1:14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 hidden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</row>
    <row r="122" spans="1:14" hidden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</row>
    <row r="123" spans="1:14" hidden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2"/>
      <c r="B323" s="1"/>
      <c r="C323" s="1"/>
      <c r="D323" s="1"/>
    </row>
    <row r="324" spans="1:4" hidden="1">
      <c r="A324" s="32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8:A35 A1:A26 A37:A1048576 B5:B1048576 C1:AY1048576 BA1:XFD1048576 AZ1:AZ9999 AZ10001:AZ1048576" xr:uid="{00000000-0002-0000-07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58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8802</v>
      </c>
    </row>
    <row r="5" spans="1:11" ht="18.75">
      <c r="A5" s="159" t="s">
        <v>98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</row>
    <row r="6" spans="1:11" s="3" customFormat="1">
      <c r="A6" s="17" t="s">
        <v>120</v>
      </c>
      <c r="B6" s="25" t="s">
        <v>48</v>
      </c>
      <c r="C6" s="25" t="s">
        <v>123</v>
      </c>
      <c r="D6" s="25" t="s">
        <v>70</v>
      </c>
      <c r="E6" s="25" t="s">
        <v>107</v>
      </c>
      <c r="F6" s="25" t="s">
        <v>199</v>
      </c>
      <c r="G6" s="25" t="s">
        <v>198</v>
      </c>
      <c r="H6" s="25" t="s">
        <v>66</v>
      </c>
      <c r="I6" s="25" t="s">
        <v>63</v>
      </c>
      <c r="J6" s="25" t="s">
        <v>152</v>
      </c>
      <c r="K6" s="53" t="s">
        <v>154</v>
      </c>
    </row>
    <row r="7" spans="1:11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" t="s">
        <v>206</v>
      </c>
      <c r="G7" s="122" t="s">
        <v>3652</v>
      </c>
      <c r="H7" s="12" t="s">
        <v>202</v>
      </c>
      <c r="I7" s="12" t="s">
        <v>19</v>
      </c>
      <c r="J7" s="27" t="s">
        <v>19</v>
      </c>
      <c r="K7" s="13" t="s">
        <v>19</v>
      </c>
    </row>
    <row r="8" spans="1:11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9" t="s">
        <v>52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69">
        <v>95.498288819999985</v>
      </c>
      <c r="I9" s="126" t="s">
        <v>3652</v>
      </c>
      <c r="J9" s="70">
        <f>IFERROR(H9/$H$9,0)</f>
        <v>1</v>
      </c>
      <c r="K9" s="70">
        <f>H9/'סכום נכסי הקרן'!$C$41</f>
        <v>1.4876861434298219E-5</v>
      </c>
    </row>
    <row r="10" spans="1:11" s="4" customFormat="1" ht="20.25">
      <c r="A10" s="74" t="s">
        <v>27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69">
        <v>93.355942801000012</v>
      </c>
      <c r="I10" s="126" t="s">
        <v>3652</v>
      </c>
      <c r="J10" s="70">
        <f t="shared" ref="J10:J20" si="0">IFERROR(H10/$H$9,0)</f>
        <v>0.97756665542941845</v>
      </c>
      <c r="K10" s="70">
        <f>H10/'סכום נכסי הקרן'!$C$41</f>
        <v>1.454312367561381E-5</v>
      </c>
    </row>
    <row r="11" spans="1:11">
      <c r="A11" s="75" t="s">
        <v>1791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66">
        <v>93.355942801000012</v>
      </c>
      <c r="I11" s="125" t="s">
        <v>3652</v>
      </c>
      <c r="J11" s="67">
        <f t="shared" si="0"/>
        <v>0.97756665542941845</v>
      </c>
      <c r="K11" s="67">
        <f>H11/'סכום נכסי הקרן'!$C$41</f>
        <v>1.454312367561381E-5</v>
      </c>
    </row>
    <row r="12" spans="1:11">
      <c r="A12" s="62" t="s">
        <v>1792</v>
      </c>
      <c r="B12" s="59" t="s">
        <v>1793</v>
      </c>
      <c r="C12" s="72" t="s">
        <v>124</v>
      </c>
      <c r="D12" s="72" t="s">
        <v>1378</v>
      </c>
      <c r="E12" s="72" t="s">
        <v>136</v>
      </c>
      <c r="F12" s="69">
        <v>13453.372869999999</v>
      </c>
      <c r="G12" s="71">
        <v>90</v>
      </c>
      <c r="H12" s="69">
        <v>12.108035583000001</v>
      </c>
      <c r="I12" s="70">
        <v>4.0767796575757577E-3</v>
      </c>
      <c r="J12" s="70">
        <f t="shared" si="0"/>
        <v>0.12678798471270875</v>
      </c>
      <c r="K12" s="70">
        <f>H12/'סכום נכסי הקרן'!$C$41</f>
        <v>1.8862072801048887E-6</v>
      </c>
    </row>
    <row r="13" spans="1:11">
      <c r="A13" s="62" t="s">
        <v>1794</v>
      </c>
      <c r="B13" s="59" t="s">
        <v>1795</v>
      </c>
      <c r="C13" s="72" t="s">
        <v>124</v>
      </c>
      <c r="D13" s="72" t="s">
        <v>334</v>
      </c>
      <c r="E13" s="72" t="s">
        <v>136</v>
      </c>
      <c r="F13" s="69">
        <v>297227.17398600001</v>
      </c>
      <c r="G13" s="71">
        <v>17.3</v>
      </c>
      <c r="H13" s="69">
        <v>51.420301099999996</v>
      </c>
      <c r="I13" s="70">
        <v>3.4038413852551103E-3</v>
      </c>
      <c r="J13" s="70">
        <f t="shared" si="0"/>
        <v>0.53844212011923676</v>
      </c>
      <c r="K13" s="70">
        <f>H13/'סכום נכסי הקרן'!$C$41</f>
        <v>8.0103288114036415E-6</v>
      </c>
    </row>
    <row r="14" spans="1:11">
      <c r="A14" s="62" t="s">
        <v>1796</v>
      </c>
      <c r="B14" s="59" t="s">
        <v>1797</v>
      </c>
      <c r="C14" s="72" t="s">
        <v>124</v>
      </c>
      <c r="D14" s="72" t="s">
        <v>161</v>
      </c>
      <c r="E14" s="72" t="s">
        <v>136</v>
      </c>
      <c r="F14" s="69">
        <v>79816.652474999995</v>
      </c>
      <c r="G14" s="71">
        <v>12.9</v>
      </c>
      <c r="H14" s="69">
        <v>10.296348169000002</v>
      </c>
      <c r="I14" s="70">
        <v>5.3227609305899403E-3</v>
      </c>
      <c r="J14" s="70">
        <f t="shared" si="0"/>
        <v>0.10781709595244246</v>
      </c>
      <c r="K14" s="70">
        <f>H14/'סכום נכסי הקרן'!$C$41</f>
        <v>1.6039799967329218E-6</v>
      </c>
    </row>
    <row r="15" spans="1:11">
      <c r="A15" s="62" t="s">
        <v>1798</v>
      </c>
      <c r="B15" s="59" t="s">
        <v>1799</v>
      </c>
      <c r="C15" s="72" t="s">
        <v>124</v>
      </c>
      <c r="D15" s="72" t="s">
        <v>334</v>
      </c>
      <c r="E15" s="72" t="s">
        <v>136</v>
      </c>
      <c r="F15" s="69">
        <v>57784.78659399999</v>
      </c>
      <c r="G15" s="71">
        <v>33.799999999999997</v>
      </c>
      <c r="H15" s="69">
        <v>19.531257949</v>
      </c>
      <c r="I15" s="70">
        <v>3.5123082344041172E-3</v>
      </c>
      <c r="J15" s="70">
        <f t="shared" si="0"/>
        <v>0.20451945464503041</v>
      </c>
      <c r="K15" s="70">
        <f>H15/'סכום נכסי הקרן'!$C$41</f>
        <v>3.0426075873723565E-6</v>
      </c>
    </row>
    <row r="16" spans="1:11">
      <c r="A16" s="128" t="s">
        <v>3652</v>
      </c>
      <c r="B16" s="126" t="s">
        <v>3652</v>
      </c>
      <c r="C16" s="126" t="s">
        <v>3652</v>
      </c>
      <c r="D16" s="126" t="s">
        <v>3652</v>
      </c>
      <c r="E16" s="126" t="s">
        <v>3652</v>
      </c>
      <c r="F16" s="126" t="s">
        <v>3652</v>
      </c>
      <c r="G16" s="126" t="s">
        <v>3652</v>
      </c>
      <c r="H16" s="126" t="s">
        <v>3652</v>
      </c>
      <c r="I16" s="126" t="s">
        <v>3652</v>
      </c>
      <c r="J16" s="126" t="s">
        <v>3652</v>
      </c>
      <c r="K16" s="126" t="s">
        <v>3652</v>
      </c>
    </row>
    <row r="17" spans="1:11">
      <c r="A17" s="74" t="s">
        <v>43</v>
      </c>
      <c r="B17" s="126" t="s">
        <v>3652</v>
      </c>
      <c r="C17" s="126" t="s">
        <v>3652</v>
      </c>
      <c r="D17" s="126" t="s">
        <v>3652</v>
      </c>
      <c r="E17" s="126" t="s">
        <v>3652</v>
      </c>
      <c r="F17" s="126" t="s">
        <v>3652</v>
      </c>
      <c r="G17" s="126" t="s">
        <v>3652</v>
      </c>
      <c r="H17" s="69">
        <v>2.1423460190000001</v>
      </c>
      <c r="I17" s="126" t="s">
        <v>3652</v>
      </c>
      <c r="J17" s="70">
        <f t="shared" si="0"/>
        <v>2.2433344570581808E-2</v>
      </c>
      <c r="K17" s="70">
        <f>H17/'סכום נכסי הקרן'!$C$41</f>
        <v>3.3373775868441182E-7</v>
      </c>
    </row>
    <row r="18" spans="1:11">
      <c r="A18" s="75" t="s">
        <v>1800</v>
      </c>
      <c r="B18" s="125" t="s">
        <v>3652</v>
      </c>
      <c r="C18" s="125" t="s">
        <v>3652</v>
      </c>
      <c r="D18" s="125" t="s">
        <v>3652</v>
      </c>
      <c r="E18" s="125" t="s">
        <v>3652</v>
      </c>
      <c r="F18" s="125" t="s">
        <v>3652</v>
      </c>
      <c r="G18" s="125" t="s">
        <v>3652</v>
      </c>
      <c r="H18" s="66">
        <v>2.1423460190000001</v>
      </c>
      <c r="I18" s="125" t="s">
        <v>3652</v>
      </c>
      <c r="J18" s="67">
        <f t="shared" si="0"/>
        <v>2.2433344570581808E-2</v>
      </c>
      <c r="K18" s="67">
        <f>H18/'סכום נכסי הקרן'!$C$41</f>
        <v>3.3373775868441182E-7</v>
      </c>
    </row>
    <row r="19" spans="1:11">
      <c r="A19" s="62" t="s">
        <v>1801</v>
      </c>
      <c r="B19" s="59" t="s">
        <v>1802</v>
      </c>
      <c r="C19" s="72" t="s">
        <v>1488</v>
      </c>
      <c r="D19" s="72" t="s">
        <v>3390</v>
      </c>
      <c r="E19" s="72" t="s">
        <v>135</v>
      </c>
      <c r="F19" s="69">
        <v>12047.7966</v>
      </c>
      <c r="G19" s="71">
        <v>4.1100000000000003</v>
      </c>
      <c r="H19" s="69">
        <v>1.795961425</v>
      </c>
      <c r="I19" s="70">
        <v>3.6071247305389219E-4</v>
      </c>
      <c r="J19" s="70">
        <f t="shared" si="0"/>
        <v>1.8806215767751808E-2</v>
      </c>
      <c r="K19" s="70">
        <f>H19/'סכום נכסי הקרן'!$C$41</f>
        <v>2.7977746608035796E-7</v>
      </c>
    </row>
    <row r="20" spans="1:11">
      <c r="A20" s="62" t="s">
        <v>1803</v>
      </c>
      <c r="B20" s="59" t="s">
        <v>1804</v>
      </c>
      <c r="C20" s="72" t="s">
        <v>1510</v>
      </c>
      <c r="D20" s="72" t="s">
        <v>951</v>
      </c>
      <c r="E20" s="72" t="s">
        <v>135</v>
      </c>
      <c r="F20" s="69">
        <v>3183.3892959999998</v>
      </c>
      <c r="G20" s="71">
        <v>3</v>
      </c>
      <c r="H20" s="69">
        <v>0.34638459399999999</v>
      </c>
      <c r="I20" s="70">
        <v>1.2582566387351777E-4</v>
      </c>
      <c r="J20" s="70">
        <f t="shared" si="0"/>
        <v>3.6271288028299985E-3</v>
      </c>
      <c r="K20" s="70">
        <f>H20/'סכום נכסי הקרן'!$C$41</f>
        <v>5.3960292604053872E-8</v>
      </c>
    </row>
    <row r="21" spans="1:11">
      <c r="A21" s="128" t="s">
        <v>3652</v>
      </c>
      <c r="B21" s="126" t="s">
        <v>3652</v>
      </c>
      <c r="C21" s="126" t="s">
        <v>3652</v>
      </c>
      <c r="D21" s="126" t="s">
        <v>3652</v>
      </c>
      <c r="E21" s="126" t="s">
        <v>3652</v>
      </c>
      <c r="F21" s="126" t="s">
        <v>3652</v>
      </c>
      <c r="G21" s="126" t="s">
        <v>3652</v>
      </c>
      <c r="H21" s="126" t="s">
        <v>3652</v>
      </c>
      <c r="I21" s="126" t="s">
        <v>3652</v>
      </c>
      <c r="J21" s="126" t="s">
        <v>3652</v>
      </c>
      <c r="K21" s="126" t="s">
        <v>3652</v>
      </c>
    </row>
    <row r="22" spans="1:11">
      <c r="A22" s="126" t="s">
        <v>3652</v>
      </c>
      <c r="B22" s="126" t="s">
        <v>3652</v>
      </c>
      <c r="C22" s="126" t="s">
        <v>3652</v>
      </c>
      <c r="D22" s="126" t="s">
        <v>3652</v>
      </c>
      <c r="E22" s="126" t="s">
        <v>3652</v>
      </c>
      <c r="F22" s="126" t="s">
        <v>3652</v>
      </c>
      <c r="G22" s="126" t="s">
        <v>3652</v>
      </c>
      <c r="H22" s="126" t="s">
        <v>3652</v>
      </c>
      <c r="I22" s="126" t="s">
        <v>3652</v>
      </c>
      <c r="J22" s="126" t="s">
        <v>3652</v>
      </c>
      <c r="K22" s="126" t="s">
        <v>3652</v>
      </c>
    </row>
    <row r="23" spans="1:11">
      <c r="A23" s="126" t="s">
        <v>3652</v>
      </c>
      <c r="B23" s="126" t="s">
        <v>3652</v>
      </c>
      <c r="C23" s="126" t="s">
        <v>3652</v>
      </c>
      <c r="D23" s="126" t="s">
        <v>3652</v>
      </c>
      <c r="E23" s="126" t="s">
        <v>3652</v>
      </c>
      <c r="F23" s="126" t="s">
        <v>3652</v>
      </c>
      <c r="G23" s="126" t="s">
        <v>3652</v>
      </c>
      <c r="H23" s="126" t="s">
        <v>3652</v>
      </c>
      <c r="I23" s="126" t="s">
        <v>3652</v>
      </c>
      <c r="J23" s="126" t="s">
        <v>3652</v>
      </c>
      <c r="K23" s="126" t="s">
        <v>3652</v>
      </c>
    </row>
    <row r="24" spans="1:11">
      <c r="A24" s="95" t="s">
        <v>214</v>
      </c>
      <c r="B24" s="126" t="s">
        <v>3652</v>
      </c>
      <c r="C24" s="126" t="s">
        <v>3652</v>
      </c>
      <c r="D24" s="126" t="s">
        <v>3652</v>
      </c>
      <c r="E24" s="126" t="s">
        <v>3652</v>
      </c>
      <c r="F24" s="126" t="s">
        <v>3652</v>
      </c>
      <c r="G24" s="126" t="s">
        <v>3652</v>
      </c>
      <c r="H24" s="126" t="s">
        <v>3652</v>
      </c>
      <c r="I24" s="126" t="s">
        <v>3652</v>
      </c>
      <c r="J24" s="126" t="s">
        <v>3652</v>
      </c>
      <c r="K24" s="126" t="s">
        <v>3652</v>
      </c>
    </row>
    <row r="25" spans="1:11">
      <c r="A25" s="95" t="s">
        <v>116</v>
      </c>
      <c r="B25" s="126" t="s">
        <v>3652</v>
      </c>
      <c r="C25" s="126" t="s">
        <v>3652</v>
      </c>
      <c r="D25" s="126" t="s">
        <v>3652</v>
      </c>
      <c r="E25" s="126" t="s">
        <v>3652</v>
      </c>
      <c r="F25" s="126" t="s">
        <v>3652</v>
      </c>
      <c r="G25" s="126" t="s">
        <v>3652</v>
      </c>
      <c r="H25" s="126" t="s">
        <v>3652</v>
      </c>
      <c r="I25" s="126" t="s">
        <v>3652</v>
      </c>
      <c r="J25" s="126" t="s">
        <v>3652</v>
      </c>
      <c r="K25" s="126" t="s">
        <v>3652</v>
      </c>
    </row>
    <row r="26" spans="1:11">
      <c r="A26" s="95" t="s">
        <v>197</v>
      </c>
      <c r="B26" s="126" t="s">
        <v>3652</v>
      </c>
      <c r="C26" s="126" t="s">
        <v>3652</v>
      </c>
      <c r="D26" s="126" t="s">
        <v>3652</v>
      </c>
      <c r="E26" s="126" t="s">
        <v>3652</v>
      </c>
      <c r="F26" s="126" t="s">
        <v>3652</v>
      </c>
      <c r="G26" s="126" t="s">
        <v>3652</v>
      </c>
      <c r="H26" s="126" t="s">
        <v>3652</v>
      </c>
      <c r="I26" s="126" t="s">
        <v>3652</v>
      </c>
      <c r="J26" s="126" t="s">
        <v>3652</v>
      </c>
      <c r="K26" s="126" t="s">
        <v>3652</v>
      </c>
    </row>
    <row r="27" spans="1:11">
      <c r="A27" s="95" t="s">
        <v>205</v>
      </c>
      <c r="B27" s="126" t="s">
        <v>3652</v>
      </c>
      <c r="C27" s="126" t="s">
        <v>3652</v>
      </c>
      <c r="D27" s="126" t="s">
        <v>3652</v>
      </c>
      <c r="E27" s="126" t="s">
        <v>3652</v>
      </c>
      <c r="F27" s="126" t="s">
        <v>3652</v>
      </c>
      <c r="G27" s="126" t="s">
        <v>3652</v>
      </c>
      <c r="H27" s="126" t="s">
        <v>3652</v>
      </c>
      <c r="I27" s="126" t="s">
        <v>3652</v>
      </c>
      <c r="J27" s="126" t="s">
        <v>3652</v>
      </c>
      <c r="K27" s="126" t="s">
        <v>3652</v>
      </c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</row>
    <row r="120" spans="1:11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58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7" t="s">
        <v>149</v>
      </c>
      <c r="B1" s="37" t="s" vm="1">
        <v>222</v>
      </c>
    </row>
    <row r="2" spans="1:12">
      <c r="A2" s="37" t="s">
        <v>148</v>
      </c>
      <c r="B2" s="37" t="s">
        <v>223</v>
      </c>
    </row>
    <row r="3" spans="1:12">
      <c r="A3" s="37" t="s">
        <v>150</v>
      </c>
      <c r="B3" s="37" t="s">
        <v>224</v>
      </c>
    </row>
    <row r="4" spans="1:12">
      <c r="A4" s="37" t="s">
        <v>151</v>
      </c>
      <c r="B4" s="37">
        <v>8802</v>
      </c>
    </row>
    <row r="5" spans="1:12" ht="18.75">
      <c r="A5" s="156" t="s">
        <v>99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  <c r="L5" s="3"/>
    </row>
    <row r="6" spans="1:12" s="3" customFormat="1">
      <c r="A6" s="38" t="s">
        <v>120</v>
      </c>
      <c r="B6" s="39" t="s">
        <v>48</v>
      </c>
      <c r="C6" s="39" t="s">
        <v>123</v>
      </c>
      <c r="D6" s="39" t="s">
        <v>70</v>
      </c>
      <c r="E6" s="39" t="s">
        <v>107</v>
      </c>
      <c r="F6" s="39" t="s">
        <v>199</v>
      </c>
      <c r="G6" s="39" t="s">
        <v>198</v>
      </c>
      <c r="H6" s="39" t="s">
        <v>66</v>
      </c>
      <c r="I6" s="39" t="s">
        <v>63</v>
      </c>
      <c r="J6" s="39" t="s">
        <v>152</v>
      </c>
      <c r="K6" s="41" t="s">
        <v>154</v>
      </c>
    </row>
    <row r="7" spans="1:12" s="3" customFormat="1">
      <c r="A7" s="121" t="s">
        <v>3652</v>
      </c>
      <c r="B7" s="141" t="s">
        <v>3652</v>
      </c>
      <c r="C7" s="141" t="s">
        <v>3652</v>
      </c>
      <c r="D7" s="141" t="s">
        <v>3652</v>
      </c>
      <c r="E7" s="141" t="s">
        <v>3652</v>
      </c>
      <c r="F7" s="12" t="s">
        <v>206</v>
      </c>
      <c r="G7" s="122" t="s">
        <v>3652</v>
      </c>
      <c r="H7" s="12" t="s">
        <v>202</v>
      </c>
      <c r="I7" s="12" t="s">
        <v>19</v>
      </c>
      <c r="J7" s="27" t="s">
        <v>19</v>
      </c>
      <c r="K7" s="13" t="s">
        <v>19</v>
      </c>
    </row>
    <row r="8" spans="1:12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7" t="s">
        <v>54</v>
      </c>
      <c r="B9" s="125" t="s">
        <v>3652</v>
      </c>
      <c r="C9" s="125" t="s">
        <v>3652</v>
      </c>
      <c r="D9" s="125" t="s">
        <v>3652</v>
      </c>
      <c r="E9" s="125" t="s">
        <v>3652</v>
      </c>
      <c r="F9" s="125" t="s">
        <v>3652</v>
      </c>
      <c r="G9" s="125" t="s">
        <v>3652</v>
      </c>
      <c r="H9" s="66">
        <v>2452.717416255</v>
      </c>
      <c r="I9" s="125" t="s">
        <v>3652</v>
      </c>
      <c r="J9" s="67">
        <f>IFERROR(H9/$H$9,0)</f>
        <v>1</v>
      </c>
      <c r="K9" s="67">
        <f>H9/'סכום נכסי הקרן'!$C$41</f>
        <v>3.8208786345786156E-4</v>
      </c>
    </row>
    <row r="10" spans="1:12">
      <c r="A10" s="74" t="s">
        <v>191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69">
        <v>1196.2980111940001</v>
      </c>
      <c r="I10" s="126" t="s">
        <v>3652</v>
      </c>
      <c r="J10" s="70">
        <f t="shared" ref="J10:J18" si="0">IFERROR(H10/$H$9,0)</f>
        <v>0.48774392160536822</v>
      </c>
      <c r="K10" s="70">
        <f>H10/'סכום נכסי הקרן'!$C$41</f>
        <v>1.8636103292075386E-4</v>
      </c>
    </row>
    <row r="11" spans="1:12">
      <c r="A11" s="75" t="s">
        <v>183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66">
        <v>1196.2980111940001</v>
      </c>
      <c r="I11" s="125" t="s">
        <v>3652</v>
      </c>
      <c r="J11" s="67">
        <f t="shared" si="0"/>
        <v>0.48774392160536822</v>
      </c>
      <c r="K11" s="67">
        <f>H11/'סכום נכסי הקרן'!$C$41</f>
        <v>1.8636103292075386E-4</v>
      </c>
    </row>
    <row r="12" spans="1:12">
      <c r="A12" s="62" t="s">
        <v>1805</v>
      </c>
      <c r="B12" s="59" t="s">
        <v>1806</v>
      </c>
      <c r="C12" s="72" t="s">
        <v>124</v>
      </c>
      <c r="D12" s="72" t="s">
        <v>1813</v>
      </c>
      <c r="E12" s="72" t="s">
        <v>136</v>
      </c>
      <c r="F12" s="69">
        <v>43.673262999999999</v>
      </c>
      <c r="G12" s="71">
        <v>2988900</v>
      </c>
      <c r="H12" s="69">
        <v>1305.3501480930001</v>
      </c>
      <c r="I12" s="126" t="s">
        <v>3652</v>
      </c>
      <c r="J12" s="70">
        <f t="shared" si="0"/>
        <v>0.53220568315045047</v>
      </c>
      <c r="K12" s="70">
        <f>H12/'סכום נכסי הקרן'!$C$41</f>
        <v>2.0334933239508725E-4</v>
      </c>
    </row>
    <row r="13" spans="1:12">
      <c r="A13" s="62" t="s">
        <v>1807</v>
      </c>
      <c r="B13" s="59" t="s">
        <v>1808</v>
      </c>
      <c r="C13" s="72" t="s">
        <v>124</v>
      </c>
      <c r="D13" s="72" t="s">
        <v>1813</v>
      </c>
      <c r="E13" s="72" t="s">
        <v>136</v>
      </c>
      <c r="F13" s="69">
        <v>-43.673262999999999</v>
      </c>
      <c r="G13" s="71">
        <v>249700</v>
      </c>
      <c r="H13" s="69">
        <v>-109.05213689899999</v>
      </c>
      <c r="I13" s="126" t="s">
        <v>3652</v>
      </c>
      <c r="J13" s="70">
        <f t="shared" si="0"/>
        <v>-4.4461761545082225E-2</v>
      </c>
      <c r="K13" s="70">
        <f>H13/'סכום נכסי הקרן'!$C$41</f>
        <v>-1.6988299474333377E-5</v>
      </c>
    </row>
    <row r="14" spans="1:12">
      <c r="A14" s="128" t="s">
        <v>3652</v>
      </c>
      <c r="B14" s="126" t="s">
        <v>3652</v>
      </c>
      <c r="C14" s="126" t="s">
        <v>3652</v>
      </c>
      <c r="D14" s="126" t="s">
        <v>3652</v>
      </c>
      <c r="E14" s="126" t="s">
        <v>3652</v>
      </c>
      <c r="F14" s="126" t="s">
        <v>3652</v>
      </c>
      <c r="G14" s="126" t="s">
        <v>3652</v>
      </c>
      <c r="H14" s="126" t="s">
        <v>3652</v>
      </c>
      <c r="I14" s="126" t="s">
        <v>3652</v>
      </c>
      <c r="J14" s="126" t="s">
        <v>3652</v>
      </c>
      <c r="K14" s="126" t="s">
        <v>3652</v>
      </c>
    </row>
    <row r="15" spans="1:12">
      <c r="A15" s="74" t="s">
        <v>190</v>
      </c>
      <c r="B15" s="126" t="s">
        <v>3652</v>
      </c>
      <c r="C15" s="126" t="s">
        <v>3652</v>
      </c>
      <c r="D15" s="126" t="s">
        <v>3652</v>
      </c>
      <c r="E15" s="126" t="s">
        <v>3652</v>
      </c>
      <c r="F15" s="126" t="s">
        <v>3652</v>
      </c>
      <c r="G15" s="126" t="s">
        <v>3652</v>
      </c>
      <c r="H15" s="69">
        <v>1256.4194050610001</v>
      </c>
      <c r="I15" s="126" t="s">
        <v>3652</v>
      </c>
      <c r="J15" s="70">
        <f t="shared" si="0"/>
        <v>0.51225607839463183</v>
      </c>
      <c r="K15" s="70">
        <f>H15/'סכום נכסי הקרן'!$C$41</f>
        <v>1.9572683053710772E-4</v>
      </c>
    </row>
    <row r="16" spans="1:12">
      <c r="A16" s="75" t="s">
        <v>183</v>
      </c>
      <c r="B16" s="125" t="s">
        <v>3652</v>
      </c>
      <c r="C16" s="125" t="s">
        <v>3652</v>
      </c>
      <c r="D16" s="125" t="s">
        <v>3652</v>
      </c>
      <c r="E16" s="125" t="s">
        <v>3652</v>
      </c>
      <c r="F16" s="125" t="s">
        <v>3652</v>
      </c>
      <c r="G16" s="125" t="s">
        <v>3652</v>
      </c>
      <c r="H16" s="66">
        <v>1256.4194050610001</v>
      </c>
      <c r="I16" s="125" t="s">
        <v>3652</v>
      </c>
      <c r="J16" s="67">
        <f t="shared" si="0"/>
        <v>0.51225607839463183</v>
      </c>
      <c r="K16" s="67">
        <f>H16/'סכום נכסי הקרן'!$C$41</f>
        <v>1.9572683053710772E-4</v>
      </c>
    </row>
    <row r="17" spans="1:11">
      <c r="A17" s="62" t="s">
        <v>1809</v>
      </c>
      <c r="B17" s="59" t="s">
        <v>1809</v>
      </c>
      <c r="C17" s="72" t="s">
        <v>1488</v>
      </c>
      <c r="D17" s="72" t="s">
        <v>1813</v>
      </c>
      <c r="E17" s="72" t="s">
        <v>135</v>
      </c>
      <c r="F17" s="69">
        <v>1365.21054</v>
      </c>
      <c r="G17" s="71">
        <v>160</v>
      </c>
      <c r="H17" s="69">
        <v>792.25898057300003</v>
      </c>
      <c r="I17" s="126" t="s">
        <v>3652</v>
      </c>
      <c r="J17" s="70">
        <f t="shared" si="0"/>
        <v>0.32301274305895489</v>
      </c>
      <c r="K17" s="70">
        <f>H17/'סכום נכסי הקרן'!$C$41</f>
        <v>1.2341924886505928E-4</v>
      </c>
    </row>
    <row r="18" spans="1:11">
      <c r="A18" s="62" t="s">
        <v>1810</v>
      </c>
      <c r="B18" s="59" t="s">
        <v>1810</v>
      </c>
      <c r="C18" s="72" t="s">
        <v>1488</v>
      </c>
      <c r="D18" s="72" t="s">
        <v>1813</v>
      </c>
      <c r="E18" s="72" t="s">
        <v>135</v>
      </c>
      <c r="F18" s="69">
        <v>914.0974920000001</v>
      </c>
      <c r="G18" s="71">
        <v>140</v>
      </c>
      <c r="H18" s="69">
        <v>464.16042448799999</v>
      </c>
      <c r="I18" s="126" t="s">
        <v>3652</v>
      </c>
      <c r="J18" s="70">
        <f t="shared" si="0"/>
        <v>0.18924333533567689</v>
      </c>
      <c r="K18" s="70">
        <f>H18/'סכום נכסי הקרן'!$C$41</f>
        <v>7.2307581672048416E-5</v>
      </c>
    </row>
    <row r="19" spans="1:11">
      <c r="A19" s="128" t="s">
        <v>3652</v>
      </c>
      <c r="B19" s="126" t="s">
        <v>3652</v>
      </c>
      <c r="C19" s="126" t="s">
        <v>3652</v>
      </c>
      <c r="D19" s="126" t="s">
        <v>3652</v>
      </c>
      <c r="E19" s="126" t="s">
        <v>3652</v>
      </c>
      <c r="F19" s="126" t="s">
        <v>3652</v>
      </c>
      <c r="G19" s="126" t="s">
        <v>3652</v>
      </c>
      <c r="H19" s="126" t="s">
        <v>3652</v>
      </c>
      <c r="I19" s="126" t="s">
        <v>3652</v>
      </c>
      <c r="J19" s="126" t="s">
        <v>3652</v>
      </c>
      <c r="K19" s="126" t="s">
        <v>3652</v>
      </c>
    </row>
    <row r="20" spans="1:11">
      <c r="A20" s="126" t="s">
        <v>3652</v>
      </c>
      <c r="B20" s="126" t="s">
        <v>3652</v>
      </c>
      <c r="C20" s="126" t="s">
        <v>3652</v>
      </c>
      <c r="D20" s="126" t="s">
        <v>3652</v>
      </c>
      <c r="E20" s="126" t="s">
        <v>3652</v>
      </c>
      <c r="F20" s="126" t="s">
        <v>3652</v>
      </c>
      <c r="G20" s="126" t="s">
        <v>3652</v>
      </c>
      <c r="H20" s="126" t="s">
        <v>3652</v>
      </c>
      <c r="I20" s="126" t="s">
        <v>3652</v>
      </c>
      <c r="J20" s="126" t="s">
        <v>3652</v>
      </c>
      <c r="K20" s="126" t="s">
        <v>3652</v>
      </c>
    </row>
    <row r="21" spans="1:11">
      <c r="A21" s="126" t="s">
        <v>3652</v>
      </c>
      <c r="B21" s="126" t="s">
        <v>3652</v>
      </c>
      <c r="C21" s="126" t="s">
        <v>3652</v>
      </c>
      <c r="D21" s="126" t="s">
        <v>3652</v>
      </c>
      <c r="E21" s="126" t="s">
        <v>3652</v>
      </c>
      <c r="F21" s="126" t="s">
        <v>3652</v>
      </c>
      <c r="G21" s="126" t="s">
        <v>3652</v>
      </c>
      <c r="H21" s="126" t="s">
        <v>3652</v>
      </c>
      <c r="I21" s="126" t="s">
        <v>3652</v>
      </c>
      <c r="J21" s="126" t="s">
        <v>3652</v>
      </c>
      <c r="K21" s="126" t="s">
        <v>3652</v>
      </c>
    </row>
    <row r="22" spans="1:11">
      <c r="A22" s="95" t="s">
        <v>214</v>
      </c>
      <c r="B22" s="126" t="s">
        <v>3652</v>
      </c>
      <c r="C22" s="126" t="s">
        <v>3652</v>
      </c>
      <c r="D22" s="126" t="s">
        <v>3652</v>
      </c>
      <c r="E22" s="126" t="s">
        <v>3652</v>
      </c>
      <c r="F22" s="126" t="s">
        <v>3652</v>
      </c>
      <c r="G22" s="126" t="s">
        <v>3652</v>
      </c>
      <c r="H22" s="126" t="s">
        <v>3652</v>
      </c>
      <c r="I22" s="126" t="s">
        <v>3652</v>
      </c>
      <c r="J22" s="126" t="s">
        <v>3652</v>
      </c>
      <c r="K22" s="126" t="s">
        <v>3652</v>
      </c>
    </row>
    <row r="23" spans="1:11">
      <c r="A23" s="95" t="s">
        <v>116</v>
      </c>
      <c r="B23" s="126" t="s">
        <v>3652</v>
      </c>
      <c r="C23" s="126" t="s">
        <v>3652</v>
      </c>
      <c r="D23" s="126" t="s">
        <v>3652</v>
      </c>
      <c r="E23" s="126" t="s">
        <v>3652</v>
      </c>
      <c r="F23" s="126" t="s">
        <v>3652</v>
      </c>
      <c r="G23" s="126" t="s">
        <v>3652</v>
      </c>
      <c r="H23" s="126" t="s">
        <v>3652</v>
      </c>
      <c r="I23" s="126" t="s">
        <v>3652</v>
      </c>
      <c r="J23" s="126" t="s">
        <v>3652</v>
      </c>
      <c r="K23" s="126" t="s">
        <v>3652</v>
      </c>
    </row>
    <row r="24" spans="1:11">
      <c r="A24" s="95" t="s">
        <v>197</v>
      </c>
      <c r="B24" s="126" t="s">
        <v>3652</v>
      </c>
      <c r="C24" s="126" t="s">
        <v>3652</v>
      </c>
      <c r="D24" s="126" t="s">
        <v>3652</v>
      </c>
      <c r="E24" s="126" t="s">
        <v>3652</v>
      </c>
      <c r="F24" s="126" t="s">
        <v>3652</v>
      </c>
      <c r="G24" s="126" t="s">
        <v>3652</v>
      </c>
      <c r="H24" s="126" t="s">
        <v>3652</v>
      </c>
      <c r="I24" s="126" t="s">
        <v>3652</v>
      </c>
      <c r="J24" s="126" t="s">
        <v>3652</v>
      </c>
      <c r="K24" s="126" t="s">
        <v>3652</v>
      </c>
    </row>
    <row r="25" spans="1:11">
      <c r="A25" s="95" t="s">
        <v>205</v>
      </c>
      <c r="B25" s="126" t="s">
        <v>3652</v>
      </c>
      <c r="C25" s="126" t="s">
        <v>3652</v>
      </c>
      <c r="D25" s="126" t="s">
        <v>3652</v>
      </c>
      <c r="E25" s="126" t="s">
        <v>3652</v>
      </c>
      <c r="F25" s="126" t="s">
        <v>3652</v>
      </c>
      <c r="G25" s="126" t="s">
        <v>3652</v>
      </c>
      <c r="H25" s="126" t="s">
        <v>3652</v>
      </c>
      <c r="I25" s="126" t="s">
        <v>3652</v>
      </c>
      <c r="J25" s="126" t="s">
        <v>3652</v>
      </c>
      <c r="K25" s="126" t="s">
        <v>3652</v>
      </c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58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8802</v>
      </c>
    </row>
    <row r="5" spans="1:10" ht="18.75">
      <c r="A5" s="156" t="s">
        <v>100</v>
      </c>
      <c r="B5" s="157"/>
      <c r="C5" s="157"/>
      <c r="D5" s="157"/>
      <c r="E5" s="157"/>
      <c r="F5" s="157"/>
      <c r="G5" s="157"/>
      <c r="H5" s="157"/>
      <c r="I5" s="157"/>
      <c r="J5" s="158"/>
    </row>
    <row r="6" spans="1:10" s="3" customFormat="1">
      <c r="A6" s="38" t="s">
        <v>120</v>
      </c>
      <c r="B6" s="39" t="s">
        <v>48</v>
      </c>
      <c r="C6" s="39" t="s">
        <v>123</v>
      </c>
      <c r="D6" s="39" t="s">
        <v>70</v>
      </c>
      <c r="E6" s="39" t="s">
        <v>107</v>
      </c>
      <c r="F6" s="39" t="s">
        <v>199</v>
      </c>
      <c r="G6" s="39" t="s">
        <v>198</v>
      </c>
      <c r="H6" s="39" t="s">
        <v>66</v>
      </c>
      <c r="I6" s="39" t="s">
        <v>152</v>
      </c>
      <c r="J6" s="41" t="s">
        <v>154</v>
      </c>
    </row>
    <row r="7" spans="1:10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" t="s">
        <v>206</v>
      </c>
      <c r="G7" s="122" t="s">
        <v>3652</v>
      </c>
      <c r="H7" s="12" t="s">
        <v>202</v>
      </c>
      <c r="I7" s="27" t="s">
        <v>19</v>
      </c>
      <c r="J7" s="28" t="s">
        <v>19</v>
      </c>
    </row>
    <row r="8" spans="1:10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9" t="s">
        <v>53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69">
        <v>20410.474305519998</v>
      </c>
      <c r="I9" s="70">
        <f>IFERROR(H9/$H$9,0)</f>
        <v>1</v>
      </c>
      <c r="J9" s="70">
        <f>H9/'סכום נכסי הקרן'!$C$41</f>
        <v>3.1795731819221221E-3</v>
      </c>
    </row>
    <row r="10" spans="1:10">
      <c r="A10" s="74" t="s">
        <v>193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69">
        <v>20410.474305519998</v>
      </c>
      <c r="I10" s="70">
        <f t="shared" ref="I10:I16" si="0">IFERROR(H10/$H$9,0)</f>
        <v>1</v>
      </c>
      <c r="J10" s="70">
        <f>H10/'סכום נכסי הקרן'!$C$41</f>
        <v>3.1795731819221221E-3</v>
      </c>
    </row>
    <row r="11" spans="1:10">
      <c r="A11" s="58" t="s">
        <v>1811</v>
      </c>
      <c r="B11" s="59" t="s">
        <v>1812</v>
      </c>
      <c r="C11" s="72" t="s">
        <v>29</v>
      </c>
      <c r="D11" s="72" t="s">
        <v>1813</v>
      </c>
      <c r="E11" s="72" t="s">
        <v>137</v>
      </c>
      <c r="F11" s="69">
        <v>177.02625699999996</v>
      </c>
      <c r="G11" s="71">
        <v>454300</v>
      </c>
      <c r="H11" s="69">
        <v>493.29063952399997</v>
      </c>
      <c r="I11" s="70">
        <f t="shared" si="0"/>
        <v>2.4168504471774568E-2</v>
      </c>
      <c r="J11" s="70">
        <f>H11/'סכום נכסי הקרן'!$C$41</f>
        <v>7.6845528665619298E-5</v>
      </c>
    </row>
    <row r="12" spans="1:10">
      <c r="A12" s="58" t="s">
        <v>1814</v>
      </c>
      <c r="B12" s="59" t="s">
        <v>1815</v>
      </c>
      <c r="C12" s="72" t="s">
        <v>29</v>
      </c>
      <c r="D12" s="72" t="s">
        <v>1813</v>
      </c>
      <c r="E12" s="72" t="s">
        <v>135</v>
      </c>
      <c r="F12" s="69">
        <v>108.00596100000001</v>
      </c>
      <c r="G12" s="71">
        <v>103370</v>
      </c>
      <c r="H12" s="69">
        <v>903.94941717200015</v>
      </c>
      <c r="I12" s="70">
        <f t="shared" si="0"/>
        <v>4.4288506168008439E-2</v>
      </c>
      <c r="J12" s="70">
        <f>H12/'סכום נכסי הקרן'!$C$41</f>
        <v>1.4081854647919213E-4</v>
      </c>
    </row>
    <row r="13" spans="1:10">
      <c r="A13" s="58" t="s">
        <v>1816</v>
      </c>
      <c r="B13" s="59" t="s">
        <v>1817</v>
      </c>
      <c r="C13" s="72" t="s">
        <v>29</v>
      </c>
      <c r="D13" s="72" t="s">
        <v>1813</v>
      </c>
      <c r="E13" s="72" t="s">
        <v>135</v>
      </c>
      <c r="F13" s="69">
        <v>52.993912000000002</v>
      </c>
      <c r="G13" s="71">
        <v>1702350</v>
      </c>
      <c r="H13" s="69">
        <v>2262.188391786</v>
      </c>
      <c r="I13" s="70">
        <f t="shared" si="0"/>
        <v>0.11083468017076864</v>
      </c>
      <c r="J13" s="70">
        <f>H13/'סכום נכסי הקרן'!$C$41</f>
        <v>3.5240697669789155E-4</v>
      </c>
    </row>
    <row r="14" spans="1:10">
      <c r="A14" s="58" t="s">
        <v>1818</v>
      </c>
      <c r="B14" s="59" t="s">
        <v>1819</v>
      </c>
      <c r="C14" s="72" t="s">
        <v>29</v>
      </c>
      <c r="D14" s="72" t="s">
        <v>1813</v>
      </c>
      <c r="E14" s="72" t="s">
        <v>144</v>
      </c>
      <c r="F14" s="69">
        <v>15.788957</v>
      </c>
      <c r="G14" s="71">
        <v>3345000</v>
      </c>
      <c r="H14" s="69">
        <v>259.56536472499999</v>
      </c>
      <c r="I14" s="70">
        <f t="shared" si="0"/>
        <v>1.2717262756348623E-2</v>
      </c>
      <c r="J14" s="70">
        <f>H14/'סכום נכסי הקרן'!$C$41</f>
        <v>4.0435467607543088E-5</v>
      </c>
    </row>
    <row r="15" spans="1:10">
      <c r="A15" s="58" t="s">
        <v>1820</v>
      </c>
      <c r="B15" s="59" t="s">
        <v>1821</v>
      </c>
      <c r="C15" s="72" t="s">
        <v>29</v>
      </c>
      <c r="D15" s="72" t="s">
        <v>1813</v>
      </c>
      <c r="E15" s="72" t="s">
        <v>135</v>
      </c>
      <c r="F15" s="69">
        <v>527.27992500000005</v>
      </c>
      <c r="G15" s="71">
        <v>482000</v>
      </c>
      <c r="H15" s="69">
        <v>12458.862121983999</v>
      </c>
      <c r="I15" s="70">
        <f t="shared" si="0"/>
        <v>0.61041511997663422</v>
      </c>
      <c r="J15" s="70">
        <f>H15/'סכום נכסי הקרן'!$C$41</f>
        <v>1.9408595453174807E-3</v>
      </c>
    </row>
    <row r="16" spans="1:10">
      <c r="A16" s="58" t="s">
        <v>1822</v>
      </c>
      <c r="B16" s="59" t="s">
        <v>1823</v>
      </c>
      <c r="C16" s="72" t="s">
        <v>29</v>
      </c>
      <c r="D16" s="72" t="s">
        <v>1813</v>
      </c>
      <c r="E16" s="72" t="s">
        <v>135</v>
      </c>
      <c r="F16" s="69">
        <v>215.00629399999997</v>
      </c>
      <c r="G16" s="71">
        <v>11801.5625</v>
      </c>
      <c r="H16" s="69">
        <v>4032.6183703289994</v>
      </c>
      <c r="I16" s="70">
        <f t="shared" si="0"/>
        <v>0.19757592645646557</v>
      </c>
      <c r="J16" s="70">
        <f>H16/'סכום נכסי הקרן'!$C$41</f>
        <v>6.2820711715439544E-4</v>
      </c>
    </row>
    <row r="17" spans="1:10">
      <c r="A17" s="128" t="s">
        <v>3652</v>
      </c>
      <c r="B17" s="126" t="s">
        <v>3652</v>
      </c>
      <c r="C17" s="126" t="s">
        <v>3652</v>
      </c>
      <c r="D17" s="126" t="s">
        <v>3652</v>
      </c>
      <c r="E17" s="126" t="s">
        <v>3652</v>
      </c>
      <c r="F17" s="126" t="s">
        <v>3652</v>
      </c>
      <c r="G17" s="126" t="s">
        <v>3652</v>
      </c>
      <c r="H17" s="126" t="s">
        <v>3652</v>
      </c>
      <c r="I17" s="126" t="s">
        <v>3652</v>
      </c>
      <c r="J17" s="126" t="s">
        <v>3652</v>
      </c>
    </row>
    <row r="18" spans="1:10">
      <c r="A18" s="139" t="s">
        <v>3652</v>
      </c>
      <c r="B18" s="126" t="s">
        <v>3652</v>
      </c>
      <c r="C18" s="126" t="s">
        <v>3652</v>
      </c>
      <c r="D18" s="126" t="s">
        <v>3652</v>
      </c>
      <c r="E18" s="126" t="s">
        <v>3652</v>
      </c>
      <c r="F18" s="126" t="s">
        <v>3652</v>
      </c>
      <c r="G18" s="126" t="s">
        <v>3652</v>
      </c>
      <c r="H18" s="126" t="s">
        <v>3652</v>
      </c>
      <c r="I18" s="126" t="s">
        <v>3652</v>
      </c>
      <c r="J18" s="126" t="s">
        <v>3652</v>
      </c>
    </row>
    <row r="19" spans="1:10">
      <c r="A19" s="126" t="s">
        <v>3652</v>
      </c>
      <c r="B19" s="126" t="s">
        <v>3652</v>
      </c>
      <c r="C19" s="126" t="s">
        <v>3652</v>
      </c>
      <c r="D19" s="126" t="s">
        <v>3652</v>
      </c>
      <c r="E19" s="126" t="s">
        <v>3652</v>
      </c>
      <c r="F19" s="126" t="s">
        <v>3652</v>
      </c>
      <c r="G19" s="126" t="s">
        <v>3652</v>
      </c>
      <c r="H19" s="126" t="s">
        <v>3652</v>
      </c>
      <c r="I19" s="126" t="s">
        <v>3652</v>
      </c>
      <c r="J19" s="126" t="s">
        <v>3652</v>
      </c>
    </row>
    <row r="20" spans="1:10">
      <c r="A20" s="126" t="s">
        <v>3652</v>
      </c>
      <c r="B20" s="126" t="s">
        <v>3652</v>
      </c>
      <c r="C20" s="126" t="s">
        <v>3652</v>
      </c>
      <c r="D20" s="126" t="s">
        <v>3652</v>
      </c>
      <c r="E20" s="126" t="s">
        <v>3652</v>
      </c>
      <c r="F20" s="126" t="s">
        <v>3652</v>
      </c>
      <c r="G20" s="126" t="s">
        <v>3652</v>
      </c>
      <c r="H20" s="126" t="s">
        <v>3652</v>
      </c>
      <c r="I20" s="126" t="s">
        <v>3652</v>
      </c>
      <c r="J20" s="126" t="s">
        <v>3652</v>
      </c>
    </row>
    <row r="21" spans="1:10">
      <c r="A21" s="95" t="s">
        <v>214</v>
      </c>
      <c r="B21" s="126" t="s">
        <v>3652</v>
      </c>
      <c r="C21" s="126" t="s">
        <v>3652</v>
      </c>
      <c r="D21" s="126" t="s">
        <v>3652</v>
      </c>
      <c r="E21" s="126" t="s">
        <v>3652</v>
      </c>
      <c r="F21" s="126" t="s">
        <v>3652</v>
      </c>
      <c r="G21" s="126" t="s">
        <v>3652</v>
      </c>
      <c r="H21" s="126" t="s">
        <v>3652</v>
      </c>
      <c r="I21" s="126" t="s">
        <v>3652</v>
      </c>
      <c r="J21" s="126" t="s">
        <v>3652</v>
      </c>
    </row>
    <row r="22" spans="1:10">
      <c r="A22" s="95" t="s">
        <v>116</v>
      </c>
      <c r="B22" s="126" t="s">
        <v>3652</v>
      </c>
      <c r="C22" s="126" t="s">
        <v>3652</v>
      </c>
      <c r="D22" s="126" t="s">
        <v>3652</v>
      </c>
      <c r="E22" s="126" t="s">
        <v>3652</v>
      </c>
      <c r="F22" s="126" t="s">
        <v>3652</v>
      </c>
      <c r="G22" s="126" t="s">
        <v>3652</v>
      </c>
      <c r="H22" s="126" t="s">
        <v>3652</v>
      </c>
      <c r="I22" s="126" t="s">
        <v>3652</v>
      </c>
      <c r="J22" s="126" t="s">
        <v>3652</v>
      </c>
    </row>
    <row r="23" spans="1:10">
      <c r="A23" s="95" t="s">
        <v>197</v>
      </c>
      <c r="B23" s="126" t="s">
        <v>3652</v>
      </c>
      <c r="C23" s="126" t="s">
        <v>3652</v>
      </c>
      <c r="D23" s="126" t="s">
        <v>3652</v>
      </c>
      <c r="E23" s="126" t="s">
        <v>3652</v>
      </c>
      <c r="F23" s="126" t="s">
        <v>3652</v>
      </c>
      <c r="G23" s="126" t="s">
        <v>3652</v>
      </c>
      <c r="H23" s="126" t="s">
        <v>3652</v>
      </c>
      <c r="I23" s="126" t="s">
        <v>3652</v>
      </c>
      <c r="J23" s="126" t="s">
        <v>3652</v>
      </c>
    </row>
    <row r="24" spans="1:10">
      <c r="A24" s="95" t="s">
        <v>205</v>
      </c>
      <c r="B24" s="126" t="s">
        <v>3652</v>
      </c>
      <c r="C24" s="126" t="s">
        <v>3652</v>
      </c>
      <c r="D24" s="126" t="s">
        <v>3652</v>
      </c>
      <c r="E24" s="126" t="s">
        <v>3652</v>
      </c>
      <c r="F24" s="126" t="s">
        <v>3652</v>
      </c>
      <c r="G24" s="126" t="s">
        <v>3652</v>
      </c>
      <c r="H24" s="126" t="s">
        <v>3652</v>
      </c>
      <c r="I24" s="126" t="s">
        <v>3652</v>
      </c>
      <c r="J24" s="126" t="s">
        <v>3652</v>
      </c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1:10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1:10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1:10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1:10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1:10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7" t="s">
        <v>149</v>
      </c>
      <c r="B1" s="37" t="s" vm="1">
        <v>222</v>
      </c>
    </row>
    <row r="2" spans="1:34">
      <c r="A2" s="37" t="s">
        <v>148</v>
      </c>
      <c r="B2" s="37" t="s">
        <v>223</v>
      </c>
    </row>
    <row r="3" spans="1:34">
      <c r="A3" s="37" t="s">
        <v>150</v>
      </c>
      <c r="B3" s="37" t="s">
        <v>224</v>
      </c>
      <c r="D3" s="2"/>
    </row>
    <row r="4" spans="1:34">
      <c r="A4" s="37" t="s">
        <v>151</v>
      </c>
      <c r="B4" s="37">
        <v>8802</v>
      </c>
    </row>
    <row r="5" spans="1:34" ht="18.75">
      <c r="A5" s="156" t="s">
        <v>101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</row>
    <row r="6" spans="1:34" s="3" customFormat="1">
      <c r="A6" s="38" t="s">
        <v>120</v>
      </c>
      <c r="B6" s="39" t="s">
        <v>48</v>
      </c>
      <c r="C6" s="40" t="s">
        <v>55</v>
      </c>
      <c r="D6" s="39" t="s">
        <v>14</v>
      </c>
      <c r="E6" s="39" t="s">
        <v>71</v>
      </c>
      <c r="F6" s="39" t="s">
        <v>108</v>
      </c>
      <c r="G6" s="39" t="s">
        <v>17</v>
      </c>
      <c r="H6" s="39" t="s">
        <v>107</v>
      </c>
      <c r="I6" s="39" t="s">
        <v>16</v>
      </c>
      <c r="J6" s="39" t="s">
        <v>18</v>
      </c>
      <c r="K6" s="39" t="s">
        <v>199</v>
      </c>
      <c r="L6" s="39" t="s">
        <v>198</v>
      </c>
      <c r="M6" s="39" t="s">
        <v>66</v>
      </c>
      <c r="N6" s="39" t="s">
        <v>63</v>
      </c>
      <c r="O6" s="39" t="s">
        <v>152</v>
      </c>
      <c r="P6" s="41" t="s">
        <v>154</v>
      </c>
    </row>
    <row r="7" spans="1:34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27" t="s">
        <v>21</v>
      </c>
      <c r="G7" s="27" t="s">
        <v>20</v>
      </c>
      <c r="H7" s="122" t="s">
        <v>3652</v>
      </c>
      <c r="I7" s="27" t="s">
        <v>19</v>
      </c>
      <c r="J7" s="27" t="s">
        <v>19</v>
      </c>
      <c r="K7" s="27" t="s">
        <v>206</v>
      </c>
      <c r="L7" s="122" t="s">
        <v>3652</v>
      </c>
      <c r="M7" s="27" t="s">
        <v>202</v>
      </c>
      <c r="N7" s="27" t="s">
        <v>19</v>
      </c>
      <c r="O7" s="27" t="s">
        <v>19</v>
      </c>
      <c r="P7" s="28" t="s">
        <v>19</v>
      </c>
    </row>
    <row r="8" spans="1:34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117</v>
      </c>
    </row>
    <row r="9" spans="1:34" s="4" customFormat="1" ht="20.25">
      <c r="A9" s="96" t="s">
        <v>3383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126" t="s">
        <v>3652</v>
      </c>
      <c r="L9" s="126" t="s">
        <v>3652</v>
      </c>
      <c r="M9" s="97">
        <v>0</v>
      </c>
      <c r="N9" s="126" t="s">
        <v>3652</v>
      </c>
      <c r="O9" s="98">
        <v>0</v>
      </c>
      <c r="P9" s="98">
        <v>0</v>
      </c>
      <c r="AH9" s="1"/>
    </row>
    <row r="10" spans="1:34">
      <c r="A10" s="95" t="s">
        <v>214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126" t="s">
        <v>3652</v>
      </c>
      <c r="M10" s="126" t="s">
        <v>3652</v>
      </c>
      <c r="N10" s="126" t="s">
        <v>3652</v>
      </c>
      <c r="O10" s="126" t="s">
        <v>3652</v>
      </c>
      <c r="P10" s="126" t="s">
        <v>3652</v>
      </c>
    </row>
    <row r="11" spans="1:34">
      <c r="A11" s="95" t="s">
        <v>116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126" t="s">
        <v>3652</v>
      </c>
      <c r="M11" s="126" t="s">
        <v>3652</v>
      </c>
      <c r="N11" s="126" t="s">
        <v>3652</v>
      </c>
      <c r="O11" s="126" t="s">
        <v>3652</v>
      </c>
      <c r="P11" s="126" t="s">
        <v>3652</v>
      </c>
    </row>
    <row r="12" spans="1:34">
      <c r="A12" s="95" t="s">
        <v>197</v>
      </c>
      <c r="B12" s="126" t="s">
        <v>3652</v>
      </c>
      <c r="C12" s="126" t="s">
        <v>3652</v>
      </c>
      <c r="D12" s="126" t="s">
        <v>3652</v>
      </c>
      <c r="E12" s="126" t="s">
        <v>3652</v>
      </c>
      <c r="F12" s="126" t="s">
        <v>3652</v>
      </c>
      <c r="G12" s="126" t="s">
        <v>3652</v>
      </c>
      <c r="H12" s="126" t="s">
        <v>3652</v>
      </c>
      <c r="I12" s="126" t="s">
        <v>3652</v>
      </c>
      <c r="J12" s="126" t="s">
        <v>3652</v>
      </c>
      <c r="K12" s="126" t="s">
        <v>3652</v>
      </c>
      <c r="L12" s="126" t="s">
        <v>3652</v>
      </c>
      <c r="M12" s="126" t="s">
        <v>3652</v>
      </c>
      <c r="N12" s="126" t="s">
        <v>3652</v>
      </c>
      <c r="O12" s="126" t="s">
        <v>3652</v>
      </c>
      <c r="P12" s="126" t="s">
        <v>3652</v>
      </c>
    </row>
    <row r="13" spans="1:34">
      <c r="A13" s="95" t="s">
        <v>205</v>
      </c>
      <c r="B13" s="126" t="s">
        <v>3652</v>
      </c>
      <c r="C13" s="126" t="s">
        <v>3652</v>
      </c>
      <c r="D13" s="126" t="s">
        <v>3652</v>
      </c>
      <c r="E13" s="126" t="s">
        <v>3652</v>
      </c>
      <c r="F13" s="126" t="s">
        <v>3652</v>
      </c>
      <c r="G13" s="126" t="s">
        <v>3652</v>
      </c>
      <c r="H13" s="126" t="s">
        <v>3652</v>
      </c>
      <c r="I13" s="126" t="s">
        <v>3652</v>
      </c>
      <c r="J13" s="126" t="s">
        <v>3652</v>
      </c>
      <c r="K13" s="126" t="s">
        <v>3652</v>
      </c>
      <c r="L13" s="126" t="s">
        <v>3652</v>
      </c>
      <c r="M13" s="126" t="s">
        <v>3652</v>
      </c>
      <c r="N13" s="126" t="s">
        <v>3652</v>
      </c>
      <c r="O13" s="126" t="s">
        <v>3652</v>
      </c>
      <c r="P13" s="126" t="s">
        <v>3652</v>
      </c>
    </row>
    <row r="14" spans="1:3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3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3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M10:M33 O10:P33 A1:A8 C1:L33 M1:M8 N1:N33 O1:P8 Q1:XFD33 B5:B1048576 A10:A1048576 C34:AY1048576 BA34:XFD1048576 AZ34:AZ9999 AZ10001:AZ1048576" xr:uid="{00000000-0002-0000-0B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34.1406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bestFit="1" customWidth="1"/>
    <col min="11" max="11" width="9.5703125" style="1" customWidth="1"/>
    <col min="12" max="12" width="13.140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8802</v>
      </c>
    </row>
    <row r="5" spans="1:15" ht="18.75">
      <c r="A5" s="156" t="s">
        <v>93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</row>
    <row r="6" spans="1:15" s="3" customFormat="1">
      <c r="A6" s="38" t="s">
        <v>120</v>
      </c>
      <c r="B6" s="39" t="s">
        <v>48</v>
      </c>
      <c r="C6" s="39" t="s">
        <v>14</v>
      </c>
      <c r="D6" s="39" t="s">
        <v>71</v>
      </c>
      <c r="E6" s="39" t="s">
        <v>108</v>
      </c>
      <c r="F6" s="39" t="s">
        <v>17</v>
      </c>
      <c r="G6" s="39" t="s">
        <v>107</v>
      </c>
      <c r="H6" s="39" t="s">
        <v>16</v>
      </c>
      <c r="I6" s="39" t="s">
        <v>18</v>
      </c>
      <c r="J6" s="39" t="s">
        <v>199</v>
      </c>
      <c r="K6" s="39" t="s">
        <v>198</v>
      </c>
      <c r="L6" s="39" t="s">
        <v>115</v>
      </c>
      <c r="M6" s="39" t="s">
        <v>63</v>
      </c>
      <c r="N6" s="39" t="s">
        <v>152</v>
      </c>
      <c r="O6" s="41" t="s">
        <v>154</v>
      </c>
    </row>
    <row r="7" spans="1:15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27" t="s">
        <v>21</v>
      </c>
      <c r="F7" s="27" t="s">
        <v>20</v>
      </c>
      <c r="G7" s="122" t="s">
        <v>3652</v>
      </c>
      <c r="H7" s="27" t="s">
        <v>19</v>
      </c>
      <c r="I7" s="27" t="s">
        <v>19</v>
      </c>
      <c r="J7" s="27" t="s">
        <v>206</v>
      </c>
      <c r="K7" s="122" t="s">
        <v>3652</v>
      </c>
      <c r="L7" s="27" t="s">
        <v>202</v>
      </c>
      <c r="M7" s="27" t="s">
        <v>19</v>
      </c>
      <c r="N7" s="27" t="s">
        <v>19</v>
      </c>
      <c r="O7" s="28" t="s">
        <v>19</v>
      </c>
    </row>
    <row r="8" spans="1:15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28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68">
        <v>6.0420354300144652</v>
      </c>
      <c r="G9" s="124" t="s">
        <v>3652</v>
      </c>
      <c r="H9" s="124" t="s">
        <v>3652</v>
      </c>
      <c r="I9" s="76">
        <v>4.8786079844163249E-2</v>
      </c>
      <c r="J9" s="124" t="s">
        <v>3652</v>
      </c>
      <c r="K9" s="124" t="s">
        <v>3652</v>
      </c>
      <c r="L9" s="63">
        <v>1626938.5584839187</v>
      </c>
      <c r="M9" s="124" t="s">
        <v>3652</v>
      </c>
      <c r="N9" s="64">
        <f>IFERROR(L9/$L$9,0)</f>
        <v>1</v>
      </c>
      <c r="O9" s="64">
        <f>L9/'סכום נכסי הקרן'!$C$41</f>
        <v>0.25344683968424381</v>
      </c>
    </row>
    <row r="10" spans="1:15">
      <c r="A10" s="56" t="s">
        <v>191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68">
        <v>6.0420354300144625</v>
      </c>
      <c r="G10" s="125" t="s">
        <v>3652</v>
      </c>
      <c r="H10" s="125" t="s">
        <v>3652</v>
      </c>
      <c r="I10" s="77">
        <v>4.8786079844163256E-2</v>
      </c>
      <c r="J10" s="125" t="s">
        <v>3652</v>
      </c>
      <c r="K10" s="125" t="s">
        <v>3652</v>
      </c>
      <c r="L10" s="66">
        <f>L11+L21</f>
        <v>1626938.5584839194</v>
      </c>
      <c r="M10" s="125" t="s">
        <v>3652</v>
      </c>
      <c r="N10" s="67">
        <f t="shared" ref="N10:N75" si="0">IFERROR(L10/$L$9,0)</f>
        <v>1.0000000000000004</v>
      </c>
      <c r="O10" s="67">
        <f>L10/'סכום נכסי הקרן'!$C$41</f>
        <v>0.25344683968424386</v>
      </c>
    </row>
    <row r="11" spans="1:15">
      <c r="A11" s="86" t="s">
        <v>3391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66">
        <v>4.5142775911522826</v>
      </c>
      <c r="G11" s="125" t="s">
        <v>3652</v>
      </c>
      <c r="H11" s="125" t="s">
        <v>3652</v>
      </c>
      <c r="I11" s="99">
        <v>5.1400000000000071E-2</v>
      </c>
      <c r="J11" s="125" t="s">
        <v>3652</v>
      </c>
      <c r="K11" s="125" t="s">
        <v>3652</v>
      </c>
      <c r="L11" s="66">
        <f>SUM(L12:L19)</f>
        <v>149659.53640494402</v>
      </c>
      <c r="M11" s="125" t="s">
        <v>3652</v>
      </c>
      <c r="N11" s="67">
        <f t="shared" ref="N11" si="1">IFERROR(L11/$L$9,0)</f>
        <v>9.1988437808251333E-2</v>
      </c>
      <c r="O11" s="67">
        <f>L11/'סכום נכסי הקרן'!$C$41</f>
        <v>2.3314178849991905E-2</v>
      </c>
    </row>
    <row r="12" spans="1:15">
      <c r="A12" s="62" t="s">
        <v>1824</v>
      </c>
      <c r="B12" s="59">
        <v>9444</v>
      </c>
      <c r="C12" s="59" t="s">
        <v>227</v>
      </c>
      <c r="D12" s="126" t="s">
        <v>3652</v>
      </c>
      <c r="E12" s="78">
        <v>44958</v>
      </c>
      <c r="F12" s="69">
        <v>4.0899999999999421</v>
      </c>
      <c r="G12" s="72" t="s">
        <v>136</v>
      </c>
      <c r="H12" s="73">
        <v>5.1500000000000004E-2</v>
      </c>
      <c r="I12" s="73">
        <v>5.1399999999999675E-2</v>
      </c>
      <c r="J12" s="69">
        <v>5293154.2997909999</v>
      </c>
      <c r="K12" s="71">
        <f t="shared" ref="K12:K19" si="2">L12/J12*100000</f>
        <v>107.90034828122265</v>
      </c>
      <c r="L12" s="69">
        <v>5711.3319245370003</v>
      </c>
      <c r="M12" s="126" t="s">
        <v>3652</v>
      </c>
      <c r="N12" s="70">
        <f t="shared" ref="N12:N19" si="3">IFERROR(L12/$L$9,0)</f>
        <v>3.5104779432231113E-3</v>
      </c>
      <c r="O12" s="70">
        <f>L12/'סכום נכסי הקרן'!$C$41</f>
        <v>8.8971954049114172E-4</v>
      </c>
    </row>
    <row r="13" spans="1:15">
      <c r="A13" s="62" t="s">
        <v>1825</v>
      </c>
      <c r="B13" s="59">
        <v>9499</v>
      </c>
      <c r="C13" s="59" t="s">
        <v>227</v>
      </c>
      <c r="D13" s="126" t="s">
        <v>3652</v>
      </c>
      <c r="E13" s="78">
        <v>44986</v>
      </c>
      <c r="F13" s="69">
        <v>4.1699999999998729</v>
      </c>
      <c r="G13" s="72" t="s">
        <v>136</v>
      </c>
      <c r="H13" s="73">
        <v>5.1500000000000004E-2</v>
      </c>
      <c r="I13" s="73">
        <v>5.1400000000010132E-2</v>
      </c>
      <c r="J13" s="69">
        <v>441829.68857400003</v>
      </c>
      <c r="K13" s="71">
        <f t="shared" si="2"/>
        <v>107.1502895710705</v>
      </c>
      <c r="L13" s="69">
        <v>473.42179071800001</v>
      </c>
      <c r="M13" s="126" t="s">
        <v>3652</v>
      </c>
      <c r="N13" s="70">
        <f t="shared" si="3"/>
        <v>2.9098934821433179E-4</v>
      </c>
      <c r="O13" s="70">
        <f>L13/'סכום נכסי הקרן'!$C$41</f>
        <v>7.3750330686700344E-5</v>
      </c>
    </row>
    <row r="14" spans="1:15">
      <c r="A14" s="62" t="s">
        <v>1826</v>
      </c>
      <c r="B14" s="59">
        <v>9528</v>
      </c>
      <c r="C14" s="59" t="s">
        <v>227</v>
      </c>
      <c r="D14" s="126" t="s">
        <v>3652</v>
      </c>
      <c r="E14" s="78">
        <v>45047</v>
      </c>
      <c r="F14" s="69">
        <v>4.3400000000000025</v>
      </c>
      <c r="G14" s="72" t="s">
        <v>136</v>
      </c>
      <c r="H14" s="73">
        <v>5.1500000000000004E-2</v>
      </c>
      <c r="I14" s="73">
        <v>5.1400000000000022E-2</v>
      </c>
      <c r="J14" s="69">
        <v>29566323.122572001</v>
      </c>
      <c r="K14" s="71">
        <f t="shared" si="2"/>
        <v>105.32936263559286</v>
      </c>
      <c r="L14" s="69">
        <v>31142.019699785007</v>
      </c>
      <c r="M14" s="126" t="s">
        <v>3652</v>
      </c>
      <c r="N14" s="70">
        <f t="shared" si="3"/>
        <v>1.9141484807394974E-2</v>
      </c>
      <c r="O14" s="70">
        <f>L14/'סכום נכסי הקרן'!$C$41</f>
        <v>4.8513488312982214E-3</v>
      </c>
    </row>
    <row r="15" spans="1:15">
      <c r="A15" s="62" t="s">
        <v>1827</v>
      </c>
      <c r="B15" s="59">
        <v>9586</v>
      </c>
      <c r="C15" s="59" t="s">
        <v>227</v>
      </c>
      <c r="D15" s="126" t="s">
        <v>3652</v>
      </c>
      <c r="E15" s="78">
        <v>45078</v>
      </c>
      <c r="F15" s="69">
        <v>4.4200000000000541</v>
      </c>
      <c r="G15" s="72" t="s">
        <v>136</v>
      </c>
      <c r="H15" s="73">
        <v>5.1500000000000004E-2</v>
      </c>
      <c r="I15" s="73">
        <v>5.1400000000001153E-2</v>
      </c>
      <c r="J15" s="69">
        <v>16541822.646961998</v>
      </c>
      <c r="K15" s="71">
        <f t="shared" si="2"/>
        <v>104.06179235457105</v>
      </c>
      <c r="L15" s="69">
        <v>17213.717134543003</v>
      </c>
      <c r="M15" s="126" t="s">
        <v>3652</v>
      </c>
      <c r="N15" s="70">
        <f t="shared" si="3"/>
        <v>1.0580434672704421E-2</v>
      </c>
      <c r="O15" s="70">
        <f>L15/'סכום נכסי הקרן'!$C$41</f>
        <v>2.681577730282532E-3</v>
      </c>
    </row>
    <row r="16" spans="1:15">
      <c r="A16" s="62" t="s">
        <v>1828</v>
      </c>
      <c r="B16" s="59">
        <v>9636</v>
      </c>
      <c r="C16" s="59" t="s">
        <v>227</v>
      </c>
      <c r="D16" s="126" t="s">
        <v>3652</v>
      </c>
      <c r="E16" s="78">
        <v>45108</v>
      </c>
      <c r="F16" s="69">
        <v>4.4999999999999796</v>
      </c>
      <c r="G16" s="72" t="s">
        <v>136</v>
      </c>
      <c r="H16" s="73">
        <v>5.1500000000000004E-2</v>
      </c>
      <c r="I16" s="73">
        <v>5.1399999999999869E-2</v>
      </c>
      <c r="J16" s="69">
        <v>23314075.659929</v>
      </c>
      <c r="K16" s="71">
        <f t="shared" si="2"/>
        <v>103.4283629058465</v>
      </c>
      <c r="L16" s="69">
        <v>24113.366781694996</v>
      </c>
      <c r="M16" s="126" t="s">
        <v>3652</v>
      </c>
      <c r="N16" s="70">
        <f t="shared" si="3"/>
        <v>1.4821313721991636E-2</v>
      </c>
      <c r="O16" s="70">
        <f>L16/'סכום נכסי הקרן'!$C$41</f>
        <v>3.7564151228074967E-3</v>
      </c>
    </row>
    <row r="17" spans="1:15">
      <c r="A17" s="62" t="s">
        <v>1829</v>
      </c>
      <c r="B17" s="59">
        <v>9689</v>
      </c>
      <c r="C17" s="59" t="s">
        <v>227</v>
      </c>
      <c r="D17" s="126" t="s">
        <v>3652</v>
      </c>
      <c r="E17" s="78">
        <v>45139</v>
      </c>
      <c r="F17" s="69">
        <v>4.5899999999999492</v>
      </c>
      <c r="G17" s="72" t="s">
        <v>136</v>
      </c>
      <c r="H17" s="73">
        <v>5.1500000000000004E-2</v>
      </c>
      <c r="I17" s="73">
        <v>5.1399999999999481E-2</v>
      </c>
      <c r="J17" s="69">
        <v>49229860.583111003</v>
      </c>
      <c r="K17" s="71">
        <f t="shared" si="2"/>
        <v>102.99643928213169</v>
      </c>
      <c r="L17" s="69">
        <v>50705.003464162</v>
      </c>
      <c r="M17" s="126" t="s">
        <v>3652</v>
      </c>
      <c r="N17" s="70">
        <f t="shared" si="3"/>
        <v>3.1165899412582635E-2</v>
      </c>
      <c r="O17" s="70">
        <f>L17/'סכום נכסי הקרן'!$C$41</f>
        <v>7.8988987120360982E-3</v>
      </c>
    </row>
    <row r="18" spans="1:15">
      <c r="A18" s="62" t="s">
        <v>1830</v>
      </c>
      <c r="B18" s="59">
        <v>9731</v>
      </c>
      <c r="C18" s="59" t="s">
        <v>227</v>
      </c>
      <c r="D18" s="126" t="s">
        <v>3652</v>
      </c>
      <c r="E18" s="78">
        <v>45170</v>
      </c>
      <c r="F18" s="69">
        <v>4.6699999999998676</v>
      </c>
      <c r="G18" s="72" t="s">
        <v>136</v>
      </c>
      <c r="H18" s="73">
        <v>5.1500000000000004E-2</v>
      </c>
      <c r="I18" s="73">
        <v>5.1399999999999266E-2</v>
      </c>
      <c r="J18" s="69">
        <v>8194868.1341019999</v>
      </c>
      <c r="K18" s="71">
        <f t="shared" si="2"/>
        <v>102.27183929850264</v>
      </c>
      <c r="L18" s="69">
        <v>8381.0423688329993</v>
      </c>
      <c r="M18" s="126" t="s">
        <v>3652</v>
      </c>
      <c r="N18" s="70">
        <f t="shared" si="3"/>
        <v>5.1514191025400302E-3</v>
      </c>
      <c r="O18" s="70">
        <f>L18/'סכום נכסי הקרן'!$C$41</f>
        <v>1.3056108914278142E-3</v>
      </c>
    </row>
    <row r="19" spans="1:15">
      <c r="A19" s="62" t="s">
        <v>1831</v>
      </c>
      <c r="B19" s="59">
        <v>9787</v>
      </c>
      <c r="C19" s="59" t="s">
        <v>227</v>
      </c>
      <c r="D19" s="126" t="s">
        <v>3652</v>
      </c>
      <c r="E19" s="78">
        <v>45261</v>
      </c>
      <c r="F19" s="69">
        <v>4.9200000000001403</v>
      </c>
      <c r="G19" s="72" t="s">
        <v>136</v>
      </c>
      <c r="H19" s="73">
        <v>5.1500000000000004E-2</v>
      </c>
      <c r="I19" s="73">
        <v>5.1400000000001722E-2</v>
      </c>
      <c r="J19" s="69">
        <v>11869856.070656</v>
      </c>
      <c r="K19" s="71">
        <f t="shared" si="2"/>
        <v>100.41935782303256</v>
      </c>
      <c r="L19" s="69">
        <v>11919.633240671001</v>
      </c>
      <c r="M19" s="126" t="s">
        <v>3652</v>
      </c>
      <c r="N19" s="70">
        <f t="shared" si="3"/>
        <v>7.3264187996001815E-3</v>
      </c>
      <c r="O19" s="70">
        <f>L19/'סכום נכסי הקרן'!$C$41</f>
        <v>1.8568576909618968E-3</v>
      </c>
    </row>
    <row r="20" spans="1:15">
      <c r="A20" s="142" t="s">
        <v>3652</v>
      </c>
      <c r="B20" s="125" t="s">
        <v>3652</v>
      </c>
      <c r="C20" s="125" t="s">
        <v>3652</v>
      </c>
      <c r="D20" s="125" t="s">
        <v>3652</v>
      </c>
      <c r="E20" s="125" t="s">
        <v>3652</v>
      </c>
      <c r="F20" s="125" t="s">
        <v>3652</v>
      </c>
      <c r="G20" s="125" t="s">
        <v>3652</v>
      </c>
      <c r="H20" s="125" t="s">
        <v>3652</v>
      </c>
      <c r="I20" s="125" t="s">
        <v>3652</v>
      </c>
      <c r="J20" s="125" t="s">
        <v>3652</v>
      </c>
      <c r="K20" s="125" t="s">
        <v>3652</v>
      </c>
      <c r="L20" s="125" t="s">
        <v>3652</v>
      </c>
      <c r="M20" s="125" t="s">
        <v>3652</v>
      </c>
      <c r="N20" s="125" t="s">
        <v>3652</v>
      </c>
      <c r="O20" s="125" t="s">
        <v>3652</v>
      </c>
    </row>
    <row r="21" spans="1:15">
      <c r="A21" s="75" t="s">
        <v>72</v>
      </c>
      <c r="B21" s="125" t="s">
        <v>3652</v>
      </c>
      <c r="C21" s="125" t="s">
        <v>3652</v>
      </c>
      <c r="D21" s="125" t="s">
        <v>3652</v>
      </c>
      <c r="E21" s="125" t="s">
        <v>3652</v>
      </c>
      <c r="F21" s="100">
        <v>6.1968088522900775</v>
      </c>
      <c r="G21" s="125" t="s">
        <v>3652</v>
      </c>
      <c r="H21" s="125" t="s">
        <v>3652</v>
      </c>
      <c r="I21" s="88">
        <v>4.8521269965409564E-2</v>
      </c>
      <c r="J21" s="125" t="s">
        <v>3652</v>
      </c>
      <c r="K21" s="125" t="s">
        <v>3652</v>
      </c>
      <c r="L21" s="87">
        <f>SUM(L22:L162)</f>
        <v>1477279.0220789753</v>
      </c>
      <c r="M21" s="125" t="s">
        <v>3652</v>
      </c>
      <c r="N21" s="67">
        <f t="shared" si="0"/>
        <v>0.90801156219174906</v>
      </c>
      <c r="O21" s="67">
        <f>L21/'סכום נכסי הקרן'!$C$41</f>
        <v>0.23013266083425199</v>
      </c>
    </row>
    <row r="22" spans="1:15">
      <c r="A22" s="62" t="s">
        <v>1832</v>
      </c>
      <c r="B22" s="59" t="s">
        <v>1833</v>
      </c>
      <c r="C22" s="59" t="s">
        <v>227</v>
      </c>
      <c r="D22" s="126" t="s">
        <v>3652</v>
      </c>
      <c r="E22" s="78">
        <v>39845</v>
      </c>
      <c r="F22" s="69">
        <v>9.0000000000822325E-2</v>
      </c>
      <c r="G22" s="72" t="s">
        <v>136</v>
      </c>
      <c r="H22" s="73">
        <v>4.8000000000000001E-2</v>
      </c>
      <c r="I22" s="73">
        <v>4.6199999999873918E-2</v>
      </c>
      <c r="J22" s="69">
        <v>142611.04143499999</v>
      </c>
      <c r="K22" s="71">
        <v>127.906463</v>
      </c>
      <c r="L22" s="69">
        <v>182.40873856499999</v>
      </c>
      <c r="M22" s="126" t="s">
        <v>3652</v>
      </c>
      <c r="N22" s="70">
        <f t="shared" si="0"/>
        <v>1.1211777950298238E-4</v>
      </c>
      <c r="O22" s="70">
        <f>L22/'סכום נכסי הקרן'!$C$41</f>
        <v>2.8415896887445769E-5</v>
      </c>
    </row>
    <row r="23" spans="1:15">
      <c r="A23" s="62" t="s">
        <v>1834</v>
      </c>
      <c r="B23" s="59" t="s">
        <v>1835</v>
      </c>
      <c r="C23" s="59" t="s">
        <v>227</v>
      </c>
      <c r="D23" s="126" t="s">
        <v>3652</v>
      </c>
      <c r="E23" s="78">
        <v>39873</v>
      </c>
      <c r="F23" s="69">
        <v>0.16999999999996723</v>
      </c>
      <c r="G23" s="72" t="s">
        <v>136</v>
      </c>
      <c r="H23" s="73">
        <v>4.8000000000000001E-2</v>
      </c>
      <c r="I23" s="73">
        <v>4.8200000000001311E-2</v>
      </c>
      <c r="J23" s="69">
        <v>5241977.8586149998</v>
      </c>
      <c r="K23" s="71">
        <v>128.081064</v>
      </c>
      <c r="L23" s="69">
        <v>6713.9809899660004</v>
      </c>
      <c r="M23" s="126" t="s">
        <v>3652</v>
      </c>
      <c r="N23" s="70">
        <f t="shared" si="0"/>
        <v>4.1267575563655587E-3</v>
      </c>
      <c r="O23" s="70">
        <f>L23/'סכום נכסי הקרן'!$C$41</f>
        <v>1.0459136608039234E-3</v>
      </c>
    </row>
    <row r="24" spans="1:15">
      <c r="A24" s="62" t="s">
        <v>1836</v>
      </c>
      <c r="B24" s="59" t="s">
        <v>1837</v>
      </c>
      <c r="C24" s="59" t="s">
        <v>227</v>
      </c>
      <c r="D24" s="126" t="s">
        <v>3652</v>
      </c>
      <c r="E24" s="78">
        <v>39934</v>
      </c>
      <c r="F24" s="69">
        <v>0.32999999999998209</v>
      </c>
      <c r="G24" s="72" t="s">
        <v>136</v>
      </c>
      <c r="H24" s="73">
        <v>4.8000000000000001E-2</v>
      </c>
      <c r="I24" s="73">
        <v>4.8299999999999128E-2</v>
      </c>
      <c r="J24" s="69">
        <v>5720314.0498700002</v>
      </c>
      <c r="K24" s="71">
        <v>126.569211</v>
      </c>
      <c r="L24" s="69">
        <v>7240.1563638610005</v>
      </c>
      <c r="M24" s="126" t="s">
        <v>3652</v>
      </c>
      <c r="N24" s="70">
        <f t="shared" si="0"/>
        <v>4.4501719663020481E-3</v>
      </c>
      <c r="O24" s="70">
        <f>L24/'סכום נכסי הקרן'!$C$41</f>
        <v>1.1278820209106712E-3</v>
      </c>
    </row>
    <row r="25" spans="1:15">
      <c r="A25" s="62" t="s">
        <v>1838</v>
      </c>
      <c r="B25" s="59" t="s">
        <v>1839</v>
      </c>
      <c r="C25" s="59" t="s">
        <v>227</v>
      </c>
      <c r="D25" s="126" t="s">
        <v>3652</v>
      </c>
      <c r="E25" s="78">
        <v>40148</v>
      </c>
      <c r="F25" s="69">
        <v>0.91000000000006698</v>
      </c>
      <c r="G25" s="72" t="s">
        <v>136</v>
      </c>
      <c r="H25" s="73">
        <v>4.8000000000000001E-2</v>
      </c>
      <c r="I25" s="73">
        <v>4.830000000000223E-2</v>
      </c>
      <c r="J25" s="69">
        <v>7622451.9438429996</v>
      </c>
      <c r="K25" s="71">
        <v>121.502201</v>
      </c>
      <c r="L25" s="69">
        <v>9261.4468637179998</v>
      </c>
      <c r="M25" s="126" t="s">
        <v>3652</v>
      </c>
      <c r="N25" s="70">
        <f t="shared" si="0"/>
        <v>5.6925609239653063E-3</v>
      </c>
      <c r="O25" s="70">
        <f>L25/'סכום נכסי הקרן'!$C$41</f>
        <v>1.4427615758890256E-3</v>
      </c>
    </row>
    <row r="26" spans="1:15">
      <c r="A26" s="62" t="s">
        <v>1840</v>
      </c>
      <c r="B26" s="59" t="s">
        <v>1841</v>
      </c>
      <c r="C26" s="59" t="s">
        <v>227</v>
      </c>
      <c r="D26" s="126" t="s">
        <v>3652</v>
      </c>
      <c r="E26" s="78">
        <v>40269</v>
      </c>
      <c r="F26" s="69">
        <v>1.2200000000000732</v>
      </c>
      <c r="G26" s="72" t="s">
        <v>136</v>
      </c>
      <c r="H26" s="73">
        <v>4.8000000000000001E-2</v>
      </c>
      <c r="I26" s="73">
        <v>4.8500000000001542E-2</v>
      </c>
      <c r="J26" s="69">
        <v>8642373.4054380003</v>
      </c>
      <c r="K26" s="71">
        <v>123.288242</v>
      </c>
      <c r="L26" s="69">
        <v>10655.030225151</v>
      </c>
      <c r="M26" s="126" t="s">
        <v>3652</v>
      </c>
      <c r="N26" s="70">
        <f t="shared" si="0"/>
        <v>6.549128834391885E-3</v>
      </c>
      <c r="O26" s="70">
        <f>L26/'סכום נכסי הקרן'!$C$41</f>
        <v>1.6598560057615784E-3</v>
      </c>
    </row>
    <row r="27" spans="1:15">
      <c r="A27" s="62" t="s">
        <v>1842</v>
      </c>
      <c r="B27" s="59" t="s">
        <v>1843</v>
      </c>
      <c r="C27" s="59" t="s">
        <v>227</v>
      </c>
      <c r="D27" s="126" t="s">
        <v>3652</v>
      </c>
      <c r="E27" s="78">
        <v>40391</v>
      </c>
      <c r="F27" s="69">
        <v>1.520000000000101</v>
      </c>
      <c r="G27" s="72" t="s">
        <v>136</v>
      </c>
      <c r="H27" s="73">
        <v>4.8000000000000001E-2</v>
      </c>
      <c r="I27" s="73">
        <v>4.8500000000001549E-2</v>
      </c>
      <c r="J27" s="69">
        <v>5822474.5395860001</v>
      </c>
      <c r="K27" s="71">
        <v>122.272352</v>
      </c>
      <c r="L27" s="69">
        <v>7119.2765372140002</v>
      </c>
      <c r="M27" s="126" t="s">
        <v>3652</v>
      </c>
      <c r="N27" s="70">
        <f t="shared" si="0"/>
        <v>4.3758730162792251E-3</v>
      </c>
      <c r="O27" s="70">
        <f>L27/'סכום נכסי הקרן'!$C$41</f>
        <v>1.109051186835529E-3</v>
      </c>
    </row>
    <row r="28" spans="1:15">
      <c r="A28" s="62" t="s">
        <v>1844</v>
      </c>
      <c r="B28" s="59" t="s">
        <v>1845</v>
      </c>
      <c r="C28" s="59" t="s">
        <v>227</v>
      </c>
      <c r="D28" s="126" t="s">
        <v>3652</v>
      </c>
      <c r="E28" s="78">
        <v>40452</v>
      </c>
      <c r="F28" s="69">
        <v>1.680000000000013</v>
      </c>
      <c r="G28" s="72" t="s">
        <v>136</v>
      </c>
      <c r="H28" s="73">
        <v>4.8000000000000001E-2</v>
      </c>
      <c r="I28" s="73">
        <v>4.8500000000001771E-2</v>
      </c>
      <c r="J28" s="69">
        <v>7718119.1820940003</v>
      </c>
      <c r="K28" s="71">
        <v>120.162972</v>
      </c>
      <c r="L28" s="69">
        <v>9274.3213926909993</v>
      </c>
      <c r="M28" s="126" t="s">
        <v>3652</v>
      </c>
      <c r="N28" s="70">
        <f t="shared" si="0"/>
        <v>5.7004742707268442E-3</v>
      </c>
      <c r="O28" s="70">
        <f>L28/'סכום נכסי הקרן'!$C$41</f>
        <v>1.444767188617063E-3</v>
      </c>
    </row>
    <row r="29" spans="1:15">
      <c r="A29" s="62" t="s">
        <v>1846</v>
      </c>
      <c r="B29" s="59" t="s">
        <v>1847</v>
      </c>
      <c r="C29" s="59" t="s">
        <v>227</v>
      </c>
      <c r="D29" s="126" t="s">
        <v>3652</v>
      </c>
      <c r="E29" s="78">
        <v>40909</v>
      </c>
      <c r="F29" s="69">
        <v>2.7699999999999938</v>
      </c>
      <c r="G29" s="72" t="s">
        <v>136</v>
      </c>
      <c r="H29" s="73">
        <v>4.8000000000000001E-2</v>
      </c>
      <c r="I29" s="73">
        <v>4.850000000000123E-2</v>
      </c>
      <c r="J29" s="69">
        <v>5488625.2179669999</v>
      </c>
      <c r="K29" s="71">
        <v>117.813993</v>
      </c>
      <c r="L29" s="69">
        <v>6466.3685107519996</v>
      </c>
      <c r="M29" s="126" t="s">
        <v>3652</v>
      </c>
      <c r="N29" s="70">
        <f t="shared" si="0"/>
        <v>3.9745622088997378E-3</v>
      </c>
      <c r="O29" s="70">
        <f>L29/'סכום נכסי הקרן'!$C$41</f>
        <v>1.0073402309740658E-3</v>
      </c>
    </row>
    <row r="30" spans="1:15">
      <c r="A30" s="62" t="s">
        <v>1848</v>
      </c>
      <c r="B30" s="59">
        <v>8790</v>
      </c>
      <c r="C30" s="59" t="s">
        <v>227</v>
      </c>
      <c r="D30" s="126" t="s">
        <v>3652</v>
      </c>
      <c r="E30" s="78">
        <v>41030</v>
      </c>
      <c r="F30" s="69">
        <v>3.0999999999999659</v>
      </c>
      <c r="G30" s="72" t="s">
        <v>136</v>
      </c>
      <c r="H30" s="73">
        <v>4.8000000000000001E-2</v>
      </c>
      <c r="I30" s="73">
        <v>4.8599999999998651E-2</v>
      </c>
      <c r="J30" s="69">
        <v>7591717.2202419993</v>
      </c>
      <c r="K30" s="71">
        <v>115.497479</v>
      </c>
      <c r="L30" s="69">
        <v>8768.241981313</v>
      </c>
      <c r="M30" s="126" t="s">
        <v>3652</v>
      </c>
      <c r="N30" s="70">
        <f t="shared" si="0"/>
        <v>5.3894118715114769E-3</v>
      </c>
      <c r="O30" s="70">
        <f>L30/'סכום נכסי הקרן'!$C$41</f>
        <v>1.3659294065913295E-3</v>
      </c>
    </row>
    <row r="31" spans="1:15">
      <c r="A31" s="62" t="s">
        <v>1849</v>
      </c>
      <c r="B31" s="59" t="s">
        <v>1850</v>
      </c>
      <c r="C31" s="59" t="s">
        <v>227</v>
      </c>
      <c r="D31" s="126" t="s">
        <v>3652</v>
      </c>
      <c r="E31" s="78">
        <v>41091</v>
      </c>
      <c r="F31" s="69">
        <v>3.1899999999991158</v>
      </c>
      <c r="G31" s="72" t="s">
        <v>136</v>
      </c>
      <c r="H31" s="73">
        <v>4.8000000000000001E-2</v>
      </c>
      <c r="I31" s="73">
        <v>4.8599999999984454E-2</v>
      </c>
      <c r="J31" s="69">
        <v>1128046.1230270001</v>
      </c>
      <c r="K31" s="71">
        <v>116.333029</v>
      </c>
      <c r="L31" s="69">
        <v>1312.2902209640001</v>
      </c>
      <c r="M31" s="126" t="s">
        <v>3652</v>
      </c>
      <c r="N31" s="70">
        <f t="shared" si="0"/>
        <v>8.0660097095914477E-4</v>
      </c>
      <c r="O31" s="70">
        <f>L31/'סכום נכסי הקרן'!$C$41</f>
        <v>2.0443046697583774E-4</v>
      </c>
    </row>
    <row r="32" spans="1:15">
      <c r="A32" s="62" t="s">
        <v>1851</v>
      </c>
      <c r="B32" s="59" t="s">
        <v>1852</v>
      </c>
      <c r="C32" s="59" t="s">
        <v>227</v>
      </c>
      <c r="D32" s="126" t="s">
        <v>3652</v>
      </c>
      <c r="E32" s="78">
        <v>41122</v>
      </c>
      <c r="F32" s="69">
        <v>3.2699999999995577</v>
      </c>
      <c r="G32" s="72" t="s">
        <v>136</v>
      </c>
      <c r="H32" s="73">
        <v>4.8000000000000001E-2</v>
      </c>
      <c r="I32" s="73">
        <v>4.8599999999994106E-2</v>
      </c>
      <c r="J32" s="69">
        <v>3623522.9064239995</v>
      </c>
      <c r="K32" s="71">
        <v>116.22693099999999</v>
      </c>
      <c r="L32" s="69">
        <v>4211.5094832180002</v>
      </c>
      <c r="M32" s="126" t="s">
        <v>3652</v>
      </c>
      <c r="N32" s="70">
        <f t="shared" si="0"/>
        <v>2.5886100377032943E-3</v>
      </c>
      <c r="O32" s="70">
        <f>L32/'סכום נכסי הקרן'!$C$41</f>
        <v>6.5607503323081111E-4</v>
      </c>
    </row>
    <row r="33" spans="1:15">
      <c r="A33" s="62" t="s">
        <v>1853</v>
      </c>
      <c r="B33" s="59" t="s">
        <v>1854</v>
      </c>
      <c r="C33" s="59" t="s">
        <v>227</v>
      </c>
      <c r="D33" s="126" t="s">
        <v>3652</v>
      </c>
      <c r="E33" s="78">
        <v>41154</v>
      </c>
      <c r="F33" s="69">
        <v>3.3599999999997809</v>
      </c>
      <c r="G33" s="72" t="s">
        <v>136</v>
      </c>
      <c r="H33" s="73">
        <v>4.8000000000000001E-2</v>
      </c>
      <c r="I33" s="73">
        <v>4.8599999999997125E-2</v>
      </c>
      <c r="J33" s="69">
        <v>6321733.4300060002</v>
      </c>
      <c r="K33" s="71">
        <v>115.65342200000001</v>
      </c>
      <c r="L33" s="69">
        <v>7311.3010443350004</v>
      </c>
      <c r="M33" s="126" t="s">
        <v>3652</v>
      </c>
      <c r="N33" s="70">
        <f t="shared" si="0"/>
        <v>4.4939011410167328E-3</v>
      </c>
      <c r="O33" s="70">
        <f>L33/'סכום נכסי הקרן'!$C$41</f>
        <v>1.138965042044108E-3</v>
      </c>
    </row>
    <row r="34" spans="1:15">
      <c r="A34" s="62" t="s">
        <v>1855</v>
      </c>
      <c r="B34" s="59" t="s">
        <v>1856</v>
      </c>
      <c r="C34" s="59" t="s">
        <v>227</v>
      </c>
      <c r="D34" s="126" t="s">
        <v>3652</v>
      </c>
      <c r="E34" s="78">
        <v>41184</v>
      </c>
      <c r="F34" s="69">
        <v>3.4399999999999555</v>
      </c>
      <c r="G34" s="72" t="s">
        <v>136</v>
      </c>
      <c r="H34" s="73">
        <v>4.8000000000000001E-2</v>
      </c>
      <c r="I34" s="73">
        <v>4.8599999999998963E-2</v>
      </c>
      <c r="J34" s="69">
        <v>7096787.1641319999</v>
      </c>
      <c r="K34" s="71">
        <v>113.99917600000001</v>
      </c>
      <c r="L34" s="69">
        <v>8090.2789114939997</v>
      </c>
      <c r="M34" s="126" t="s">
        <v>3652</v>
      </c>
      <c r="N34" s="70">
        <f t="shared" si="0"/>
        <v>4.9727009476209219E-3</v>
      </c>
      <c r="O34" s="70">
        <f>L34/'סכום נכסי הקרן'!$C$41</f>
        <v>1.2603153398693669E-3</v>
      </c>
    </row>
    <row r="35" spans="1:15">
      <c r="A35" s="62" t="s">
        <v>1857</v>
      </c>
      <c r="B35" s="59" t="s">
        <v>1858</v>
      </c>
      <c r="C35" s="59" t="s">
        <v>227</v>
      </c>
      <c r="D35" s="126" t="s">
        <v>3652</v>
      </c>
      <c r="E35" s="78">
        <v>41214</v>
      </c>
      <c r="F35" s="69">
        <v>3.5200000000001181</v>
      </c>
      <c r="G35" s="72" t="s">
        <v>136</v>
      </c>
      <c r="H35" s="73">
        <v>4.8000000000000001E-2</v>
      </c>
      <c r="I35" s="73">
        <v>4.8500000000001181E-2</v>
      </c>
      <c r="J35" s="69">
        <v>7469692.1908590011</v>
      </c>
      <c r="K35" s="71">
        <v>113.55918699999999</v>
      </c>
      <c r="L35" s="69">
        <v>8482.5217410000005</v>
      </c>
      <c r="M35" s="126" t="s">
        <v>3652</v>
      </c>
      <c r="N35" s="70">
        <f t="shared" si="0"/>
        <v>5.2137935368035872E-3</v>
      </c>
      <c r="O35" s="70">
        <f>L35/'סכום נכסי הקרן'!$C$41</f>
        <v>1.3214194946690053E-3</v>
      </c>
    </row>
    <row r="36" spans="1:15">
      <c r="A36" s="62" t="s">
        <v>1859</v>
      </c>
      <c r="B36" s="59" t="s">
        <v>1860</v>
      </c>
      <c r="C36" s="59" t="s">
        <v>227</v>
      </c>
      <c r="D36" s="126" t="s">
        <v>3652</v>
      </c>
      <c r="E36" s="78">
        <v>41245</v>
      </c>
      <c r="F36" s="69">
        <v>3.6099999999999923</v>
      </c>
      <c r="G36" s="72" t="s">
        <v>136</v>
      </c>
      <c r="H36" s="73">
        <v>4.8000000000000001E-2</v>
      </c>
      <c r="I36" s="73">
        <v>4.8600000000000219E-2</v>
      </c>
      <c r="J36" s="69">
        <v>7801809.9787539998</v>
      </c>
      <c r="K36" s="71">
        <v>113.309814</v>
      </c>
      <c r="L36" s="69">
        <v>8840.2163636869991</v>
      </c>
      <c r="M36" s="126" t="s">
        <v>3652</v>
      </c>
      <c r="N36" s="70">
        <f t="shared" si="0"/>
        <v>5.4336510236286098E-3</v>
      </c>
      <c r="O36" s="70">
        <f>L36/'סכום נכסי הקרן'!$C$41</f>
        <v>1.3771416798857273E-3</v>
      </c>
    </row>
    <row r="37" spans="1:15">
      <c r="A37" s="62" t="s">
        <v>1861</v>
      </c>
      <c r="B37" s="59" t="s">
        <v>1862</v>
      </c>
      <c r="C37" s="59" t="s">
        <v>227</v>
      </c>
      <c r="D37" s="126" t="s">
        <v>3652</v>
      </c>
      <c r="E37" s="78">
        <v>41275</v>
      </c>
      <c r="F37" s="69">
        <v>3.6100000000000816</v>
      </c>
      <c r="G37" s="72" t="s">
        <v>136</v>
      </c>
      <c r="H37" s="73">
        <v>4.8000000000000001E-2</v>
      </c>
      <c r="I37" s="73">
        <v>4.8600000000000809E-2</v>
      </c>
      <c r="J37" s="69">
        <v>7642701.268782001</v>
      </c>
      <c r="K37" s="71">
        <v>116.124005</v>
      </c>
      <c r="L37" s="69">
        <v>8875.0107681479985</v>
      </c>
      <c r="M37" s="126" t="s">
        <v>3652</v>
      </c>
      <c r="N37" s="70">
        <f t="shared" si="0"/>
        <v>5.455037451702097E-3</v>
      </c>
      <c r="O37" s="70">
        <f>L37/'סכום נכסי הקרן'!$C$41</f>
        <v>1.3825620024930871E-3</v>
      </c>
    </row>
    <row r="38" spans="1:15">
      <c r="A38" s="62" t="s">
        <v>1863</v>
      </c>
      <c r="B38" s="59" t="s">
        <v>1864</v>
      </c>
      <c r="C38" s="59" t="s">
        <v>227</v>
      </c>
      <c r="D38" s="126" t="s">
        <v>3652</v>
      </c>
      <c r="E38" s="78">
        <v>41306</v>
      </c>
      <c r="F38" s="69">
        <v>3.6899999999998223</v>
      </c>
      <c r="G38" s="72" t="s">
        <v>136</v>
      </c>
      <c r="H38" s="73">
        <v>4.8000000000000001E-2</v>
      </c>
      <c r="I38" s="73">
        <v>4.849999999999749E-2</v>
      </c>
      <c r="J38" s="69">
        <v>8969104.1995250005</v>
      </c>
      <c r="K38" s="71">
        <v>115.447581</v>
      </c>
      <c r="L38" s="69">
        <v>10354.613797735999</v>
      </c>
      <c r="M38" s="126" t="s">
        <v>3652</v>
      </c>
      <c r="N38" s="70">
        <f t="shared" si="0"/>
        <v>6.3644774682733345E-3</v>
      </c>
      <c r="O38" s="70">
        <f>L38/'סכום נכסי הקרן'!$C$41</f>
        <v>1.6130567005754536E-3</v>
      </c>
    </row>
    <row r="39" spans="1:15">
      <c r="A39" s="62" t="s">
        <v>1865</v>
      </c>
      <c r="B39" s="59" t="s">
        <v>1866</v>
      </c>
      <c r="C39" s="59" t="s">
        <v>227</v>
      </c>
      <c r="D39" s="126" t="s">
        <v>3652</v>
      </c>
      <c r="E39" s="78">
        <v>41334</v>
      </c>
      <c r="F39" s="69">
        <v>3.7700000000001568</v>
      </c>
      <c r="G39" s="72" t="s">
        <v>136</v>
      </c>
      <c r="H39" s="73">
        <v>4.8000000000000001E-2</v>
      </c>
      <c r="I39" s="73">
        <v>4.8600000000002523E-2</v>
      </c>
      <c r="J39" s="69">
        <v>6738936.8611719999</v>
      </c>
      <c r="K39" s="71">
        <v>115.193015</v>
      </c>
      <c r="L39" s="69">
        <v>7762.7845697140001</v>
      </c>
      <c r="M39" s="126" t="s">
        <v>3652</v>
      </c>
      <c r="N39" s="70">
        <f t="shared" si="0"/>
        <v>4.7714061045721606E-3</v>
      </c>
      <c r="O39" s="70">
        <f>L39/'סכום נכסי הקרן'!$C$41</f>
        <v>1.2092977980539224E-3</v>
      </c>
    </row>
    <row r="40" spans="1:15">
      <c r="A40" s="62" t="s">
        <v>1867</v>
      </c>
      <c r="B40" s="59" t="s">
        <v>1868</v>
      </c>
      <c r="C40" s="59" t="s">
        <v>227</v>
      </c>
      <c r="D40" s="126" t="s">
        <v>3652</v>
      </c>
      <c r="E40" s="78">
        <v>41366</v>
      </c>
      <c r="F40" s="69">
        <v>3.8500000000001351</v>
      </c>
      <c r="G40" s="72" t="s">
        <v>136</v>
      </c>
      <c r="H40" s="73">
        <v>4.8000000000000001E-2</v>
      </c>
      <c r="I40" s="73">
        <v>4.8600000000001885E-2</v>
      </c>
      <c r="J40" s="69">
        <v>9339556.2201429997</v>
      </c>
      <c r="K40" s="71">
        <v>114.73222800000001</v>
      </c>
      <c r="L40" s="69">
        <v>10715.480912943</v>
      </c>
      <c r="M40" s="126" t="s">
        <v>3652</v>
      </c>
      <c r="N40" s="70">
        <f t="shared" si="0"/>
        <v>6.5862849319450285E-3</v>
      </c>
      <c r="O40" s="70">
        <f>L40/'סכום נכסי הקרן'!$C$41</f>
        <v>1.6692731012614222E-3</v>
      </c>
    </row>
    <row r="41" spans="1:15">
      <c r="A41" s="62" t="s">
        <v>1869</v>
      </c>
      <c r="B41" s="59">
        <v>2704</v>
      </c>
      <c r="C41" s="59" t="s">
        <v>227</v>
      </c>
      <c r="D41" s="126" t="s">
        <v>3652</v>
      </c>
      <c r="E41" s="78">
        <v>41395</v>
      </c>
      <c r="F41" s="69">
        <v>3.9400000000000905</v>
      </c>
      <c r="G41" s="72" t="s">
        <v>136</v>
      </c>
      <c r="H41" s="73">
        <v>4.8000000000000001E-2</v>
      </c>
      <c r="I41" s="73">
        <v>4.8600000000002114E-2</v>
      </c>
      <c r="J41" s="69">
        <v>6395323.6132760001</v>
      </c>
      <c r="K41" s="71">
        <v>114.058114</v>
      </c>
      <c r="L41" s="69">
        <v>7294.3854985109992</v>
      </c>
      <c r="M41" s="126" t="s">
        <v>3652</v>
      </c>
      <c r="N41" s="70">
        <f t="shared" si="0"/>
        <v>4.4835039777460037E-3</v>
      </c>
      <c r="O41" s="70">
        <f>L41/'סכום נכסי הקרן'!$C$41</f>
        <v>1.1363299138714609E-3</v>
      </c>
    </row>
    <row r="42" spans="1:15">
      <c r="A42" s="62" t="s">
        <v>1870</v>
      </c>
      <c r="B42" s="59" t="s">
        <v>1871</v>
      </c>
      <c r="C42" s="59" t="s">
        <v>227</v>
      </c>
      <c r="D42" s="126" t="s">
        <v>3652</v>
      </c>
      <c r="E42" s="78">
        <v>41427</v>
      </c>
      <c r="F42" s="69">
        <v>4.0199999999998521</v>
      </c>
      <c r="G42" s="72" t="s">
        <v>136</v>
      </c>
      <c r="H42" s="73">
        <v>4.8000000000000001E-2</v>
      </c>
      <c r="I42" s="73">
        <v>4.8599999999998492E-2</v>
      </c>
      <c r="J42" s="69">
        <v>12643082.07474</v>
      </c>
      <c r="K42" s="71">
        <v>113.152174</v>
      </c>
      <c r="L42" s="69">
        <v>14305.922233155999</v>
      </c>
      <c r="M42" s="126" t="s">
        <v>3652</v>
      </c>
      <c r="N42" s="70">
        <f t="shared" si="0"/>
        <v>8.7931545776916958E-3</v>
      </c>
      <c r="O42" s="70">
        <f>L42/'סכום נכסי הקרן'!$C$41</f>
        <v>2.2285972385710016E-3</v>
      </c>
    </row>
    <row r="43" spans="1:15">
      <c r="A43" s="62" t="s">
        <v>1872</v>
      </c>
      <c r="B43" s="59">
        <v>8805</v>
      </c>
      <c r="C43" s="59" t="s">
        <v>227</v>
      </c>
      <c r="D43" s="126" t="s">
        <v>3652</v>
      </c>
      <c r="E43" s="78">
        <v>41487</v>
      </c>
      <c r="F43" s="69">
        <v>4.0900000000000922</v>
      </c>
      <c r="G43" s="72" t="s">
        <v>136</v>
      </c>
      <c r="H43" s="73">
        <v>4.8000000000000001E-2</v>
      </c>
      <c r="I43" s="73">
        <v>4.8500000000001979E-2</v>
      </c>
      <c r="J43" s="69">
        <v>6664048.027609</v>
      </c>
      <c r="K43" s="71">
        <v>113.944827</v>
      </c>
      <c r="L43" s="69">
        <v>7593.338025269999</v>
      </c>
      <c r="M43" s="126" t="s">
        <v>3652</v>
      </c>
      <c r="N43" s="70">
        <f t="shared" si="0"/>
        <v>4.6672555553332867E-3</v>
      </c>
      <c r="O43" s="70">
        <f>L43/'סכום נכסי הקרן'!$C$41</f>
        <v>1.1829011704979518E-3</v>
      </c>
    </row>
    <row r="44" spans="1:15">
      <c r="A44" s="62" t="s">
        <v>1873</v>
      </c>
      <c r="B44" s="59" t="s">
        <v>1874</v>
      </c>
      <c r="C44" s="59" t="s">
        <v>227</v>
      </c>
      <c r="D44" s="126" t="s">
        <v>3652</v>
      </c>
      <c r="E44" s="78">
        <v>41518</v>
      </c>
      <c r="F44" s="69">
        <v>4.1800000000004154</v>
      </c>
      <c r="G44" s="72" t="s">
        <v>136</v>
      </c>
      <c r="H44" s="73">
        <v>4.8000000000000001E-2</v>
      </c>
      <c r="I44" s="73">
        <v>4.8500000000006718E-2</v>
      </c>
      <c r="J44" s="69">
        <v>723444.4095190001</v>
      </c>
      <c r="K44" s="71">
        <v>113.164751</v>
      </c>
      <c r="L44" s="69">
        <v>818.68406523700003</v>
      </c>
      <c r="M44" s="126" t="s">
        <v>3652</v>
      </c>
      <c r="N44" s="70">
        <f t="shared" si="0"/>
        <v>5.0320527531162588E-4</v>
      </c>
      <c r="O44" s="70">
        <f>L44/'סכום נכסי הקרן'!$C$41</f>
        <v>1.275357867401714E-4</v>
      </c>
    </row>
    <row r="45" spans="1:15">
      <c r="A45" s="62" t="s">
        <v>1875</v>
      </c>
      <c r="B45" s="59" t="s">
        <v>1876</v>
      </c>
      <c r="C45" s="59" t="s">
        <v>227</v>
      </c>
      <c r="D45" s="126" t="s">
        <v>3652</v>
      </c>
      <c r="E45" s="78">
        <v>41548</v>
      </c>
      <c r="F45" s="69">
        <v>4.2600000000001002</v>
      </c>
      <c r="G45" s="72" t="s">
        <v>136</v>
      </c>
      <c r="H45" s="73">
        <v>4.8000000000000001E-2</v>
      </c>
      <c r="I45" s="73">
        <v>4.850000000000098E-2</v>
      </c>
      <c r="J45" s="69">
        <v>16638115.161280001</v>
      </c>
      <c r="K45" s="71">
        <v>112.49197700000001</v>
      </c>
      <c r="L45" s="69">
        <v>18716.544710839</v>
      </c>
      <c r="M45" s="126" t="s">
        <v>3652</v>
      </c>
      <c r="N45" s="70">
        <f t="shared" si="0"/>
        <v>1.1504149688529249E-2</v>
      </c>
      <c r="O45" s="70">
        <f>L45/'סכום נכסי הקרן'!$C$41</f>
        <v>2.9156903818122158E-3</v>
      </c>
    </row>
    <row r="46" spans="1:15">
      <c r="A46" s="62" t="s">
        <v>1877</v>
      </c>
      <c r="B46" s="59" t="s">
        <v>1878</v>
      </c>
      <c r="C46" s="59" t="s">
        <v>227</v>
      </c>
      <c r="D46" s="126" t="s">
        <v>3652</v>
      </c>
      <c r="E46" s="78">
        <v>41579</v>
      </c>
      <c r="F46" s="69">
        <v>4.3400000000000958</v>
      </c>
      <c r="G46" s="72" t="s">
        <v>136</v>
      </c>
      <c r="H46" s="73">
        <v>4.8000000000000001E-2</v>
      </c>
      <c r="I46" s="73">
        <v>4.8500000000001237E-2</v>
      </c>
      <c r="J46" s="69">
        <v>11545193.497406</v>
      </c>
      <c r="K46" s="71">
        <v>112.048484</v>
      </c>
      <c r="L46" s="69">
        <v>12936.214246164</v>
      </c>
      <c r="M46" s="126" t="s">
        <v>3652</v>
      </c>
      <c r="N46" s="70">
        <f t="shared" si="0"/>
        <v>7.9512616986708827E-3</v>
      </c>
      <c r="O46" s="70">
        <f>L46/'סכום נכסי הקרן'!$C$41</f>
        <v>2.0152221490305068E-3</v>
      </c>
    </row>
    <row r="47" spans="1:15">
      <c r="A47" s="62" t="s">
        <v>1879</v>
      </c>
      <c r="B47" s="59" t="s">
        <v>1880</v>
      </c>
      <c r="C47" s="59" t="s">
        <v>227</v>
      </c>
      <c r="D47" s="126" t="s">
        <v>3652</v>
      </c>
      <c r="E47" s="78">
        <v>41609</v>
      </c>
      <c r="F47" s="69">
        <v>4.4300000000001383</v>
      </c>
      <c r="G47" s="72" t="s">
        <v>136</v>
      </c>
      <c r="H47" s="73">
        <v>4.8000000000000001E-2</v>
      </c>
      <c r="I47" s="73">
        <v>4.8500000000001167E-2</v>
      </c>
      <c r="J47" s="69">
        <v>11198020.985743999</v>
      </c>
      <c r="K47" s="71">
        <v>111.287283</v>
      </c>
      <c r="L47" s="69">
        <v>12461.973346202998</v>
      </c>
      <c r="M47" s="126" t="s">
        <v>3652</v>
      </c>
      <c r="N47" s="70">
        <f t="shared" si="0"/>
        <v>7.6597688838451472E-3</v>
      </c>
      <c r="O47" s="70">
        <f>L47/'סכום נכסי הקרן'!$C$41</f>
        <v>1.9413442163222598E-3</v>
      </c>
    </row>
    <row r="48" spans="1:15">
      <c r="A48" s="62" t="s">
        <v>1881</v>
      </c>
      <c r="B48" s="59" t="s">
        <v>1882</v>
      </c>
      <c r="C48" s="59" t="s">
        <v>227</v>
      </c>
      <c r="D48" s="126" t="s">
        <v>3652</v>
      </c>
      <c r="E48" s="78">
        <v>41672</v>
      </c>
      <c r="F48" s="69">
        <v>4.4900000000000277</v>
      </c>
      <c r="G48" s="72" t="s">
        <v>136</v>
      </c>
      <c r="H48" s="73">
        <v>4.8000000000000001E-2</v>
      </c>
      <c r="I48" s="73">
        <v>4.8500000000000376E-2</v>
      </c>
      <c r="J48" s="69">
        <v>3474514.8098419998</v>
      </c>
      <c r="K48" s="71">
        <v>113.389481</v>
      </c>
      <c r="L48" s="69">
        <v>3939.734311361</v>
      </c>
      <c r="M48" s="126" t="s">
        <v>3652</v>
      </c>
      <c r="N48" s="70">
        <f t="shared" si="0"/>
        <v>2.4215630583076762E-3</v>
      </c>
      <c r="O48" s="70">
        <f>L48/'סכום נכסי הקרן'!$C$41</f>
        <v>6.1373750422419261E-4</v>
      </c>
    </row>
    <row r="49" spans="1:15">
      <c r="A49" s="62" t="s">
        <v>1883</v>
      </c>
      <c r="B49" s="59" t="s">
        <v>1884</v>
      </c>
      <c r="C49" s="59" t="s">
        <v>227</v>
      </c>
      <c r="D49" s="126" t="s">
        <v>3652</v>
      </c>
      <c r="E49" s="78">
        <v>41700</v>
      </c>
      <c r="F49" s="69">
        <v>4.5700000000000065</v>
      </c>
      <c r="G49" s="72" t="s">
        <v>136</v>
      </c>
      <c r="H49" s="73">
        <v>4.8000000000000001E-2</v>
      </c>
      <c r="I49" s="73">
        <v>4.8600000000000448E-2</v>
      </c>
      <c r="J49" s="69">
        <v>15051597.386664998</v>
      </c>
      <c r="K49" s="71">
        <v>113.608948</v>
      </c>
      <c r="L49" s="69">
        <v>17099.961415777001</v>
      </c>
      <c r="M49" s="126" t="s">
        <v>3652</v>
      </c>
      <c r="N49" s="70">
        <f t="shared" si="0"/>
        <v>1.0510514565289912E-2</v>
      </c>
      <c r="O49" s="70">
        <f>L49/'סכום נכסי הקרן'!$C$41</f>
        <v>2.6638567000279415E-3</v>
      </c>
    </row>
    <row r="50" spans="1:15">
      <c r="A50" s="62" t="s">
        <v>1885</v>
      </c>
      <c r="B50" s="59" t="s">
        <v>1886</v>
      </c>
      <c r="C50" s="59" t="s">
        <v>227</v>
      </c>
      <c r="D50" s="126" t="s">
        <v>3652</v>
      </c>
      <c r="E50" s="78">
        <v>41730</v>
      </c>
      <c r="F50" s="69">
        <v>4.6499999999997508</v>
      </c>
      <c r="G50" s="72" t="s">
        <v>136</v>
      </c>
      <c r="H50" s="73">
        <v>4.8000000000000001E-2</v>
      </c>
      <c r="I50" s="73">
        <v>4.8499999999997927E-2</v>
      </c>
      <c r="J50" s="69">
        <v>8715338.3126410004</v>
      </c>
      <c r="K50" s="71">
        <v>113.389898</v>
      </c>
      <c r="L50" s="69">
        <v>9882.3132578330005</v>
      </c>
      <c r="M50" s="126" t="s">
        <v>3652</v>
      </c>
      <c r="N50" s="70">
        <f t="shared" si="0"/>
        <v>6.0741772983989922E-3</v>
      </c>
      <c r="O50" s="70">
        <f>L50/'סכום נכסי הקרן'!$C$41</f>
        <v>1.5394810399610025E-3</v>
      </c>
    </row>
    <row r="51" spans="1:15">
      <c r="A51" s="62" t="s">
        <v>1887</v>
      </c>
      <c r="B51" s="59" t="s">
        <v>1888</v>
      </c>
      <c r="C51" s="59" t="s">
        <v>227</v>
      </c>
      <c r="D51" s="126" t="s">
        <v>3652</v>
      </c>
      <c r="E51" s="78">
        <v>41760</v>
      </c>
      <c r="F51" s="69">
        <v>4.7400000000004496</v>
      </c>
      <c r="G51" s="72" t="s">
        <v>136</v>
      </c>
      <c r="H51" s="73">
        <v>4.8000000000000001E-2</v>
      </c>
      <c r="I51" s="73">
        <v>4.8600000000003273E-2</v>
      </c>
      <c r="J51" s="69">
        <v>3202567.8188559995</v>
      </c>
      <c r="K51" s="71">
        <v>112.56057800000001</v>
      </c>
      <c r="L51" s="69">
        <v>3604.8288359369999</v>
      </c>
      <c r="M51" s="126" t="s">
        <v>3652</v>
      </c>
      <c r="N51" s="70">
        <f t="shared" si="0"/>
        <v>2.2157129518745938E-3</v>
      </c>
      <c r="O51" s="70">
        <f>L51/'סכום נכסי הקרן'!$C$41</f>
        <v>5.6156544530006275E-4</v>
      </c>
    </row>
    <row r="52" spans="1:15">
      <c r="A52" s="62" t="s">
        <v>1889</v>
      </c>
      <c r="B52" s="59" t="s">
        <v>1890</v>
      </c>
      <c r="C52" s="59" t="s">
        <v>227</v>
      </c>
      <c r="D52" s="126" t="s">
        <v>3652</v>
      </c>
      <c r="E52" s="78">
        <v>41791</v>
      </c>
      <c r="F52" s="69">
        <v>4.8199999999999097</v>
      </c>
      <c r="G52" s="72" t="s">
        <v>136</v>
      </c>
      <c r="H52" s="73">
        <v>4.8000000000000001E-2</v>
      </c>
      <c r="I52" s="73">
        <v>4.8599999999998672E-2</v>
      </c>
      <c r="J52" s="69">
        <v>12822969.1894</v>
      </c>
      <c r="K52" s="71">
        <v>112.045067</v>
      </c>
      <c r="L52" s="69">
        <v>14367.504359914999</v>
      </c>
      <c r="M52" s="126" t="s">
        <v>3652</v>
      </c>
      <c r="N52" s="70">
        <f t="shared" si="0"/>
        <v>8.8310061157463281E-3</v>
      </c>
      <c r="O52" s="70">
        <f>L52/'סכום נכסי הקרן'!$C$41</f>
        <v>2.2381905912681357E-3</v>
      </c>
    </row>
    <row r="53" spans="1:15">
      <c r="A53" s="62" t="s">
        <v>1891</v>
      </c>
      <c r="B53" s="59" t="s">
        <v>1892</v>
      </c>
      <c r="C53" s="59" t="s">
        <v>227</v>
      </c>
      <c r="D53" s="126" t="s">
        <v>3652</v>
      </c>
      <c r="E53" s="78">
        <v>41821</v>
      </c>
      <c r="F53" s="69">
        <v>4.790000000000167</v>
      </c>
      <c r="G53" s="72" t="s">
        <v>136</v>
      </c>
      <c r="H53" s="73">
        <v>4.8000000000000001E-2</v>
      </c>
      <c r="I53" s="73">
        <v>4.8600000000001121E-2</v>
      </c>
      <c r="J53" s="69">
        <v>8346136.8441569991</v>
      </c>
      <c r="K53" s="71">
        <v>114.165436</v>
      </c>
      <c r="L53" s="69">
        <v>9528.4035095789986</v>
      </c>
      <c r="M53" s="126" t="s">
        <v>3652</v>
      </c>
      <c r="N53" s="70">
        <f t="shared" si="0"/>
        <v>5.8566461897972049E-3</v>
      </c>
      <c r="O53" s="70">
        <f>L53/'סכום נכסי הקרן'!$C$41</f>
        <v>1.4843484679528693E-3</v>
      </c>
    </row>
    <row r="54" spans="1:15">
      <c r="A54" s="62" t="s">
        <v>1893</v>
      </c>
      <c r="B54" s="59" t="s">
        <v>1894</v>
      </c>
      <c r="C54" s="59" t="s">
        <v>227</v>
      </c>
      <c r="D54" s="126" t="s">
        <v>3652</v>
      </c>
      <c r="E54" s="78">
        <v>41852</v>
      </c>
      <c r="F54" s="69">
        <v>4.869999999999842</v>
      </c>
      <c r="G54" s="72" t="s">
        <v>136</v>
      </c>
      <c r="H54" s="73">
        <v>4.8000000000000001E-2</v>
      </c>
      <c r="I54" s="73">
        <v>4.849999999999785E-2</v>
      </c>
      <c r="J54" s="69">
        <v>6141750.1190279992</v>
      </c>
      <c r="K54" s="71">
        <v>113.389836</v>
      </c>
      <c r="L54" s="69">
        <v>6964.1203776299999</v>
      </c>
      <c r="M54" s="126" t="s">
        <v>3652</v>
      </c>
      <c r="N54" s="70">
        <f t="shared" si="0"/>
        <v>4.2805060715504798E-3</v>
      </c>
      <c r="O54" s="70">
        <f>L54/'סכום נכסי הקרן'!$C$41</f>
        <v>1.0848807360836867E-3</v>
      </c>
    </row>
    <row r="55" spans="1:15">
      <c r="A55" s="62" t="s">
        <v>1895</v>
      </c>
      <c r="B55" s="59" t="s">
        <v>1896</v>
      </c>
      <c r="C55" s="59" t="s">
        <v>227</v>
      </c>
      <c r="D55" s="126" t="s">
        <v>3652</v>
      </c>
      <c r="E55" s="78">
        <v>41883</v>
      </c>
      <c r="F55" s="69">
        <v>4.9599999999999538</v>
      </c>
      <c r="G55" s="72" t="s">
        <v>136</v>
      </c>
      <c r="H55" s="73">
        <v>4.8000000000000001E-2</v>
      </c>
      <c r="I55" s="73">
        <v>4.8499999999999363E-2</v>
      </c>
      <c r="J55" s="69">
        <v>9998116.2131709997</v>
      </c>
      <c r="K55" s="71">
        <v>112.83300199999999</v>
      </c>
      <c r="L55" s="69">
        <v>11281.174660162</v>
      </c>
      <c r="M55" s="126" t="s">
        <v>3652</v>
      </c>
      <c r="N55" s="70">
        <f t="shared" si="0"/>
        <v>6.9339893638481909E-3</v>
      </c>
      <c r="O55" s="70">
        <f>L55/'סכום נכסי הקרן'!$C$41</f>
        <v>1.7573976906714839E-3</v>
      </c>
    </row>
    <row r="56" spans="1:15">
      <c r="A56" s="62" t="s">
        <v>1897</v>
      </c>
      <c r="B56" s="59" t="s">
        <v>1898</v>
      </c>
      <c r="C56" s="59" t="s">
        <v>227</v>
      </c>
      <c r="D56" s="126" t="s">
        <v>3652</v>
      </c>
      <c r="E56" s="78">
        <v>41913</v>
      </c>
      <c r="F56" s="69">
        <v>5.0400000000000906</v>
      </c>
      <c r="G56" s="72" t="s">
        <v>136</v>
      </c>
      <c r="H56" s="73">
        <v>4.8000000000000001E-2</v>
      </c>
      <c r="I56" s="73">
        <v>4.8500000000000459E-2</v>
      </c>
      <c r="J56" s="69">
        <v>8695185.1840199996</v>
      </c>
      <c r="K56" s="71">
        <v>112.502351</v>
      </c>
      <c r="L56" s="69">
        <v>9782.2877516030003</v>
      </c>
      <c r="M56" s="126" t="s">
        <v>3652</v>
      </c>
      <c r="N56" s="70">
        <f t="shared" si="0"/>
        <v>6.012696484813008E-3</v>
      </c>
      <c r="O56" s="70">
        <f>L56/'סכום נכסי הקרן'!$C$41</f>
        <v>1.5238989220564185E-3</v>
      </c>
    </row>
    <row r="57" spans="1:15">
      <c r="A57" s="62" t="s">
        <v>1899</v>
      </c>
      <c r="B57" s="59" t="s">
        <v>1900</v>
      </c>
      <c r="C57" s="59" t="s">
        <v>227</v>
      </c>
      <c r="D57" s="126" t="s">
        <v>3652</v>
      </c>
      <c r="E57" s="78">
        <v>41945</v>
      </c>
      <c r="F57" s="69">
        <v>5.130000000000396</v>
      </c>
      <c r="G57" s="72" t="s">
        <v>136</v>
      </c>
      <c r="H57" s="73">
        <v>4.8000000000000001E-2</v>
      </c>
      <c r="I57" s="73">
        <v>4.8500000000003055E-2</v>
      </c>
      <c r="J57" s="69">
        <v>4673265.2265990004</v>
      </c>
      <c r="K57" s="71">
        <v>112.370261</v>
      </c>
      <c r="L57" s="69">
        <v>5251.3603337840004</v>
      </c>
      <c r="M57" s="126" t="s">
        <v>3652</v>
      </c>
      <c r="N57" s="70">
        <f t="shared" si="0"/>
        <v>3.227755778729309E-3</v>
      </c>
      <c r="O57" s="70">
        <f>L57/'סכום נכסי הקרן'!$C$41</f>
        <v>8.180645013914986E-4</v>
      </c>
    </row>
    <row r="58" spans="1:15">
      <c r="A58" s="62" t="s">
        <v>1901</v>
      </c>
      <c r="B58" s="59" t="s">
        <v>1902</v>
      </c>
      <c r="C58" s="59" t="s">
        <v>227</v>
      </c>
      <c r="D58" s="126" t="s">
        <v>3652</v>
      </c>
      <c r="E58" s="78">
        <v>41974</v>
      </c>
      <c r="F58" s="69">
        <v>5.209999999999841</v>
      </c>
      <c r="G58" s="72" t="s">
        <v>136</v>
      </c>
      <c r="H58" s="73">
        <v>4.8000000000000001E-2</v>
      </c>
      <c r="I58" s="73">
        <v>4.8499999999998947E-2</v>
      </c>
      <c r="J58" s="69">
        <v>15829296.519536</v>
      </c>
      <c r="K58" s="71">
        <v>111.614228</v>
      </c>
      <c r="L58" s="69">
        <v>17667.747054861</v>
      </c>
      <c r="M58" s="126" t="s">
        <v>3652</v>
      </c>
      <c r="N58" s="70">
        <f t="shared" si="0"/>
        <v>1.0859504781375944E-2</v>
      </c>
      <c r="O58" s="70">
        <f>L58/'סכום נכסי הקרן'!$C$41</f>
        <v>2.7523071673756674E-3</v>
      </c>
    </row>
    <row r="59" spans="1:15">
      <c r="A59" s="62" t="s">
        <v>1903</v>
      </c>
      <c r="B59" s="59" t="s">
        <v>1904</v>
      </c>
      <c r="C59" s="59" t="s">
        <v>227</v>
      </c>
      <c r="D59" s="126" t="s">
        <v>3652</v>
      </c>
      <c r="E59" s="78">
        <v>42005</v>
      </c>
      <c r="F59" s="69">
        <v>5.1699999999994759</v>
      </c>
      <c r="G59" s="72" t="s">
        <v>136</v>
      </c>
      <c r="H59" s="73">
        <v>4.8000000000000001E-2</v>
      </c>
      <c r="I59" s="73">
        <v>4.8499999999993208E-2</v>
      </c>
      <c r="J59" s="69">
        <v>1355550.4150970001</v>
      </c>
      <c r="K59" s="71">
        <v>114.063997</v>
      </c>
      <c r="L59" s="69">
        <v>1546.1949845930001</v>
      </c>
      <c r="M59" s="126" t="s">
        <v>3652</v>
      </c>
      <c r="N59" s="70">
        <f t="shared" si="0"/>
        <v>9.5037085237800224E-4</v>
      </c>
      <c r="O59" s="70">
        <f>L59/'סכום נכסי הקרן'!$C$41</f>
        <v>2.4086848906322567E-4</v>
      </c>
    </row>
    <row r="60" spans="1:15">
      <c r="A60" s="62" t="s">
        <v>1905</v>
      </c>
      <c r="B60" s="59" t="s">
        <v>1906</v>
      </c>
      <c r="C60" s="59" t="s">
        <v>227</v>
      </c>
      <c r="D60" s="126" t="s">
        <v>3652</v>
      </c>
      <c r="E60" s="78">
        <v>42036</v>
      </c>
      <c r="F60" s="69">
        <v>5.2500000000002593</v>
      </c>
      <c r="G60" s="72" t="s">
        <v>136</v>
      </c>
      <c r="H60" s="73">
        <v>4.8000000000000001E-2</v>
      </c>
      <c r="I60" s="73">
        <v>4.8600000000001711E-2</v>
      </c>
      <c r="J60" s="69">
        <v>9340037.2017330006</v>
      </c>
      <c r="K60" s="71">
        <v>113.556585</v>
      </c>
      <c r="L60" s="69">
        <v>10606.227286713</v>
      </c>
      <c r="M60" s="126" t="s">
        <v>3652</v>
      </c>
      <c r="N60" s="70">
        <f t="shared" si="0"/>
        <v>6.5191320418372372E-3</v>
      </c>
      <c r="O60" s="70">
        <f>L60/'סכום נכסי הקרן'!$C$41</f>
        <v>1.652253413487939E-3</v>
      </c>
    </row>
    <row r="61" spans="1:15">
      <c r="A61" s="62" t="s">
        <v>1907</v>
      </c>
      <c r="B61" s="59" t="s">
        <v>1908</v>
      </c>
      <c r="C61" s="59" t="s">
        <v>227</v>
      </c>
      <c r="D61" s="126" t="s">
        <v>3652</v>
      </c>
      <c r="E61" s="78">
        <v>42064</v>
      </c>
      <c r="F61" s="69">
        <v>5.3300000000000605</v>
      </c>
      <c r="G61" s="72" t="s">
        <v>136</v>
      </c>
      <c r="H61" s="73">
        <v>4.8000000000000001E-2</v>
      </c>
      <c r="I61" s="73">
        <v>4.8600000000000677E-2</v>
      </c>
      <c r="J61" s="69">
        <v>23155848.589210998</v>
      </c>
      <c r="K61" s="71">
        <v>114.162852</v>
      </c>
      <c r="L61" s="69">
        <v>26435.377240577</v>
      </c>
      <c r="M61" s="126" t="s">
        <v>3652</v>
      </c>
      <c r="N61" s="70">
        <f t="shared" si="0"/>
        <v>1.6248540611890783E-2</v>
      </c>
      <c r="O61" s="70">
        <f>L61/'סכום נכסי הקרן'!$C$41</f>
        <v>4.1181412675648076E-3</v>
      </c>
    </row>
    <row r="62" spans="1:15">
      <c r="A62" s="62" t="s">
        <v>1909</v>
      </c>
      <c r="B62" s="59" t="s">
        <v>1910</v>
      </c>
      <c r="C62" s="59" t="s">
        <v>227</v>
      </c>
      <c r="D62" s="126" t="s">
        <v>3652</v>
      </c>
      <c r="E62" s="78">
        <v>42095</v>
      </c>
      <c r="F62" s="69">
        <v>5.4100000000000756</v>
      </c>
      <c r="G62" s="72" t="s">
        <v>136</v>
      </c>
      <c r="H62" s="73">
        <v>4.8000000000000001E-2</v>
      </c>
      <c r="I62" s="73">
        <v>4.8500000000000633E-2</v>
      </c>
      <c r="J62" s="69">
        <v>13838561.816684999</v>
      </c>
      <c r="K62" s="71">
        <v>114.551188</v>
      </c>
      <c r="L62" s="69">
        <v>15852.236931180001</v>
      </c>
      <c r="M62" s="126" t="s">
        <v>3652</v>
      </c>
      <c r="N62" s="70">
        <f t="shared" si="0"/>
        <v>9.7435990120930509E-3</v>
      </c>
      <c r="O62" s="70">
        <f>L62/'סכום נכסי הקרן'!$C$41</f>
        <v>2.4694843767655034E-3</v>
      </c>
    </row>
    <row r="63" spans="1:15">
      <c r="A63" s="62" t="s">
        <v>1911</v>
      </c>
      <c r="B63" s="59" t="s">
        <v>1912</v>
      </c>
      <c r="C63" s="59" t="s">
        <v>227</v>
      </c>
      <c r="D63" s="126" t="s">
        <v>3652</v>
      </c>
      <c r="E63" s="78">
        <v>42125</v>
      </c>
      <c r="F63" s="69">
        <v>5.5000000000000329</v>
      </c>
      <c r="G63" s="72" t="s">
        <v>136</v>
      </c>
      <c r="H63" s="73">
        <v>4.8000000000000001E-2</v>
      </c>
      <c r="I63" s="73">
        <v>4.8500000000000293E-2</v>
      </c>
      <c r="J63" s="69">
        <v>13157491.885244999</v>
      </c>
      <c r="K63" s="71">
        <v>113.753461</v>
      </c>
      <c r="L63" s="69">
        <v>14967.102347903003</v>
      </c>
      <c r="M63" s="126" t="s">
        <v>3652</v>
      </c>
      <c r="N63" s="70">
        <f t="shared" si="0"/>
        <v>9.1995498353977592E-3</v>
      </c>
      <c r="O63" s="70">
        <f>L63/'סכום נכסי הקרן'!$C$41</f>
        <v>2.3315968322992673E-3</v>
      </c>
    </row>
    <row r="64" spans="1:15">
      <c r="A64" s="62" t="s">
        <v>1913</v>
      </c>
      <c r="B64" s="59" t="s">
        <v>1914</v>
      </c>
      <c r="C64" s="59" t="s">
        <v>227</v>
      </c>
      <c r="D64" s="126" t="s">
        <v>3652</v>
      </c>
      <c r="E64" s="78">
        <v>42156</v>
      </c>
      <c r="F64" s="69">
        <v>5.5800000000002612</v>
      </c>
      <c r="G64" s="72" t="s">
        <v>136</v>
      </c>
      <c r="H64" s="73">
        <v>4.8000000000000001E-2</v>
      </c>
      <c r="I64" s="73">
        <v>4.8500000000002597E-2</v>
      </c>
      <c r="J64" s="69">
        <v>4950743.5058700005</v>
      </c>
      <c r="K64" s="71">
        <v>112.618172</v>
      </c>
      <c r="L64" s="69">
        <v>5575.4368487629999</v>
      </c>
      <c r="M64" s="126" t="s">
        <v>3652</v>
      </c>
      <c r="N64" s="70">
        <f t="shared" si="0"/>
        <v>3.4269498498815682E-3</v>
      </c>
      <c r="O64" s="70">
        <f>L64/'סכום נכסי הקרן'!$C$41</f>
        <v>8.6854960920887707E-4</v>
      </c>
    </row>
    <row r="65" spans="1:15">
      <c r="A65" s="62" t="s">
        <v>1915</v>
      </c>
      <c r="B65" s="59" t="s">
        <v>1916</v>
      </c>
      <c r="C65" s="59" t="s">
        <v>227</v>
      </c>
      <c r="D65" s="126" t="s">
        <v>3652</v>
      </c>
      <c r="E65" s="78">
        <v>42218</v>
      </c>
      <c r="F65" s="69">
        <v>5.6199999999996262</v>
      </c>
      <c r="G65" s="72" t="s">
        <v>136</v>
      </c>
      <c r="H65" s="73">
        <v>4.8000000000000001E-2</v>
      </c>
      <c r="I65" s="73">
        <v>4.849999999999581E-2</v>
      </c>
      <c r="J65" s="69">
        <v>5457842.3962070001</v>
      </c>
      <c r="K65" s="71">
        <v>113.827915</v>
      </c>
      <c r="L65" s="69">
        <v>6212.5482176360001</v>
      </c>
      <c r="M65" s="126" t="s">
        <v>3652</v>
      </c>
      <c r="N65" s="70">
        <f t="shared" si="0"/>
        <v>3.8185512201673027E-3</v>
      </c>
      <c r="O65" s="70">
        <f>L65/'סכום נכסי הקרן'!$C$41</f>
        <v>9.6779973892381589E-4</v>
      </c>
    </row>
    <row r="66" spans="1:15">
      <c r="A66" s="62" t="s">
        <v>1917</v>
      </c>
      <c r="B66" s="59" t="s">
        <v>1918</v>
      </c>
      <c r="C66" s="59" t="s">
        <v>227</v>
      </c>
      <c r="D66" s="126" t="s">
        <v>3652</v>
      </c>
      <c r="E66" s="78">
        <v>42309</v>
      </c>
      <c r="F66" s="69">
        <v>5.8699999999998269</v>
      </c>
      <c r="G66" s="72" t="s">
        <v>136</v>
      </c>
      <c r="H66" s="73">
        <v>4.8000000000000001E-2</v>
      </c>
      <c r="I66" s="73">
        <v>4.8499999999998114E-2</v>
      </c>
      <c r="J66" s="69">
        <v>11763943.924538</v>
      </c>
      <c r="K66" s="71">
        <v>112.953007</v>
      </c>
      <c r="L66" s="69">
        <v>13287.72838769</v>
      </c>
      <c r="M66" s="126" t="s">
        <v>3652</v>
      </c>
      <c r="N66" s="70">
        <f t="shared" si="0"/>
        <v>8.1673203443357583E-3</v>
      </c>
      <c r="O66" s="70">
        <f>L66/'סכום נכסי הקרן'!$C$41</f>
        <v>2.0699815299607275E-3</v>
      </c>
    </row>
    <row r="67" spans="1:15">
      <c r="A67" s="62" t="s">
        <v>1919</v>
      </c>
      <c r="B67" s="59" t="s">
        <v>1920</v>
      </c>
      <c r="C67" s="59" t="s">
        <v>227</v>
      </c>
      <c r="D67" s="126" t="s">
        <v>3652</v>
      </c>
      <c r="E67" s="78">
        <v>42339</v>
      </c>
      <c r="F67" s="69">
        <v>5.9499999999998581</v>
      </c>
      <c r="G67" s="72" t="s">
        <v>136</v>
      </c>
      <c r="H67" s="73">
        <v>4.8000000000000001E-2</v>
      </c>
      <c r="I67" s="73">
        <v>4.8499999999999537E-2</v>
      </c>
      <c r="J67" s="69">
        <v>9394291.9250850007</v>
      </c>
      <c r="K67" s="71">
        <v>112.394024</v>
      </c>
      <c r="L67" s="69">
        <v>10558.622744689999</v>
      </c>
      <c r="M67" s="126" t="s">
        <v>3652</v>
      </c>
      <c r="N67" s="70">
        <f t="shared" si="0"/>
        <v>6.489871845270649E-3</v>
      </c>
      <c r="O67" s="70">
        <f>L67/'סכום נכסי הקרן'!$C$41</f>
        <v>1.6448375091395976E-3</v>
      </c>
    </row>
    <row r="68" spans="1:15">
      <c r="A68" s="62" t="s">
        <v>1921</v>
      </c>
      <c r="B68" s="59" t="s">
        <v>1922</v>
      </c>
      <c r="C68" s="59" t="s">
        <v>227</v>
      </c>
      <c r="D68" s="126" t="s">
        <v>3652</v>
      </c>
      <c r="E68" s="78">
        <v>42370</v>
      </c>
      <c r="F68" s="69">
        <v>5.8900000000002288</v>
      </c>
      <c r="G68" s="72" t="s">
        <v>136</v>
      </c>
      <c r="H68" s="73">
        <v>4.8000000000000001E-2</v>
      </c>
      <c r="I68" s="73">
        <v>4.8500000000001389E-2</v>
      </c>
      <c r="J68" s="69">
        <v>5007643.627967</v>
      </c>
      <c r="K68" s="71">
        <v>115.09980400000001</v>
      </c>
      <c r="L68" s="69">
        <v>5763.7879874119999</v>
      </c>
      <c r="M68" s="126" t="s">
        <v>3652</v>
      </c>
      <c r="N68" s="70">
        <f t="shared" si="0"/>
        <v>3.5427201336865797E-3</v>
      </c>
      <c r="O68" s="70">
        <f>L68/'סכום נכסי הקרן'!$C$41</f>
        <v>8.9789122176860527E-4</v>
      </c>
    </row>
    <row r="69" spans="1:15">
      <c r="A69" s="62" t="s">
        <v>1923</v>
      </c>
      <c r="B69" s="59" t="s">
        <v>1924</v>
      </c>
      <c r="C69" s="59" t="s">
        <v>227</v>
      </c>
      <c r="D69" s="126" t="s">
        <v>3652</v>
      </c>
      <c r="E69" s="78">
        <v>42461</v>
      </c>
      <c r="F69" s="69">
        <v>6.139999999999886</v>
      </c>
      <c r="G69" s="72" t="s">
        <v>136</v>
      </c>
      <c r="H69" s="73">
        <v>4.8000000000000001E-2</v>
      </c>
      <c r="I69" s="73">
        <v>4.8499999999999044E-2</v>
      </c>
      <c r="J69" s="69">
        <v>13642465.622442</v>
      </c>
      <c r="K69" s="71">
        <v>114.780339</v>
      </c>
      <c r="L69" s="69">
        <v>15658.868263769999</v>
      </c>
      <c r="M69" s="126" t="s">
        <v>3652</v>
      </c>
      <c r="N69" s="70">
        <f t="shared" si="0"/>
        <v>9.6247446974038735E-3</v>
      </c>
      <c r="O69" s="70">
        <f>L69/'סכום נכסי הקרן'!$C$41</f>
        <v>2.4393611263246952E-3</v>
      </c>
    </row>
    <row r="70" spans="1:15">
      <c r="A70" s="62" t="s">
        <v>1925</v>
      </c>
      <c r="B70" s="59" t="s">
        <v>1926</v>
      </c>
      <c r="C70" s="59" t="s">
        <v>227</v>
      </c>
      <c r="D70" s="126" t="s">
        <v>3652</v>
      </c>
      <c r="E70" s="78">
        <v>42491</v>
      </c>
      <c r="F70" s="69">
        <v>6.2200000000000495</v>
      </c>
      <c r="G70" s="72" t="s">
        <v>136</v>
      </c>
      <c r="H70" s="73">
        <v>4.8000000000000001E-2</v>
      </c>
      <c r="I70" s="73">
        <v>4.8599999999999949E-2</v>
      </c>
      <c r="J70" s="69">
        <v>14668014.568639999</v>
      </c>
      <c r="K70" s="71">
        <v>114.564193</v>
      </c>
      <c r="L70" s="69">
        <v>16804.292547928002</v>
      </c>
      <c r="M70" s="126" t="s">
        <v>3652</v>
      </c>
      <c r="N70" s="70">
        <f t="shared" si="0"/>
        <v>1.0328781293122265E-2</v>
      </c>
      <c r="O70" s="70">
        <f>L70/'סכום נכסי הקרן'!$C$41</f>
        <v>2.6177969765315747E-3</v>
      </c>
    </row>
    <row r="71" spans="1:15">
      <c r="A71" s="62" t="s">
        <v>1927</v>
      </c>
      <c r="B71" s="59" t="s">
        <v>1928</v>
      </c>
      <c r="C71" s="59" t="s">
        <v>227</v>
      </c>
      <c r="D71" s="126" t="s">
        <v>3652</v>
      </c>
      <c r="E71" s="78">
        <v>42522</v>
      </c>
      <c r="F71" s="69">
        <v>6.3100000000003016</v>
      </c>
      <c r="G71" s="72" t="s">
        <v>136</v>
      </c>
      <c r="H71" s="73">
        <v>4.8000000000000001E-2</v>
      </c>
      <c r="I71" s="73">
        <v>4.8500000000002583E-2</v>
      </c>
      <c r="J71" s="69">
        <v>8352726.2919399999</v>
      </c>
      <c r="K71" s="71">
        <v>113.64869400000001</v>
      </c>
      <c r="L71" s="69">
        <v>9492.7643629230006</v>
      </c>
      <c r="M71" s="126" t="s">
        <v>3652</v>
      </c>
      <c r="N71" s="70">
        <f t="shared" si="0"/>
        <v>5.8347405397834702E-3</v>
      </c>
      <c r="O71" s="70">
        <f>L71/'סכום נכסי הקרן'!$C$41</f>
        <v>1.4787965501856593E-3</v>
      </c>
    </row>
    <row r="72" spans="1:15">
      <c r="A72" s="62" t="s">
        <v>1929</v>
      </c>
      <c r="B72" s="59" t="s">
        <v>1930</v>
      </c>
      <c r="C72" s="59" t="s">
        <v>227</v>
      </c>
      <c r="D72" s="126" t="s">
        <v>3652</v>
      </c>
      <c r="E72" s="78">
        <v>42552</v>
      </c>
      <c r="F72" s="69">
        <v>6.2399999999992728</v>
      </c>
      <c r="G72" s="72" t="s">
        <v>136</v>
      </c>
      <c r="H72" s="73">
        <v>4.8000000000000001E-2</v>
      </c>
      <c r="I72" s="73">
        <v>4.8499999999992778E-2</v>
      </c>
      <c r="J72" s="69">
        <v>2571038.9911859999</v>
      </c>
      <c r="K72" s="71">
        <v>115.56699999999999</v>
      </c>
      <c r="L72" s="69">
        <v>2971.2726381590001</v>
      </c>
      <c r="M72" s="126" t="s">
        <v>3652</v>
      </c>
      <c r="N72" s="70">
        <f t="shared" si="0"/>
        <v>1.8262967723426597E-3</v>
      </c>
      <c r="O72" s="70">
        <f>L72/'סכום נכסי הקרן'!$C$41</f>
        <v>4.6286914527578194E-4</v>
      </c>
    </row>
    <row r="73" spans="1:15">
      <c r="A73" s="62" t="s">
        <v>1931</v>
      </c>
      <c r="B73" s="59" t="s">
        <v>1932</v>
      </c>
      <c r="C73" s="59" t="s">
        <v>227</v>
      </c>
      <c r="D73" s="126" t="s">
        <v>3652</v>
      </c>
      <c r="E73" s="78">
        <v>42583</v>
      </c>
      <c r="F73" s="69">
        <v>6.3300000000000356</v>
      </c>
      <c r="G73" s="72" t="s">
        <v>136</v>
      </c>
      <c r="H73" s="73">
        <v>4.8000000000000001E-2</v>
      </c>
      <c r="I73" s="73">
        <v>4.8500000000000189E-2</v>
      </c>
      <c r="J73" s="69">
        <v>22010871.914215997</v>
      </c>
      <c r="K73" s="71">
        <v>114.769786</v>
      </c>
      <c r="L73" s="69">
        <v>25261.830501069999</v>
      </c>
      <c r="M73" s="126" t="s">
        <v>3652</v>
      </c>
      <c r="N73" s="70">
        <f t="shared" si="0"/>
        <v>1.5527218510704256E-2</v>
      </c>
      <c r="O73" s="70">
        <f>L73/'סכום נכסי הקרן'!$C$41</f>
        <v>3.9353244606246838E-3</v>
      </c>
    </row>
    <row r="74" spans="1:15">
      <c r="A74" s="62" t="s">
        <v>1933</v>
      </c>
      <c r="B74" s="59" t="s">
        <v>1934</v>
      </c>
      <c r="C74" s="59" t="s">
        <v>227</v>
      </c>
      <c r="D74" s="126" t="s">
        <v>3652</v>
      </c>
      <c r="E74" s="78">
        <v>42614</v>
      </c>
      <c r="F74" s="69">
        <v>6.4099999999998793</v>
      </c>
      <c r="G74" s="72" t="s">
        <v>136</v>
      </c>
      <c r="H74" s="73">
        <v>4.8000000000000001E-2</v>
      </c>
      <c r="I74" s="73">
        <v>4.8499999999998628E-2</v>
      </c>
      <c r="J74" s="69">
        <v>6742784.7138919998</v>
      </c>
      <c r="K74" s="71">
        <v>113.84910000000001</v>
      </c>
      <c r="L74" s="69">
        <v>7676.599737773</v>
      </c>
      <c r="M74" s="126" t="s">
        <v>3652</v>
      </c>
      <c r="N74" s="70">
        <f t="shared" si="0"/>
        <v>4.7184324802815713E-3</v>
      </c>
      <c r="O74" s="70">
        <f>L74/'סכום נכסי הקרן'!$C$41</f>
        <v>1.1958718003908522E-3</v>
      </c>
    </row>
    <row r="75" spans="1:15">
      <c r="A75" s="62" t="s">
        <v>1935</v>
      </c>
      <c r="B75" s="59" t="s">
        <v>1936</v>
      </c>
      <c r="C75" s="59" t="s">
        <v>227</v>
      </c>
      <c r="D75" s="126" t="s">
        <v>3652</v>
      </c>
      <c r="E75" s="78">
        <v>42644</v>
      </c>
      <c r="F75" s="69">
        <v>6.4900000000001521</v>
      </c>
      <c r="G75" s="72" t="s">
        <v>136</v>
      </c>
      <c r="H75" s="73">
        <v>4.8000000000000001E-2</v>
      </c>
      <c r="I75" s="73">
        <v>4.8600000000001017E-2</v>
      </c>
      <c r="J75" s="69">
        <v>5186472.5831289999</v>
      </c>
      <c r="K75" s="71">
        <v>113.741338</v>
      </c>
      <c r="L75" s="69">
        <v>5899.1633293900004</v>
      </c>
      <c r="M75" s="126" t="s">
        <v>3652</v>
      </c>
      <c r="N75" s="70">
        <f t="shared" si="0"/>
        <v>3.6259287719428096E-3</v>
      </c>
      <c r="O75" s="70">
        <f>L75/'סכום נכסי הקרן'!$C$41</f>
        <v>9.1898018816907625E-4</v>
      </c>
    </row>
    <row r="76" spans="1:15">
      <c r="A76" s="62" t="s">
        <v>1937</v>
      </c>
      <c r="B76" s="59" t="s">
        <v>1938</v>
      </c>
      <c r="C76" s="59" t="s">
        <v>227</v>
      </c>
      <c r="D76" s="126" t="s">
        <v>3652</v>
      </c>
      <c r="E76" s="78">
        <v>42675</v>
      </c>
      <c r="F76" s="69">
        <v>6.5799999999998109</v>
      </c>
      <c r="G76" s="72" t="s">
        <v>136</v>
      </c>
      <c r="H76" s="73">
        <v>4.8000000000000001E-2</v>
      </c>
      <c r="I76" s="73">
        <v>4.85999999999982E-2</v>
      </c>
      <c r="J76" s="69">
        <v>7564782.2512020003</v>
      </c>
      <c r="K76" s="71">
        <v>113.397054</v>
      </c>
      <c r="L76" s="69">
        <v>8578.2402518889994</v>
      </c>
      <c r="M76" s="126" t="s">
        <v>3652</v>
      </c>
      <c r="N76" s="70">
        <f t="shared" ref="N76:N139" si="4">IFERROR(L76/$L$9,0)</f>
        <v>5.2726270498393811E-3</v>
      </c>
      <c r="O76" s="70">
        <f>L76/'סכום נכסי הקרן'!$C$41</f>
        <v>1.3363306626154488E-3</v>
      </c>
    </row>
    <row r="77" spans="1:15">
      <c r="A77" s="62" t="s">
        <v>1939</v>
      </c>
      <c r="B77" s="59" t="s">
        <v>1940</v>
      </c>
      <c r="C77" s="59" t="s">
        <v>227</v>
      </c>
      <c r="D77" s="126" t="s">
        <v>3652</v>
      </c>
      <c r="E77" s="78">
        <v>42705</v>
      </c>
      <c r="F77" s="69">
        <v>6.6599999999998047</v>
      </c>
      <c r="G77" s="72" t="s">
        <v>136</v>
      </c>
      <c r="H77" s="73">
        <v>4.8000000000000001E-2</v>
      </c>
      <c r="I77" s="73">
        <v>4.8599999999998887E-2</v>
      </c>
      <c r="J77" s="69">
        <v>8451760.4013209995</v>
      </c>
      <c r="K77" s="71">
        <v>112.70606600000001</v>
      </c>
      <c r="L77" s="69">
        <v>9525.6466972210001</v>
      </c>
      <c r="M77" s="126" t="s">
        <v>3652</v>
      </c>
      <c r="N77" s="70">
        <f t="shared" si="4"/>
        <v>5.8549517113280439E-3</v>
      </c>
      <c r="O77" s="70">
        <f>L77/'סכום נכסי הקרן'!$C$41</f>
        <v>1.4839190077399476E-3</v>
      </c>
    </row>
    <row r="78" spans="1:15">
      <c r="A78" s="62" t="s">
        <v>1941</v>
      </c>
      <c r="B78" s="59" t="s">
        <v>1942</v>
      </c>
      <c r="C78" s="59" t="s">
        <v>227</v>
      </c>
      <c r="D78" s="126" t="s">
        <v>3652</v>
      </c>
      <c r="E78" s="78">
        <v>42736</v>
      </c>
      <c r="F78" s="69">
        <v>6.5899999999999572</v>
      </c>
      <c r="G78" s="72" t="s">
        <v>136</v>
      </c>
      <c r="H78" s="73">
        <v>4.8000000000000001E-2</v>
      </c>
      <c r="I78" s="73">
        <v>4.8499999999999696E-2</v>
      </c>
      <c r="J78" s="69">
        <v>17119241.045756999</v>
      </c>
      <c r="K78" s="71">
        <v>115.44776</v>
      </c>
      <c r="L78" s="69">
        <v>19763.780296376</v>
      </c>
      <c r="M78" s="126" t="s">
        <v>3652</v>
      </c>
      <c r="N78" s="70">
        <f t="shared" si="4"/>
        <v>1.2147834466959283E-2</v>
      </c>
      <c r="O78" s="70">
        <f>L78/'סכום נכסי הקרן'!$C$41</f>
        <v>3.0788302546581607E-3</v>
      </c>
    </row>
    <row r="79" spans="1:15">
      <c r="A79" s="62" t="s">
        <v>1943</v>
      </c>
      <c r="B79" s="59" t="s">
        <v>1944</v>
      </c>
      <c r="C79" s="59" t="s">
        <v>227</v>
      </c>
      <c r="D79" s="126" t="s">
        <v>3652</v>
      </c>
      <c r="E79" s="78">
        <v>42767</v>
      </c>
      <c r="F79" s="69">
        <v>6.6699999999997015</v>
      </c>
      <c r="G79" s="72" t="s">
        <v>136</v>
      </c>
      <c r="H79" s="73">
        <v>4.8000000000000001E-2</v>
      </c>
      <c r="I79" s="73">
        <v>4.8499999999998052E-2</v>
      </c>
      <c r="J79" s="69">
        <v>9357929.7168809995</v>
      </c>
      <c r="K79" s="71">
        <v>114.983689</v>
      </c>
      <c r="L79" s="69">
        <v>10760.092773566001</v>
      </c>
      <c r="M79" s="126" t="s">
        <v>3652</v>
      </c>
      <c r="N79" s="70">
        <f t="shared" si="4"/>
        <v>6.6137056728146617E-3</v>
      </c>
      <c r="O79" s="70">
        <f>L79/'סכום נכסי הקרן'!$C$41</f>
        <v>1.6762228013766311E-3</v>
      </c>
    </row>
    <row r="80" spans="1:15">
      <c r="A80" s="62" t="s">
        <v>1945</v>
      </c>
      <c r="B80" s="59" t="s">
        <v>1946</v>
      </c>
      <c r="C80" s="59" t="s">
        <v>227</v>
      </c>
      <c r="D80" s="126" t="s">
        <v>3652</v>
      </c>
      <c r="E80" s="78">
        <v>42795</v>
      </c>
      <c r="F80" s="69">
        <v>6.7499999999999423</v>
      </c>
      <c r="G80" s="72" t="s">
        <v>136</v>
      </c>
      <c r="H80" s="73">
        <v>4.8000000000000001E-2</v>
      </c>
      <c r="I80" s="73">
        <v>4.8499999999999661E-2</v>
      </c>
      <c r="J80" s="69">
        <v>11594109.325108999</v>
      </c>
      <c r="K80" s="71">
        <v>114.76819</v>
      </c>
      <c r="L80" s="69">
        <v>13306.349418717</v>
      </c>
      <c r="M80" s="126" t="s">
        <v>3652</v>
      </c>
      <c r="N80" s="70">
        <f t="shared" si="4"/>
        <v>8.1787657864084758E-3</v>
      </c>
      <c r="O80" s="70">
        <f>L80/'סכום נכסי הקרן'!$C$41</f>
        <v>2.0728823410828471E-3</v>
      </c>
    </row>
    <row r="81" spans="1:15">
      <c r="A81" s="62" t="s">
        <v>1947</v>
      </c>
      <c r="B81" s="59" t="s">
        <v>1948</v>
      </c>
      <c r="C81" s="59" t="s">
        <v>227</v>
      </c>
      <c r="D81" s="126" t="s">
        <v>3652</v>
      </c>
      <c r="E81" s="78">
        <v>42826</v>
      </c>
      <c r="F81" s="69">
        <v>6.8300000000003225</v>
      </c>
      <c r="G81" s="72" t="s">
        <v>136</v>
      </c>
      <c r="H81" s="73">
        <v>4.8000000000000001E-2</v>
      </c>
      <c r="I81" s="73">
        <v>4.8500000000002083E-2</v>
      </c>
      <c r="J81" s="69">
        <v>8182314.5146030001</v>
      </c>
      <c r="K81" s="71">
        <v>114.315331</v>
      </c>
      <c r="L81" s="69">
        <v>9353.6399565529991</v>
      </c>
      <c r="M81" s="126" t="s">
        <v>3652</v>
      </c>
      <c r="N81" s="70">
        <f t="shared" si="4"/>
        <v>5.7492275339944589E-3</v>
      </c>
      <c r="O81" s="70">
        <f>L81/'סכום נכסי הקרן'!$C$41</f>
        <v>1.4571235491165338E-3</v>
      </c>
    </row>
    <row r="82" spans="1:15">
      <c r="A82" s="62" t="s">
        <v>1949</v>
      </c>
      <c r="B82" s="59" t="s">
        <v>1950</v>
      </c>
      <c r="C82" s="59" t="s">
        <v>227</v>
      </c>
      <c r="D82" s="126" t="s">
        <v>3652</v>
      </c>
      <c r="E82" s="78">
        <v>42856</v>
      </c>
      <c r="F82" s="69">
        <v>6.9199999999999289</v>
      </c>
      <c r="G82" s="72" t="s">
        <v>136</v>
      </c>
      <c r="H82" s="73">
        <v>4.8000000000000001E-2</v>
      </c>
      <c r="I82" s="73">
        <v>4.8499999999999259E-2</v>
      </c>
      <c r="J82" s="69">
        <v>14787394.199278003</v>
      </c>
      <c r="K82" s="71">
        <v>113.520008</v>
      </c>
      <c r="L82" s="69">
        <v>16786.651033984999</v>
      </c>
      <c r="M82" s="126" t="s">
        <v>3652</v>
      </c>
      <c r="N82" s="70">
        <f t="shared" si="4"/>
        <v>1.0317937912558807E-2</v>
      </c>
      <c r="O82" s="70">
        <f>L82/'סכום נכסי הקרן'!$C$41</f>
        <v>2.615048755996273E-3</v>
      </c>
    </row>
    <row r="83" spans="1:15">
      <c r="A83" s="62" t="s">
        <v>1951</v>
      </c>
      <c r="B83" s="59" t="s">
        <v>1952</v>
      </c>
      <c r="C83" s="59" t="s">
        <v>227</v>
      </c>
      <c r="D83" s="126" t="s">
        <v>3652</v>
      </c>
      <c r="E83" s="78">
        <v>42887</v>
      </c>
      <c r="F83" s="69">
        <v>6.9999999999999991</v>
      </c>
      <c r="G83" s="72" t="s">
        <v>136</v>
      </c>
      <c r="H83" s="73">
        <v>4.8000000000000001E-2</v>
      </c>
      <c r="I83" s="73">
        <v>4.8499999999999793E-2</v>
      </c>
      <c r="J83" s="69">
        <v>12985685.261296999</v>
      </c>
      <c r="K83" s="71">
        <v>112.857688</v>
      </c>
      <c r="L83" s="69">
        <v>14655.344140838</v>
      </c>
      <c r="M83" s="126" t="s">
        <v>3652</v>
      </c>
      <c r="N83" s="70">
        <f t="shared" si="4"/>
        <v>9.0079272289758441E-3</v>
      </c>
      <c r="O83" s="70">
        <f>L83/'סכום נכסי הקרן'!$C$41</f>
        <v>2.2830306882895752E-3</v>
      </c>
    </row>
    <row r="84" spans="1:15">
      <c r="A84" s="62" t="s">
        <v>1953</v>
      </c>
      <c r="B84" s="59" t="s">
        <v>1954</v>
      </c>
      <c r="C84" s="59" t="s">
        <v>227</v>
      </c>
      <c r="D84" s="126" t="s">
        <v>3652</v>
      </c>
      <c r="E84" s="78">
        <v>42918</v>
      </c>
      <c r="F84" s="69">
        <v>6.9199999999995239</v>
      </c>
      <c r="G84" s="72" t="s">
        <v>136</v>
      </c>
      <c r="H84" s="73">
        <v>4.8000000000000001E-2</v>
      </c>
      <c r="I84" s="73">
        <v>4.8599999999996688E-2</v>
      </c>
      <c r="J84" s="69">
        <v>5637681.4127080003</v>
      </c>
      <c r="K84" s="71">
        <v>114.614419</v>
      </c>
      <c r="L84" s="69">
        <v>6461.5958059489994</v>
      </c>
      <c r="M84" s="126" t="s">
        <v>3652</v>
      </c>
      <c r="N84" s="70">
        <f t="shared" si="4"/>
        <v>3.97162865939468E-3</v>
      </c>
      <c r="O84" s="70">
        <f>L84/'סכום נכסי הקרן'!$C$41</f>
        <v>1.0065967321229515E-3</v>
      </c>
    </row>
    <row r="85" spans="1:15">
      <c r="A85" s="62" t="s">
        <v>1955</v>
      </c>
      <c r="B85" s="59" t="s">
        <v>1956</v>
      </c>
      <c r="C85" s="59" t="s">
        <v>227</v>
      </c>
      <c r="D85" s="126" t="s">
        <v>3652</v>
      </c>
      <c r="E85" s="78">
        <v>42949</v>
      </c>
      <c r="F85" s="69">
        <v>7.0100000000000762</v>
      </c>
      <c r="G85" s="72" t="s">
        <v>136</v>
      </c>
      <c r="H85" s="73">
        <v>4.8000000000000001E-2</v>
      </c>
      <c r="I85" s="73">
        <v>4.8500000000000439E-2</v>
      </c>
      <c r="J85" s="69">
        <v>13804941.203543998</v>
      </c>
      <c r="K85" s="71">
        <v>114.985602</v>
      </c>
      <c r="L85" s="69">
        <v>15873.694797878001</v>
      </c>
      <c r="M85" s="126" t="s">
        <v>3652</v>
      </c>
      <c r="N85" s="70">
        <f t="shared" si="4"/>
        <v>9.7567881190732154E-3</v>
      </c>
      <c r="O85" s="70">
        <f>L85/'סכום נכסי הקרן'!$C$41</f>
        <v>2.4728271142478836E-3</v>
      </c>
    </row>
    <row r="86" spans="1:15">
      <c r="A86" s="62" t="s">
        <v>1957</v>
      </c>
      <c r="B86" s="59" t="s">
        <v>1958</v>
      </c>
      <c r="C86" s="59" t="s">
        <v>227</v>
      </c>
      <c r="D86" s="126" t="s">
        <v>3652</v>
      </c>
      <c r="E86" s="78">
        <v>42979</v>
      </c>
      <c r="F86" s="69">
        <v>7.0899999999998791</v>
      </c>
      <c r="G86" s="72" t="s">
        <v>136</v>
      </c>
      <c r="H86" s="73">
        <v>4.8000000000000001E-2</v>
      </c>
      <c r="I86" s="73">
        <v>4.8499999999998739E-2</v>
      </c>
      <c r="J86" s="69">
        <v>6201007.0509160003</v>
      </c>
      <c r="K86" s="71">
        <v>114.662871</v>
      </c>
      <c r="L86" s="69">
        <v>7110.2527189539996</v>
      </c>
      <c r="M86" s="126" t="s">
        <v>3652</v>
      </c>
      <c r="N86" s="70">
        <f t="shared" si="4"/>
        <v>4.3703265141000593E-3</v>
      </c>
      <c r="O86" s="70">
        <f>L86/'סכום נכסי הקרן'!$C$41</f>
        <v>1.1076454433869177E-3</v>
      </c>
    </row>
    <row r="87" spans="1:15">
      <c r="A87" s="62" t="s">
        <v>1959</v>
      </c>
      <c r="B87" s="59" t="s">
        <v>1960</v>
      </c>
      <c r="C87" s="59" t="s">
        <v>227</v>
      </c>
      <c r="D87" s="126" t="s">
        <v>3652</v>
      </c>
      <c r="E87" s="78">
        <v>43009</v>
      </c>
      <c r="F87" s="69">
        <v>7.1699999999999458</v>
      </c>
      <c r="G87" s="72" t="s">
        <v>136</v>
      </c>
      <c r="H87" s="73">
        <v>4.8000000000000001E-2</v>
      </c>
      <c r="I87" s="73">
        <v>4.849999999999955E-2</v>
      </c>
      <c r="J87" s="69">
        <v>11851674.966553997</v>
      </c>
      <c r="K87" s="71">
        <v>113.867862</v>
      </c>
      <c r="L87" s="69">
        <v>13495.248865316</v>
      </c>
      <c r="M87" s="126" t="s">
        <v>3652</v>
      </c>
      <c r="N87" s="70">
        <f t="shared" si="4"/>
        <v>8.2948730884414602E-3</v>
      </c>
      <c r="O87" s="70">
        <f>L87/'סכום נכסי הקרן'!$C$41</f>
        <v>2.1023093698473707E-3</v>
      </c>
    </row>
    <row r="88" spans="1:15">
      <c r="A88" s="62" t="s">
        <v>1961</v>
      </c>
      <c r="B88" s="59" t="s">
        <v>1962</v>
      </c>
      <c r="C88" s="59" t="s">
        <v>227</v>
      </c>
      <c r="D88" s="126" t="s">
        <v>3652</v>
      </c>
      <c r="E88" s="78">
        <v>43040</v>
      </c>
      <c r="F88" s="69">
        <v>7.2500000000001403</v>
      </c>
      <c r="G88" s="72" t="s">
        <v>136</v>
      </c>
      <c r="H88" s="73">
        <v>4.8000000000000001E-2</v>
      </c>
      <c r="I88" s="73">
        <v>4.8500000000000841E-2</v>
      </c>
      <c r="J88" s="69">
        <v>12714988.822445</v>
      </c>
      <c r="K88" s="71">
        <v>113.291509</v>
      </c>
      <c r="L88" s="69">
        <v>14405.002673088</v>
      </c>
      <c r="M88" s="126" t="s">
        <v>3652</v>
      </c>
      <c r="N88" s="70">
        <f t="shared" si="4"/>
        <v>8.8540545049909363E-3</v>
      </c>
      <c r="O88" s="70">
        <f>L88/'סכום נכסי הקרן'!$C$41</f>
        <v>2.2440321326819943E-3</v>
      </c>
    </row>
    <row r="89" spans="1:15">
      <c r="A89" s="62" t="s">
        <v>1963</v>
      </c>
      <c r="B89" s="59" t="s">
        <v>1964</v>
      </c>
      <c r="C89" s="59" t="s">
        <v>227</v>
      </c>
      <c r="D89" s="126" t="s">
        <v>3652</v>
      </c>
      <c r="E89" s="78">
        <v>43070</v>
      </c>
      <c r="F89" s="69">
        <v>7.3400000000001802</v>
      </c>
      <c r="G89" s="72" t="s">
        <v>136</v>
      </c>
      <c r="H89" s="73">
        <v>4.8000000000000001E-2</v>
      </c>
      <c r="I89" s="73">
        <v>4.8500000000001472E-2</v>
      </c>
      <c r="J89" s="69">
        <v>13021037.408162</v>
      </c>
      <c r="K89" s="71">
        <v>112.520844</v>
      </c>
      <c r="L89" s="69">
        <v>14651.381217601</v>
      </c>
      <c r="M89" s="126" t="s">
        <v>3652</v>
      </c>
      <c r="N89" s="70">
        <f t="shared" si="4"/>
        <v>9.0054914128128213E-3</v>
      </c>
      <c r="O89" s="70">
        <f>L89/'סכום נכסי הקרן'!$C$41</f>
        <v>2.2824133383810051E-3</v>
      </c>
    </row>
    <row r="90" spans="1:15">
      <c r="A90" s="62" t="s">
        <v>1965</v>
      </c>
      <c r="B90" s="59" t="s">
        <v>1966</v>
      </c>
      <c r="C90" s="59" t="s">
        <v>227</v>
      </c>
      <c r="D90" s="126" t="s">
        <v>3652</v>
      </c>
      <c r="E90" s="78">
        <v>43101</v>
      </c>
      <c r="F90" s="69">
        <v>7.2500000000000373</v>
      </c>
      <c r="G90" s="72" t="s">
        <v>136</v>
      </c>
      <c r="H90" s="73">
        <v>4.8000000000000001E-2</v>
      </c>
      <c r="I90" s="73">
        <v>4.8500000000000175E-2</v>
      </c>
      <c r="J90" s="69">
        <v>17776935.271923002</v>
      </c>
      <c r="K90" s="71">
        <v>115.099919</v>
      </c>
      <c r="L90" s="69">
        <v>20461.238055548998</v>
      </c>
      <c r="M90" s="126" t="s">
        <v>3652</v>
      </c>
      <c r="N90" s="70">
        <f t="shared" si="4"/>
        <v>1.2576527828202705E-2</v>
      </c>
      <c r="O90" s="70">
        <f>L90/'סכום נכסי הקרן'!$C$41</f>
        <v>3.1874812322589216E-3</v>
      </c>
    </row>
    <row r="91" spans="1:15">
      <c r="A91" s="62" t="s">
        <v>1967</v>
      </c>
      <c r="B91" s="59" t="s">
        <v>1968</v>
      </c>
      <c r="C91" s="59" t="s">
        <v>227</v>
      </c>
      <c r="D91" s="126" t="s">
        <v>3652</v>
      </c>
      <c r="E91" s="78">
        <v>43132</v>
      </c>
      <c r="F91" s="69">
        <v>7.3300000000001386</v>
      </c>
      <c r="G91" s="72" t="s">
        <v>136</v>
      </c>
      <c r="H91" s="73">
        <v>4.8000000000000001E-2</v>
      </c>
      <c r="I91" s="73">
        <v>4.8500000000000772E-2</v>
      </c>
      <c r="J91" s="69">
        <v>17066381.169016</v>
      </c>
      <c r="K91" s="71">
        <v>114.5279</v>
      </c>
      <c r="L91" s="69">
        <v>19545.767894609999</v>
      </c>
      <c r="M91" s="126" t="s">
        <v>3652</v>
      </c>
      <c r="N91" s="70">
        <f t="shared" si="4"/>
        <v>1.201383284739649E-2</v>
      </c>
      <c r="O91" s="70">
        <f>L91/'סכום נכסי הקרן'!$C$41</f>
        <v>3.0448679676674003E-3</v>
      </c>
    </row>
    <row r="92" spans="1:15">
      <c r="A92" s="62" t="s">
        <v>1969</v>
      </c>
      <c r="B92" s="59" t="s">
        <v>1970</v>
      </c>
      <c r="C92" s="59" t="s">
        <v>227</v>
      </c>
      <c r="D92" s="126" t="s">
        <v>3652</v>
      </c>
      <c r="E92" s="78">
        <v>43161</v>
      </c>
      <c r="F92" s="69">
        <v>7.4099999999994131</v>
      </c>
      <c r="G92" s="72" t="s">
        <v>136</v>
      </c>
      <c r="H92" s="73">
        <v>4.8000000000000001E-2</v>
      </c>
      <c r="I92" s="73">
        <v>4.8499999999996754E-2</v>
      </c>
      <c r="J92" s="69">
        <v>4014512.8409350002</v>
      </c>
      <c r="K92" s="71">
        <v>114.646511</v>
      </c>
      <c r="L92" s="69">
        <v>4602.4989184699998</v>
      </c>
      <c r="M92" s="126" t="s">
        <v>3652</v>
      </c>
      <c r="N92" s="70">
        <f t="shared" si="4"/>
        <v>2.8289322264012794E-3</v>
      </c>
      <c r="O92" s="70">
        <f>L92/'סכום נכסי הקרן'!$C$41</f>
        <v>7.1698393246231583E-4</v>
      </c>
    </row>
    <row r="93" spans="1:15">
      <c r="A93" s="62" t="s">
        <v>1971</v>
      </c>
      <c r="B93" s="59" t="s">
        <v>1972</v>
      </c>
      <c r="C93" s="59" t="s">
        <v>227</v>
      </c>
      <c r="D93" s="126" t="s">
        <v>3652</v>
      </c>
      <c r="E93" s="78">
        <v>43221</v>
      </c>
      <c r="F93" s="69">
        <v>7.5799999999999725</v>
      </c>
      <c r="G93" s="72" t="s">
        <v>136</v>
      </c>
      <c r="H93" s="73">
        <v>4.8000000000000001E-2</v>
      </c>
      <c r="I93" s="73">
        <v>4.8599999999999727E-2</v>
      </c>
      <c r="J93" s="69">
        <v>16248616.269698</v>
      </c>
      <c r="K93" s="71">
        <v>113.29356199999999</v>
      </c>
      <c r="L93" s="69">
        <v>18408.636194325001</v>
      </c>
      <c r="M93" s="126" t="s">
        <v>3652</v>
      </c>
      <c r="N93" s="70">
        <f t="shared" si="4"/>
        <v>1.1314893299645747E-2</v>
      </c>
      <c r="O93" s="70">
        <f>L93/'סכום נכסי הקרן'!$C$41</f>
        <v>2.8677239481596398E-3</v>
      </c>
    </row>
    <row r="94" spans="1:15">
      <c r="A94" s="62" t="s">
        <v>1973</v>
      </c>
      <c r="B94" s="59" t="s">
        <v>1974</v>
      </c>
      <c r="C94" s="59" t="s">
        <v>227</v>
      </c>
      <c r="D94" s="126" t="s">
        <v>3652</v>
      </c>
      <c r="E94" s="78">
        <v>43252</v>
      </c>
      <c r="F94" s="69">
        <v>7.6599999999998696</v>
      </c>
      <c r="G94" s="72" t="s">
        <v>136</v>
      </c>
      <c r="H94" s="73">
        <v>4.8000000000000001E-2</v>
      </c>
      <c r="I94" s="73">
        <v>4.8499999999999363E-2</v>
      </c>
      <c r="J94" s="69">
        <v>9054815.1188629996</v>
      </c>
      <c r="K94" s="71">
        <v>112.400429</v>
      </c>
      <c r="L94" s="69">
        <v>10177.650995348999</v>
      </c>
      <c r="M94" s="126" t="s">
        <v>3652</v>
      </c>
      <c r="N94" s="70">
        <f t="shared" si="4"/>
        <v>6.2557070408566376E-3</v>
      </c>
      <c r="O94" s="70">
        <f>L94/'סכום נכסי הקרן'!$C$41</f>
        <v>1.5854891794955873E-3</v>
      </c>
    </row>
    <row r="95" spans="1:15">
      <c r="A95" s="62" t="s">
        <v>1975</v>
      </c>
      <c r="B95" s="59" t="s">
        <v>1976</v>
      </c>
      <c r="C95" s="59" t="s">
        <v>227</v>
      </c>
      <c r="D95" s="126" t="s">
        <v>3652</v>
      </c>
      <c r="E95" s="78">
        <v>43282</v>
      </c>
      <c r="F95" s="69">
        <v>7.5600000000004997</v>
      </c>
      <c r="G95" s="72" t="s">
        <v>136</v>
      </c>
      <c r="H95" s="73">
        <v>4.8000000000000001E-2</v>
      </c>
      <c r="I95" s="73">
        <v>4.8500000000002652E-2</v>
      </c>
      <c r="J95" s="69">
        <v>6944604.589056001</v>
      </c>
      <c r="K95" s="71">
        <v>114.084023</v>
      </c>
      <c r="L95" s="69">
        <v>7922.6843241339993</v>
      </c>
      <c r="M95" s="126" t="s">
        <v>3652</v>
      </c>
      <c r="N95" s="70">
        <f t="shared" si="4"/>
        <v>4.8696887063251135E-3</v>
      </c>
      <c r="O95" s="70">
        <f>L95/'סכום נכסי הקרן'!$C$41</f>
        <v>1.2342072128641536E-3</v>
      </c>
    </row>
    <row r="96" spans="1:15">
      <c r="A96" s="62" t="s">
        <v>1977</v>
      </c>
      <c r="B96" s="59" t="s">
        <v>1978</v>
      </c>
      <c r="C96" s="59" t="s">
        <v>227</v>
      </c>
      <c r="D96" s="126" t="s">
        <v>3652</v>
      </c>
      <c r="E96" s="78">
        <v>43313</v>
      </c>
      <c r="F96" s="69">
        <v>7.6500000000000723</v>
      </c>
      <c r="G96" s="72" t="s">
        <v>136</v>
      </c>
      <c r="H96" s="73">
        <v>4.8000000000000001E-2</v>
      </c>
      <c r="I96" s="73">
        <v>4.8600000000000552E-2</v>
      </c>
      <c r="J96" s="69">
        <v>19619864.332167</v>
      </c>
      <c r="K96" s="71">
        <v>113.488804</v>
      </c>
      <c r="L96" s="69">
        <v>22266.349368315998</v>
      </c>
      <c r="M96" s="126" t="s">
        <v>3652</v>
      </c>
      <c r="N96" s="70">
        <f t="shared" si="4"/>
        <v>1.3686041954199641E-2</v>
      </c>
      <c r="O96" s="70">
        <f>L96/'סכום נכסי הקרן'!$C$41</f>
        <v>3.4686840810778711E-3</v>
      </c>
    </row>
    <row r="97" spans="1:15">
      <c r="A97" s="62" t="s">
        <v>1979</v>
      </c>
      <c r="B97" s="59" t="s">
        <v>1980</v>
      </c>
      <c r="C97" s="59" t="s">
        <v>227</v>
      </c>
      <c r="D97" s="126" t="s">
        <v>3652</v>
      </c>
      <c r="E97" s="78">
        <v>43345</v>
      </c>
      <c r="F97" s="69">
        <v>7.7399999999998519</v>
      </c>
      <c r="G97" s="72" t="s">
        <v>136</v>
      </c>
      <c r="H97" s="73">
        <v>4.8000000000000001E-2</v>
      </c>
      <c r="I97" s="73">
        <v>4.8599999999998866E-2</v>
      </c>
      <c r="J97" s="69">
        <v>18210203.488194998</v>
      </c>
      <c r="K97" s="71">
        <v>113.037572</v>
      </c>
      <c r="L97" s="69">
        <v>20584.371865819001</v>
      </c>
      <c r="M97" s="126" t="s">
        <v>3652</v>
      </c>
      <c r="N97" s="70">
        <f t="shared" si="4"/>
        <v>1.2652212192328137E-2</v>
      </c>
      <c r="O97" s="70">
        <f>L97/'סכום נכסי הקרן'!$C$41</f>
        <v>3.2066631951600242E-3</v>
      </c>
    </row>
    <row r="98" spans="1:15">
      <c r="A98" s="62" t="s">
        <v>1981</v>
      </c>
      <c r="B98" s="59" t="s">
        <v>1982</v>
      </c>
      <c r="C98" s="59" t="s">
        <v>227</v>
      </c>
      <c r="D98" s="126" t="s">
        <v>3652</v>
      </c>
      <c r="E98" s="78">
        <v>43375</v>
      </c>
      <c r="F98" s="69">
        <v>7.8200000000002889</v>
      </c>
      <c r="G98" s="72" t="s">
        <v>136</v>
      </c>
      <c r="H98" s="73">
        <v>4.8000000000000001E-2</v>
      </c>
      <c r="I98" s="73">
        <v>4.8600000000001656E-2</v>
      </c>
      <c r="J98" s="69">
        <v>6539329.5013220003</v>
      </c>
      <c r="K98" s="71">
        <v>112.484824</v>
      </c>
      <c r="L98" s="69">
        <v>7355.7532897730007</v>
      </c>
      <c r="M98" s="126" t="s">
        <v>3652</v>
      </c>
      <c r="N98" s="70">
        <f t="shared" si="4"/>
        <v>4.5212237741955935E-3</v>
      </c>
      <c r="O98" s="70">
        <f>L98/'סכום נכסי הקרן'!$C$41</f>
        <v>1.1458898770751421E-3</v>
      </c>
    </row>
    <row r="99" spans="1:15">
      <c r="A99" s="62" t="s">
        <v>1983</v>
      </c>
      <c r="B99" s="59" t="s">
        <v>1984</v>
      </c>
      <c r="C99" s="59" t="s">
        <v>227</v>
      </c>
      <c r="D99" s="126" t="s">
        <v>3652</v>
      </c>
      <c r="E99" s="78">
        <v>43405</v>
      </c>
      <c r="F99" s="69">
        <v>7.9000000007669726</v>
      </c>
      <c r="G99" s="72" t="s">
        <v>136</v>
      </c>
      <c r="H99" s="73">
        <v>4.8000000000000001E-2</v>
      </c>
      <c r="I99" s="73">
        <v>4.8500000005449545E-2</v>
      </c>
      <c r="J99" s="69">
        <v>4425.0306280000004</v>
      </c>
      <c r="K99" s="71">
        <v>111.966283</v>
      </c>
      <c r="L99" s="69">
        <v>4.9545422980000007</v>
      </c>
      <c r="M99" s="126" t="s">
        <v>3652</v>
      </c>
      <c r="N99" s="70">
        <f t="shared" si="4"/>
        <v>3.0453161689258554E-6</v>
      </c>
      <c r="O99" s="70">
        <f>L99/'סכום נכסי הקרן'!$C$41</f>
        <v>7.7182575885358667E-7</v>
      </c>
    </row>
    <row r="100" spans="1:15">
      <c r="A100" s="62" t="s">
        <v>1985</v>
      </c>
      <c r="B100" s="59" t="s">
        <v>1986</v>
      </c>
      <c r="C100" s="59" t="s">
        <v>227</v>
      </c>
      <c r="D100" s="126" t="s">
        <v>3652</v>
      </c>
      <c r="E100" s="78">
        <v>43435</v>
      </c>
      <c r="F100" s="69">
        <v>7.9800000000003299</v>
      </c>
      <c r="G100" s="72" t="s">
        <v>136</v>
      </c>
      <c r="H100" s="73">
        <v>4.8000000000000001E-2</v>
      </c>
      <c r="I100" s="73">
        <v>4.8600000000002926E-2</v>
      </c>
      <c r="J100" s="69">
        <v>7565744.2143820003</v>
      </c>
      <c r="K100" s="71">
        <v>111.13375000000001</v>
      </c>
      <c r="L100" s="69">
        <v>8408.0952307890002</v>
      </c>
      <c r="M100" s="126" t="s">
        <v>3652</v>
      </c>
      <c r="N100" s="70">
        <f t="shared" si="4"/>
        <v>5.1680471809729435E-3</v>
      </c>
      <c r="O100" s="70">
        <f>L100/'סכום נכסי הקרן'!$C$41</f>
        <v>1.3098252253566575E-3</v>
      </c>
    </row>
    <row r="101" spans="1:15">
      <c r="A101" s="62" t="s">
        <v>1987</v>
      </c>
      <c r="B101" s="59" t="s">
        <v>1988</v>
      </c>
      <c r="C101" s="59" t="s">
        <v>227</v>
      </c>
      <c r="D101" s="126" t="s">
        <v>3652</v>
      </c>
      <c r="E101" s="78">
        <v>43497</v>
      </c>
      <c r="F101" s="69">
        <v>7.9599999999997886</v>
      </c>
      <c r="G101" s="72" t="s">
        <v>136</v>
      </c>
      <c r="H101" s="73">
        <v>4.8000000000000001E-2</v>
      </c>
      <c r="I101" s="73">
        <v>4.8599999999998443E-2</v>
      </c>
      <c r="J101" s="69">
        <v>11418839.633713</v>
      </c>
      <c r="K101" s="71">
        <v>113.591307</v>
      </c>
      <c r="L101" s="69">
        <v>12970.809171207</v>
      </c>
      <c r="M101" s="126" t="s">
        <v>3652</v>
      </c>
      <c r="N101" s="70">
        <f t="shared" si="4"/>
        <v>7.9725255164485118E-3</v>
      </c>
      <c r="O101" s="70">
        <f>L101/'סכום נכסי הקרן'!$C$41</f>
        <v>2.0206113964458686E-3</v>
      </c>
    </row>
    <row r="102" spans="1:15">
      <c r="A102" s="62" t="s">
        <v>1989</v>
      </c>
      <c r="B102" s="59" t="s">
        <v>1990</v>
      </c>
      <c r="C102" s="59" t="s">
        <v>227</v>
      </c>
      <c r="D102" s="126" t="s">
        <v>3652</v>
      </c>
      <c r="E102" s="78">
        <v>43525</v>
      </c>
      <c r="F102" s="69">
        <v>8.0399999999999956</v>
      </c>
      <c r="G102" s="72" t="s">
        <v>136</v>
      </c>
      <c r="H102" s="73">
        <v>4.8000000000000001E-2</v>
      </c>
      <c r="I102" s="73">
        <v>4.8699999999999702E-2</v>
      </c>
      <c r="J102" s="69">
        <v>17918343.859382998</v>
      </c>
      <c r="K102" s="71">
        <v>113.188796</v>
      </c>
      <c r="L102" s="69">
        <v>20281.557630702999</v>
      </c>
      <c r="M102" s="126" t="s">
        <v>3652</v>
      </c>
      <c r="N102" s="70">
        <f t="shared" si="4"/>
        <v>1.2466087010441624E-2</v>
      </c>
      <c r="O102" s="70">
        <f>L102/'סכום נכסי הקרן'!$C$41</f>
        <v>3.1594903560252319E-3</v>
      </c>
    </row>
    <row r="103" spans="1:15">
      <c r="A103" s="62" t="s">
        <v>1991</v>
      </c>
      <c r="B103" s="59" t="s">
        <v>1992</v>
      </c>
      <c r="C103" s="59" t="s">
        <v>227</v>
      </c>
      <c r="D103" s="126" t="s">
        <v>3652</v>
      </c>
      <c r="E103" s="78">
        <v>43556</v>
      </c>
      <c r="F103" s="69">
        <v>8.1199999999998784</v>
      </c>
      <c r="G103" s="72" t="s">
        <v>136</v>
      </c>
      <c r="H103" s="73">
        <v>4.8000000000000001E-2</v>
      </c>
      <c r="I103" s="73">
        <v>4.8699999999998508E-2</v>
      </c>
      <c r="J103" s="69">
        <v>7934320.4067989998</v>
      </c>
      <c r="K103" s="71">
        <v>112.60576500000001</v>
      </c>
      <c r="L103" s="69">
        <v>8934.5022165589999</v>
      </c>
      <c r="M103" s="126" t="s">
        <v>3652</v>
      </c>
      <c r="N103" s="70">
        <f t="shared" si="4"/>
        <v>5.4916039514637345E-3</v>
      </c>
      <c r="O103" s="70">
        <f>L103/'סכום נכסי הקרן'!$C$41</f>
        <v>1.3918296662959887E-3</v>
      </c>
    </row>
    <row r="104" spans="1:15">
      <c r="A104" s="62" t="s">
        <v>1993</v>
      </c>
      <c r="B104" s="59" t="s">
        <v>1994</v>
      </c>
      <c r="C104" s="59" t="s">
        <v>227</v>
      </c>
      <c r="D104" s="126" t="s">
        <v>3652</v>
      </c>
      <c r="E104" s="78">
        <v>43586</v>
      </c>
      <c r="F104" s="69">
        <v>8.2100000000000755</v>
      </c>
      <c r="G104" s="72" t="s">
        <v>136</v>
      </c>
      <c r="H104" s="73">
        <v>4.8000000000000001E-2</v>
      </c>
      <c r="I104" s="73">
        <v>4.8500000000000265E-2</v>
      </c>
      <c r="J104" s="69">
        <v>19330072.924192</v>
      </c>
      <c r="K104" s="71">
        <v>111.74923800000001</v>
      </c>
      <c r="L104" s="69">
        <v>21601.209125796999</v>
      </c>
      <c r="M104" s="126" t="s">
        <v>3652</v>
      </c>
      <c r="N104" s="70">
        <f t="shared" si="4"/>
        <v>1.3277212598566927E-2</v>
      </c>
      <c r="O104" s="70">
        <f>L104/'סכום נכסי הקרן'!$C$41</f>
        <v>3.3650675729226137E-3</v>
      </c>
    </row>
    <row r="105" spans="1:15">
      <c r="A105" s="62" t="s">
        <v>1995</v>
      </c>
      <c r="B105" s="59" t="s">
        <v>1996</v>
      </c>
      <c r="C105" s="59" t="s">
        <v>227</v>
      </c>
      <c r="D105" s="126" t="s">
        <v>3652</v>
      </c>
      <c r="E105" s="78">
        <v>43617</v>
      </c>
      <c r="F105" s="69">
        <v>8.2899999999684653</v>
      </c>
      <c r="G105" s="72" t="s">
        <v>136</v>
      </c>
      <c r="H105" s="73">
        <v>4.8000000000000001E-2</v>
      </c>
      <c r="I105" s="73">
        <v>4.8499999999907256E-2</v>
      </c>
      <c r="J105" s="69">
        <v>4857.9140589999997</v>
      </c>
      <c r="K105" s="71">
        <v>110.968</v>
      </c>
      <c r="L105" s="69">
        <v>5.3907300729999994</v>
      </c>
      <c r="M105" s="126" t="s">
        <v>3652</v>
      </c>
      <c r="N105" s="70">
        <f t="shared" si="4"/>
        <v>3.3134195786861263E-6</v>
      </c>
      <c r="O105" s="70">
        <f>L105/'סכום נכסי הקרן'!$C$41</f>
        <v>8.3977572076589725E-7</v>
      </c>
    </row>
    <row r="106" spans="1:15">
      <c r="A106" s="62" t="s">
        <v>1997</v>
      </c>
      <c r="B106" s="59" t="s">
        <v>1998</v>
      </c>
      <c r="C106" s="59" t="s">
        <v>227</v>
      </c>
      <c r="D106" s="126" t="s">
        <v>3652</v>
      </c>
      <c r="E106" s="78">
        <v>43647</v>
      </c>
      <c r="F106" s="69">
        <v>8.1800000000005184</v>
      </c>
      <c r="G106" s="72" t="s">
        <v>136</v>
      </c>
      <c r="H106" s="73">
        <v>4.8000000000000001E-2</v>
      </c>
      <c r="I106" s="73">
        <v>4.850000000000259E-2</v>
      </c>
      <c r="J106" s="69">
        <v>5999860.5499780001</v>
      </c>
      <c r="K106" s="71">
        <v>112.402232</v>
      </c>
      <c r="L106" s="69">
        <v>6743.9771514250006</v>
      </c>
      <c r="M106" s="126" t="s">
        <v>3652</v>
      </c>
      <c r="N106" s="70">
        <f t="shared" si="4"/>
        <v>4.1451947378452038E-3</v>
      </c>
      <c r="O106" s="70">
        <f>L106/'סכום נכסי הקרן'!$C$41</f>
        <v>1.0505865061826243E-3</v>
      </c>
    </row>
    <row r="107" spans="1:15">
      <c r="A107" s="62" t="s">
        <v>1999</v>
      </c>
      <c r="B107" s="59" t="s">
        <v>2000</v>
      </c>
      <c r="C107" s="59" t="s">
        <v>227</v>
      </c>
      <c r="D107" s="126" t="s">
        <v>3652</v>
      </c>
      <c r="E107" s="78">
        <v>43678</v>
      </c>
      <c r="F107" s="69">
        <v>8.2599999999998275</v>
      </c>
      <c r="G107" s="72" t="s">
        <v>136</v>
      </c>
      <c r="H107" s="73">
        <v>4.8000000000000001E-2</v>
      </c>
      <c r="I107" s="73">
        <v>4.8499999999999342E-2</v>
      </c>
      <c r="J107" s="69">
        <v>13476286.483097</v>
      </c>
      <c r="K107" s="71">
        <v>112.623751</v>
      </c>
      <c r="L107" s="69">
        <v>15177.499302260001</v>
      </c>
      <c r="M107" s="126" t="s">
        <v>3652</v>
      </c>
      <c r="N107" s="70">
        <f t="shared" si="4"/>
        <v>9.328870609842407E-3</v>
      </c>
      <c r="O107" s="70">
        <f>L107/'סכום נכסי הקרן'!$C$41</f>
        <v>2.364372773887782E-3</v>
      </c>
    </row>
    <row r="108" spans="1:15">
      <c r="A108" s="62" t="s">
        <v>2001</v>
      </c>
      <c r="B108" s="59" t="s">
        <v>2002</v>
      </c>
      <c r="C108" s="59" t="s">
        <v>227</v>
      </c>
      <c r="D108" s="126" t="s">
        <v>3652</v>
      </c>
      <c r="E108" s="78">
        <v>43709</v>
      </c>
      <c r="F108" s="69">
        <v>8.3499999995800351</v>
      </c>
      <c r="G108" s="72" t="s">
        <v>136</v>
      </c>
      <c r="H108" s="73">
        <v>4.8000000000000001E-2</v>
      </c>
      <c r="I108" s="73">
        <v>4.8499999998091063E-2</v>
      </c>
      <c r="J108" s="69">
        <v>5819.8772389999995</v>
      </c>
      <c r="K108" s="71">
        <v>112.51356199999999</v>
      </c>
      <c r="L108" s="69">
        <v>6.548151185</v>
      </c>
      <c r="M108" s="126" t="s">
        <v>3652</v>
      </c>
      <c r="N108" s="70">
        <f t="shared" si="4"/>
        <v>4.0248300409709205E-6</v>
      </c>
      <c r="O108" s="70">
        <f>L108/'סכום נכסי הקרן'!$C$41</f>
        <v>1.0200804541502851E-6</v>
      </c>
    </row>
    <row r="109" spans="1:15">
      <c r="A109" s="62" t="s">
        <v>2003</v>
      </c>
      <c r="B109" s="59" t="s">
        <v>2004</v>
      </c>
      <c r="C109" s="59" t="s">
        <v>227</v>
      </c>
      <c r="D109" s="126" t="s">
        <v>3652</v>
      </c>
      <c r="E109" s="78">
        <v>43740</v>
      </c>
      <c r="F109" s="69">
        <v>8.4299999999997919</v>
      </c>
      <c r="G109" s="72" t="s">
        <v>136</v>
      </c>
      <c r="H109" s="73">
        <v>4.8000000000000001E-2</v>
      </c>
      <c r="I109" s="73">
        <v>4.849999999999869E-2</v>
      </c>
      <c r="J109" s="69">
        <v>15376211.861756001</v>
      </c>
      <c r="K109" s="71">
        <v>111.81374700000001</v>
      </c>
      <c r="L109" s="69">
        <v>17192.718635085002</v>
      </c>
      <c r="M109" s="126" t="s">
        <v>3652</v>
      </c>
      <c r="N109" s="70">
        <f t="shared" si="4"/>
        <v>1.0567527916423737E-2</v>
      </c>
      <c r="O109" s="70">
        <f>L109/'סכום נכסי הקרן'!$C$41</f>
        <v>2.6783065536926175E-3</v>
      </c>
    </row>
    <row r="110" spans="1:15">
      <c r="A110" s="62" t="s">
        <v>2005</v>
      </c>
      <c r="B110" s="59" t="s">
        <v>2006</v>
      </c>
      <c r="C110" s="59" t="s">
        <v>227</v>
      </c>
      <c r="D110" s="126" t="s">
        <v>3652</v>
      </c>
      <c r="E110" s="78">
        <v>43770</v>
      </c>
      <c r="F110" s="69">
        <v>8.5099999999999554</v>
      </c>
      <c r="G110" s="72" t="s">
        <v>136</v>
      </c>
      <c r="H110" s="73">
        <v>4.8000000000000001E-2</v>
      </c>
      <c r="I110" s="73">
        <v>4.8499999999999946E-2</v>
      </c>
      <c r="J110" s="69">
        <v>22315910.438593999</v>
      </c>
      <c r="K110" s="71">
        <v>111.608464</v>
      </c>
      <c r="L110" s="69">
        <v>24906.444758359001</v>
      </c>
      <c r="M110" s="126" t="s">
        <v>3652</v>
      </c>
      <c r="N110" s="70">
        <f t="shared" si="4"/>
        <v>1.5308780180099952E-2</v>
      </c>
      <c r="O110" s="70">
        <f>L110/'סכום נכסי הקרן'!$C$41</f>
        <v>3.8799619560671212E-3</v>
      </c>
    </row>
    <row r="111" spans="1:15">
      <c r="A111" s="62" t="s">
        <v>2007</v>
      </c>
      <c r="B111" s="59" t="s">
        <v>2008</v>
      </c>
      <c r="C111" s="59" t="s">
        <v>227</v>
      </c>
      <c r="D111" s="126" t="s">
        <v>3652</v>
      </c>
      <c r="E111" s="78">
        <v>43800</v>
      </c>
      <c r="F111" s="69">
        <v>8.600000000000307</v>
      </c>
      <c r="G111" s="72" t="s">
        <v>136</v>
      </c>
      <c r="H111" s="73">
        <v>4.8000000000000001E-2</v>
      </c>
      <c r="I111" s="73">
        <v>4.8500000000001278E-2</v>
      </c>
      <c r="J111" s="69">
        <v>10002637.440117</v>
      </c>
      <c r="K111" s="71">
        <v>110.743578</v>
      </c>
      <c r="L111" s="69">
        <v>11077.278633735999</v>
      </c>
      <c r="M111" s="126" t="s">
        <v>3652</v>
      </c>
      <c r="N111" s="70">
        <f t="shared" si="4"/>
        <v>6.8086643936071493E-3</v>
      </c>
      <c r="O111" s="70">
        <f>L111/'סכום נכסי הקרן'!$C$41</f>
        <v>1.7256344730303701E-3</v>
      </c>
    </row>
    <row r="112" spans="1:15">
      <c r="A112" s="62" t="s">
        <v>2009</v>
      </c>
      <c r="B112" s="59" t="s">
        <v>2010</v>
      </c>
      <c r="C112" s="59" t="s">
        <v>227</v>
      </c>
      <c r="D112" s="126" t="s">
        <v>3652</v>
      </c>
      <c r="E112" s="78">
        <v>43831</v>
      </c>
      <c r="F112" s="69">
        <v>8.4800000000000058</v>
      </c>
      <c r="G112" s="72" t="s">
        <v>136</v>
      </c>
      <c r="H112" s="73">
        <v>4.8000000000000001E-2</v>
      </c>
      <c r="I112" s="73">
        <v>4.8600000000000358E-2</v>
      </c>
      <c r="J112" s="69">
        <v>13486627.587282</v>
      </c>
      <c r="K112" s="71">
        <v>113.373231</v>
      </c>
      <c r="L112" s="69">
        <v>15290.225441454</v>
      </c>
      <c r="M112" s="126" t="s">
        <v>3652</v>
      </c>
      <c r="N112" s="70">
        <f t="shared" si="4"/>
        <v>9.3981578847712431E-3</v>
      </c>
      <c r="O112" s="70">
        <f>L112/'סכום נכסי הקרן'!$C$41</f>
        <v>2.3819334147488287E-3</v>
      </c>
    </row>
    <row r="113" spans="1:15">
      <c r="A113" s="62" t="s">
        <v>2011</v>
      </c>
      <c r="B113" s="59" t="s">
        <v>2012</v>
      </c>
      <c r="C113" s="59" t="s">
        <v>227</v>
      </c>
      <c r="D113" s="126" t="s">
        <v>3652</v>
      </c>
      <c r="E113" s="78">
        <v>43863</v>
      </c>
      <c r="F113" s="69">
        <v>8.5599999999999152</v>
      </c>
      <c r="G113" s="72" t="s">
        <v>136</v>
      </c>
      <c r="H113" s="73">
        <v>4.8000000000000001E-2</v>
      </c>
      <c r="I113" s="73">
        <v>4.879999999999983E-2</v>
      </c>
      <c r="J113" s="69">
        <v>14435652.362511002</v>
      </c>
      <c r="K113" s="71">
        <v>112.718281</v>
      </c>
      <c r="L113" s="69">
        <v>16271.619185381001</v>
      </c>
      <c r="M113" s="126" t="s">
        <v>3652</v>
      </c>
      <c r="N113" s="70">
        <f t="shared" si="4"/>
        <v>1.0001372885614007E-2</v>
      </c>
      <c r="O113" s="70">
        <f>L113/'סכום נכסי הקרן'!$C$41</f>
        <v>2.5348163503625559E-3</v>
      </c>
    </row>
    <row r="114" spans="1:15">
      <c r="A114" s="62" t="s">
        <v>2013</v>
      </c>
      <c r="B114" s="59" t="s">
        <v>2014</v>
      </c>
      <c r="C114" s="59" t="s">
        <v>227</v>
      </c>
      <c r="D114" s="126" t="s">
        <v>3652</v>
      </c>
      <c r="E114" s="78">
        <v>43891</v>
      </c>
      <c r="F114" s="69">
        <v>8.6399999996900032</v>
      </c>
      <c r="G114" s="72" t="s">
        <v>136</v>
      </c>
      <c r="H114" s="73">
        <v>4.8000000000000001E-2</v>
      </c>
      <c r="I114" s="73">
        <v>4.8499999997699245E-2</v>
      </c>
      <c r="J114" s="69">
        <v>7310.9201679999996</v>
      </c>
      <c r="K114" s="71">
        <v>112.956461</v>
      </c>
      <c r="L114" s="69">
        <v>8.2581566540000004</v>
      </c>
      <c r="M114" s="126" t="s">
        <v>3652</v>
      </c>
      <c r="N114" s="70">
        <f t="shared" si="4"/>
        <v>5.0758872306127271E-6</v>
      </c>
      <c r="O114" s="70">
        <f>L114/'סכום נכסי הקרן'!$C$41</f>
        <v>1.2864675771924041E-6</v>
      </c>
    </row>
    <row r="115" spans="1:15">
      <c r="A115" s="62" t="s">
        <v>2015</v>
      </c>
      <c r="B115" s="59" t="s">
        <v>2016</v>
      </c>
      <c r="C115" s="59" t="s">
        <v>227</v>
      </c>
      <c r="D115" s="126" t="s">
        <v>3652</v>
      </c>
      <c r="E115" s="78">
        <v>44045</v>
      </c>
      <c r="F115" s="69">
        <v>8.8499999999982428</v>
      </c>
      <c r="G115" s="72" t="s">
        <v>136</v>
      </c>
      <c r="H115" s="73">
        <v>4.8000000000000001E-2</v>
      </c>
      <c r="I115" s="73">
        <v>4.849999999999121E-2</v>
      </c>
      <c r="J115" s="69">
        <v>1998238.015655</v>
      </c>
      <c r="K115" s="71">
        <v>113.84748399999999</v>
      </c>
      <c r="L115" s="69">
        <v>2274.9437047799997</v>
      </c>
      <c r="M115" s="126" t="s">
        <v>3652</v>
      </c>
      <c r="N115" s="70">
        <f t="shared" si="4"/>
        <v>1.3982972454103812E-3</v>
      </c>
      <c r="O115" s="70">
        <f>L115/'סכום נכסי הקרן'!$C$41</f>
        <v>3.5439401778844455E-4</v>
      </c>
    </row>
    <row r="116" spans="1:15">
      <c r="A116" s="62" t="s">
        <v>2017</v>
      </c>
      <c r="B116" s="59" t="s">
        <v>2018</v>
      </c>
      <c r="C116" s="59" t="s">
        <v>227</v>
      </c>
      <c r="D116" s="126" t="s">
        <v>3652</v>
      </c>
      <c r="E116" s="78">
        <v>44075</v>
      </c>
      <c r="F116" s="69">
        <v>8.9299999999998683</v>
      </c>
      <c r="G116" s="72" t="s">
        <v>136</v>
      </c>
      <c r="H116" s="73">
        <v>4.8000000000000001E-2</v>
      </c>
      <c r="I116" s="73">
        <v>4.859999999999938E-2</v>
      </c>
      <c r="J116" s="69">
        <v>26399732.726647995</v>
      </c>
      <c r="K116" s="71">
        <v>113.150803</v>
      </c>
      <c r="L116" s="69">
        <v>29871.509583900999</v>
      </c>
      <c r="M116" s="126" t="s">
        <v>3652</v>
      </c>
      <c r="N116" s="70">
        <f t="shared" si="4"/>
        <v>1.8360564034905602E-2</v>
      </c>
      <c r="O116" s="70">
        <f>L116/'סכום נכסי הקרן'!$C$41</f>
        <v>4.6534269294670116E-3</v>
      </c>
    </row>
    <row r="117" spans="1:15">
      <c r="A117" s="62" t="s">
        <v>2019</v>
      </c>
      <c r="B117" s="59" t="s">
        <v>2020</v>
      </c>
      <c r="C117" s="59" t="s">
        <v>227</v>
      </c>
      <c r="D117" s="126" t="s">
        <v>3652</v>
      </c>
      <c r="E117" s="78">
        <v>44166</v>
      </c>
      <c r="F117" s="69">
        <v>9.1899999999999871</v>
      </c>
      <c r="G117" s="72" t="s">
        <v>136</v>
      </c>
      <c r="H117" s="73">
        <v>4.8000000000000001E-2</v>
      </c>
      <c r="I117" s="73">
        <v>4.8600000000000004E-2</v>
      </c>
      <c r="J117" s="69">
        <v>48193056.667707004</v>
      </c>
      <c r="K117" s="71">
        <v>111.61021</v>
      </c>
      <c r="L117" s="69">
        <v>53788.371832892997</v>
      </c>
      <c r="M117" s="126" t="s">
        <v>3652</v>
      </c>
      <c r="N117" s="70">
        <f t="shared" si="4"/>
        <v>3.3061095978336334E-2</v>
      </c>
      <c r="O117" s="70">
        <f>L117/'סכום נכסי הקרן'!$C$41</f>
        <v>8.3792302922068053E-3</v>
      </c>
    </row>
    <row r="118" spans="1:15">
      <c r="A118" s="62" t="s">
        <v>2021</v>
      </c>
      <c r="B118" s="59" t="s">
        <v>2022</v>
      </c>
      <c r="C118" s="59" t="s">
        <v>227</v>
      </c>
      <c r="D118" s="126" t="s">
        <v>3652</v>
      </c>
      <c r="E118" s="78">
        <v>44197</v>
      </c>
      <c r="F118" s="69">
        <v>9.0499999999998373</v>
      </c>
      <c r="G118" s="72" t="s">
        <v>136</v>
      </c>
      <c r="H118" s="73">
        <v>4.8000000000000001E-2</v>
      </c>
      <c r="I118" s="73">
        <v>4.8499999999998857E-2</v>
      </c>
      <c r="J118" s="69">
        <v>14534830.766369</v>
      </c>
      <c r="K118" s="71">
        <v>114.065203</v>
      </c>
      <c r="L118" s="69">
        <v>16579.184160313998</v>
      </c>
      <c r="M118" s="126" t="s">
        <v>3652</v>
      </c>
      <c r="N118" s="70">
        <f t="shared" si="4"/>
        <v>1.0190418116197026E-2</v>
      </c>
      <c r="O118" s="70">
        <f>L118/'סכום נכסי הקרן'!$C$41</f>
        <v>2.5827292666112012E-3</v>
      </c>
    </row>
    <row r="119" spans="1:15">
      <c r="A119" s="62" t="s">
        <v>2023</v>
      </c>
      <c r="B119" s="59" t="s">
        <v>2024</v>
      </c>
      <c r="C119" s="59" t="s">
        <v>227</v>
      </c>
      <c r="D119" s="126" t="s">
        <v>3652</v>
      </c>
      <c r="E119" s="78">
        <v>44228</v>
      </c>
      <c r="F119" s="69">
        <v>9.1300000000000043</v>
      </c>
      <c r="G119" s="72" t="s">
        <v>136</v>
      </c>
      <c r="H119" s="73">
        <v>4.8000000000000001E-2</v>
      </c>
      <c r="I119" s="73">
        <v>4.8500000000000244E-2</v>
      </c>
      <c r="J119" s="69">
        <v>26568942.050009999</v>
      </c>
      <c r="K119" s="71">
        <v>113.748986</v>
      </c>
      <c r="L119" s="69">
        <v>30221.902256244997</v>
      </c>
      <c r="M119" s="126" t="s">
        <v>3652</v>
      </c>
      <c r="N119" s="70">
        <f t="shared" si="4"/>
        <v>1.8575933368010913E-2</v>
      </c>
      <c r="O119" s="70">
        <f>L119/'סכום נכסי הקרן'!$C$41</f>
        <v>4.7080116063074563E-3</v>
      </c>
    </row>
    <row r="120" spans="1:15">
      <c r="A120" s="62" t="s">
        <v>2025</v>
      </c>
      <c r="B120" s="59" t="s">
        <v>2026</v>
      </c>
      <c r="C120" s="59" t="s">
        <v>227</v>
      </c>
      <c r="D120" s="126" t="s">
        <v>3652</v>
      </c>
      <c r="E120" s="78">
        <v>44256</v>
      </c>
      <c r="F120" s="69">
        <v>9.22000000000026</v>
      </c>
      <c r="G120" s="72" t="s">
        <v>136</v>
      </c>
      <c r="H120" s="73">
        <v>4.8000000000000001E-2</v>
      </c>
      <c r="I120" s="73">
        <v>4.8500000000001445E-2</v>
      </c>
      <c r="J120" s="69">
        <v>10079113.512926999</v>
      </c>
      <c r="K120" s="71">
        <v>113.414186</v>
      </c>
      <c r="L120" s="69">
        <v>11431.144498191001</v>
      </c>
      <c r="M120" s="126" t="s">
        <v>3652</v>
      </c>
      <c r="N120" s="70">
        <f t="shared" si="4"/>
        <v>7.0261685289721354E-3</v>
      </c>
      <c r="O120" s="70">
        <f>L120/'סכום נכסי הקרן'!$C$41</f>
        <v>1.7807602087568798E-3</v>
      </c>
    </row>
    <row r="121" spans="1:15">
      <c r="A121" s="62" t="s">
        <v>2027</v>
      </c>
      <c r="B121" s="59" t="s">
        <v>2028</v>
      </c>
      <c r="C121" s="59" t="s">
        <v>227</v>
      </c>
      <c r="D121" s="126" t="s">
        <v>3652</v>
      </c>
      <c r="E121" s="78">
        <v>44287</v>
      </c>
      <c r="F121" s="69">
        <v>9.3000000000001766</v>
      </c>
      <c r="G121" s="72" t="s">
        <v>136</v>
      </c>
      <c r="H121" s="73">
        <v>4.8000000000000001E-2</v>
      </c>
      <c r="I121" s="73">
        <v>4.8500000000000695E-2</v>
      </c>
      <c r="J121" s="69">
        <v>14103053.593025999</v>
      </c>
      <c r="K121" s="71">
        <v>112.628811</v>
      </c>
      <c r="L121" s="69">
        <v>15884.101607033999</v>
      </c>
      <c r="M121" s="126" t="s">
        <v>3652</v>
      </c>
      <c r="N121" s="70">
        <f t="shared" si="4"/>
        <v>9.763184678489507E-3</v>
      </c>
      <c r="O121" s="70">
        <f>L121/'סכום נכסי הקרן'!$C$41</f>
        <v>2.474448302016795E-3</v>
      </c>
    </row>
    <row r="122" spans="1:15">
      <c r="A122" s="62" t="s">
        <v>2029</v>
      </c>
      <c r="B122" s="59" t="s">
        <v>2030</v>
      </c>
      <c r="C122" s="59" t="s">
        <v>227</v>
      </c>
      <c r="D122" s="126" t="s">
        <v>3652</v>
      </c>
      <c r="E122" s="78">
        <v>44318</v>
      </c>
      <c r="F122" s="69">
        <v>9.3899999999999633</v>
      </c>
      <c r="G122" s="72" t="s">
        <v>136</v>
      </c>
      <c r="H122" s="73">
        <v>4.8000000000000001E-2</v>
      </c>
      <c r="I122" s="73">
        <v>4.8500000000000085E-2</v>
      </c>
      <c r="J122" s="69">
        <v>22230920.991641</v>
      </c>
      <c r="K122" s="71">
        <v>111.500624</v>
      </c>
      <c r="L122" s="69">
        <v>24787.615551027997</v>
      </c>
      <c r="M122" s="126" t="s">
        <v>3652</v>
      </c>
      <c r="N122" s="70">
        <f t="shared" si="4"/>
        <v>1.5235741646031562E-2</v>
      </c>
      <c r="O122" s="70">
        <f>L122/'סכום נכסי הקרן'!$C$41</f>
        <v>3.8614505704323179E-3</v>
      </c>
    </row>
    <row r="123" spans="1:15">
      <c r="A123" s="62" t="s">
        <v>2031</v>
      </c>
      <c r="B123" s="59" t="s">
        <v>2032</v>
      </c>
      <c r="C123" s="59" t="s">
        <v>227</v>
      </c>
      <c r="D123" s="126" t="s">
        <v>3652</v>
      </c>
      <c r="E123" s="78">
        <v>44348</v>
      </c>
      <c r="F123" s="69">
        <v>9.469999999999958</v>
      </c>
      <c r="G123" s="72" t="s">
        <v>136</v>
      </c>
      <c r="H123" s="73">
        <v>4.8000000000000001E-2</v>
      </c>
      <c r="I123" s="73">
        <v>4.8499999999999627E-2</v>
      </c>
      <c r="J123" s="69">
        <v>17909301.405490998</v>
      </c>
      <c r="K123" s="71">
        <v>110.744517</v>
      </c>
      <c r="L123" s="69">
        <v>19833.569289355</v>
      </c>
      <c r="M123" s="126" t="s">
        <v>3652</v>
      </c>
      <c r="N123" s="70">
        <f t="shared" si="4"/>
        <v>1.2190730366509439E-2</v>
      </c>
      <c r="O123" s="70">
        <f>L123/'סכום נכסי הקרן'!$C$41</f>
        <v>3.0897020848345601E-3</v>
      </c>
    </row>
    <row r="124" spans="1:15">
      <c r="A124" s="62" t="s">
        <v>2033</v>
      </c>
      <c r="B124" s="59" t="s">
        <v>2034</v>
      </c>
      <c r="C124" s="59" t="s">
        <v>227</v>
      </c>
      <c r="D124" s="126" t="s">
        <v>3652</v>
      </c>
      <c r="E124" s="78">
        <v>44378</v>
      </c>
      <c r="F124" s="69">
        <v>9.3200000000002543</v>
      </c>
      <c r="G124" s="72" t="s">
        <v>136</v>
      </c>
      <c r="H124" s="73">
        <v>4.8000000000000001E-2</v>
      </c>
      <c r="I124" s="73">
        <v>4.8500000000002125E-2</v>
      </c>
      <c r="J124" s="69">
        <v>5431196.0161210001</v>
      </c>
      <c r="K124" s="71">
        <v>112.50970100000001</v>
      </c>
      <c r="L124" s="69">
        <v>6110.6224012419998</v>
      </c>
      <c r="M124" s="126" t="s">
        <v>3652</v>
      </c>
      <c r="N124" s="70">
        <f t="shared" si="4"/>
        <v>3.7559023783518002E-3</v>
      </c>
      <c r="O124" s="70">
        <f>L124/'סכום נכסי הקרן'!$C$41</f>
        <v>9.5192158795579873E-4</v>
      </c>
    </row>
    <row r="125" spans="1:15">
      <c r="A125" s="62" t="s">
        <v>2035</v>
      </c>
      <c r="B125" s="59" t="s">
        <v>2036</v>
      </c>
      <c r="C125" s="59" t="s">
        <v>227</v>
      </c>
      <c r="D125" s="126" t="s">
        <v>3652</v>
      </c>
      <c r="E125" s="78">
        <v>44409</v>
      </c>
      <c r="F125" s="69">
        <v>9.4100000000000232</v>
      </c>
      <c r="G125" s="72" t="s">
        <v>136</v>
      </c>
      <c r="H125" s="73">
        <v>4.8000000000000001E-2</v>
      </c>
      <c r="I125" s="73">
        <v>4.8600000000000358E-2</v>
      </c>
      <c r="J125" s="69">
        <v>6875391.3382550003</v>
      </c>
      <c r="K125" s="71">
        <v>111.838185</v>
      </c>
      <c r="L125" s="69">
        <v>7689.3128777020002</v>
      </c>
      <c r="M125" s="126" t="s">
        <v>3652</v>
      </c>
      <c r="N125" s="70">
        <f t="shared" si="4"/>
        <v>4.7262466290474885E-3</v>
      </c>
      <c r="O125" s="70">
        <f>L125/'סכום נכסי הקרן'!$C$41</f>
        <v>1.1978522717003962E-3</v>
      </c>
    </row>
    <row r="126" spans="1:15">
      <c r="A126" s="62" t="s">
        <v>2037</v>
      </c>
      <c r="B126" s="59" t="s">
        <v>2038</v>
      </c>
      <c r="C126" s="59" t="s">
        <v>227</v>
      </c>
      <c r="D126" s="126" t="s">
        <v>3652</v>
      </c>
      <c r="E126" s="78">
        <v>44440</v>
      </c>
      <c r="F126" s="69">
        <v>9.4899999999999185</v>
      </c>
      <c r="G126" s="72" t="s">
        <v>136</v>
      </c>
      <c r="H126" s="73">
        <v>4.8000000000000001E-2</v>
      </c>
      <c r="I126" s="73">
        <v>4.8499999999999571E-2</v>
      </c>
      <c r="J126" s="69">
        <v>20143268.498404998</v>
      </c>
      <c r="K126" s="71">
        <v>111.07546600000001</v>
      </c>
      <c r="L126" s="69">
        <v>22374.229370767</v>
      </c>
      <c r="M126" s="126" t="s">
        <v>3652</v>
      </c>
      <c r="N126" s="70">
        <f t="shared" si="4"/>
        <v>1.3752350544581524E-2</v>
      </c>
      <c r="O126" s="70">
        <f>L126/'סכום נכסי הקרן'!$C$41</f>
        <v>3.4854897837540764E-3</v>
      </c>
    </row>
    <row r="127" spans="1:15">
      <c r="A127" s="62" t="s">
        <v>2039</v>
      </c>
      <c r="B127" s="59" t="s">
        <v>2040</v>
      </c>
      <c r="C127" s="59" t="s">
        <v>227</v>
      </c>
      <c r="D127" s="126" t="s">
        <v>3652</v>
      </c>
      <c r="E127" s="78">
        <v>44501</v>
      </c>
      <c r="F127" s="69">
        <v>9.6600000000000765</v>
      </c>
      <c r="G127" s="72" t="s">
        <v>136</v>
      </c>
      <c r="H127" s="73">
        <v>4.8000000000000001E-2</v>
      </c>
      <c r="I127" s="73">
        <v>4.8500000000000314E-2</v>
      </c>
      <c r="J127" s="69">
        <v>25398040.467314001</v>
      </c>
      <c r="K127" s="71">
        <v>109.6622</v>
      </c>
      <c r="L127" s="69">
        <v>27852.049996258997</v>
      </c>
      <c r="M127" s="126" t="s">
        <v>3652</v>
      </c>
      <c r="N127" s="70">
        <f t="shared" si="4"/>
        <v>1.7119300449928022E-2</v>
      </c>
      <c r="O127" s="70">
        <f>L127/'סכום נכסי הקרן'!$C$41</f>
        <v>4.3388325966393099E-3</v>
      </c>
    </row>
    <row r="128" spans="1:15">
      <c r="A128" s="62" t="s">
        <v>2041</v>
      </c>
      <c r="B128" s="59" t="s">
        <v>2042</v>
      </c>
      <c r="C128" s="59" t="s">
        <v>227</v>
      </c>
      <c r="D128" s="126" t="s">
        <v>3652</v>
      </c>
      <c r="E128" s="78">
        <v>44531</v>
      </c>
      <c r="F128" s="69">
        <v>9.7499999999998437</v>
      </c>
      <c r="G128" s="72" t="s">
        <v>136</v>
      </c>
      <c r="H128" s="73">
        <v>4.8000000000000001E-2</v>
      </c>
      <c r="I128" s="73">
        <v>4.8499999999999314E-2</v>
      </c>
      <c r="J128" s="69">
        <v>7279223.4812189993</v>
      </c>
      <c r="K128" s="71">
        <v>109.122838</v>
      </c>
      <c r="L128" s="69">
        <v>7943.2952755629985</v>
      </c>
      <c r="M128" s="126" t="s">
        <v>3652</v>
      </c>
      <c r="N128" s="70">
        <f t="shared" si="4"/>
        <v>4.8823572556821382E-3</v>
      </c>
      <c r="O128" s="70">
        <f>L128/'סכום נכסי הקרן'!$C$41</f>
        <v>1.2374180166620753E-3</v>
      </c>
    </row>
    <row r="129" spans="1:15">
      <c r="A129" s="62" t="s">
        <v>2043</v>
      </c>
      <c r="B129" s="59" t="s">
        <v>2044</v>
      </c>
      <c r="C129" s="59" t="s">
        <v>227</v>
      </c>
      <c r="D129" s="126" t="s">
        <v>3652</v>
      </c>
      <c r="E129" s="78">
        <v>44563</v>
      </c>
      <c r="F129" s="69">
        <v>9.5999999999999144</v>
      </c>
      <c r="G129" s="72" t="s">
        <v>136</v>
      </c>
      <c r="H129" s="73">
        <v>4.8000000000000001E-2</v>
      </c>
      <c r="I129" s="73">
        <v>4.8499999999999675E-2</v>
      </c>
      <c r="J129" s="69">
        <v>20911251.803158</v>
      </c>
      <c r="K129" s="71">
        <v>111.391143</v>
      </c>
      <c r="L129" s="69">
        <v>23293.282356355001</v>
      </c>
      <c r="M129" s="126" t="s">
        <v>3652</v>
      </c>
      <c r="N129" s="70">
        <f t="shared" si="4"/>
        <v>1.4317247713436156E-2</v>
      </c>
      <c r="O129" s="70">
        <f>L129/'סכום נכסי הקרן'!$C$41</f>
        <v>3.6286611859468595E-3</v>
      </c>
    </row>
    <row r="130" spans="1:15">
      <c r="A130" s="62" t="s">
        <v>2045</v>
      </c>
      <c r="B130" s="59" t="s">
        <v>2046</v>
      </c>
      <c r="C130" s="59" t="s">
        <v>227</v>
      </c>
      <c r="D130" s="126" t="s">
        <v>3652</v>
      </c>
      <c r="E130" s="78">
        <v>44652</v>
      </c>
      <c r="F130" s="69">
        <v>9.8499999999989143</v>
      </c>
      <c r="G130" s="72" t="s">
        <v>136</v>
      </c>
      <c r="H130" s="73">
        <v>4.8000000000000001E-2</v>
      </c>
      <c r="I130" s="73">
        <v>4.8499999999995345E-2</v>
      </c>
      <c r="J130" s="69">
        <v>1482096.6714260001</v>
      </c>
      <c r="K130" s="71">
        <v>108.81998</v>
      </c>
      <c r="L130" s="69">
        <v>1612.8173082950002</v>
      </c>
      <c r="M130" s="126" t="s">
        <v>3652</v>
      </c>
      <c r="N130" s="70">
        <f t="shared" si="4"/>
        <v>9.9132035434572438E-4</v>
      </c>
      <c r="O130" s="70">
        <f>L130/'סכום נכסי הקרן'!$C$41</f>
        <v>2.5124701092358855E-4</v>
      </c>
    </row>
    <row r="131" spans="1:15">
      <c r="A131" s="62" t="s">
        <v>2047</v>
      </c>
      <c r="B131" s="59" t="s">
        <v>2048</v>
      </c>
      <c r="C131" s="59" t="s">
        <v>227</v>
      </c>
      <c r="D131" s="126" t="s">
        <v>3652</v>
      </c>
      <c r="E131" s="78">
        <v>40057</v>
      </c>
      <c r="F131" s="69">
        <v>0.66000000000004677</v>
      </c>
      <c r="G131" s="72" t="s">
        <v>136</v>
      </c>
      <c r="H131" s="73">
        <v>4.8000000000000001E-2</v>
      </c>
      <c r="I131" s="73">
        <v>4.8200000000001714E-2</v>
      </c>
      <c r="J131" s="69">
        <v>5202681.6627120003</v>
      </c>
      <c r="K131" s="71">
        <v>123.422899</v>
      </c>
      <c r="L131" s="69">
        <v>6421.3005338450002</v>
      </c>
      <c r="M131" s="126" t="s">
        <v>3652</v>
      </c>
      <c r="N131" s="70">
        <f t="shared" si="4"/>
        <v>3.9468611155351573E-3</v>
      </c>
      <c r="O131" s="70">
        <f>L131/'סכום נכסי הקרן'!$C$41</f>
        <v>1.0003194764050146E-3</v>
      </c>
    </row>
    <row r="132" spans="1:15">
      <c r="A132" s="62" t="s">
        <v>2049</v>
      </c>
      <c r="B132" s="59" t="s">
        <v>2050</v>
      </c>
      <c r="C132" s="59" t="s">
        <v>227</v>
      </c>
      <c r="D132" s="126" t="s">
        <v>3652</v>
      </c>
      <c r="E132" s="78">
        <v>40087</v>
      </c>
      <c r="F132" s="69">
        <v>0.73999999999996602</v>
      </c>
      <c r="G132" s="72" t="s">
        <v>136</v>
      </c>
      <c r="H132" s="73">
        <v>4.8000000000000001E-2</v>
      </c>
      <c r="I132" s="73">
        <v>4.8300000000001869E-2</v>
      </c>
      <c r="J132" s="69">
        <v>4825784.4887880003</v>
      </c>
      <c r="K132" s="71">
        <v>122.350264</v>
      </c>
      <c r="L132" s="69">
        <v>5904.3600709300008</v>
      </c>
      <c r="M132" s="126" t="s">
        <v>3652</v>
      </c>
      <c r="N132" s="70">
        <f t="shared" si="4"/>
        <v>3.6291229562055781E-3</v>
      </c>
      <c r="O132" s="70">
        <f>L132/'סכום נכסי הקרן'!$C$41</f>
        <v>9.1978974407584408E-4</v>
      </c>
    </row>
    <row r="133" spans="1:15">
      <c r="A133" s="62" t="s">
        <v>2051</v>
      </c>
      <c r="B133" s="59" t="s">
        <v>2052</v>
      </c>
      <c r="C133" s="59" t="s">
        <v>227</v>
      </c>
      <c r="D133" s="126" t="s">
        <v>3652</v>
      </c>
      <c r="E133" s="78">
        <v>40118</v>
      </c>
      <c r="F133" s="69">
        <v>0.82999999999998753</v>
      </c>
      <c r="G133" s="72" t="s">
        <v>136</v>
      </c>
      <c r="H133" s="73">
        <v>4.8000000000000001E-2</v>
      </c>
      <c r="I133" s="73">
        <v>4.8300000000001259E-2</v>
      </c>
      <c r="J133" s="69">
        <v>5907752.5754930004</v>
      </c>
      <c r="K133" s="71">
        <v>122.216328</v>
      </c>
      <c r="L133" s="69">
        <v>7220.2382813229997</v>
      </c>
      <c r="M133" s="126" t="s">
        <v>3652</v>
      </c>
      <c r="N133" s="70">
        <f t="shared" si="4"/>
        <v>4.4379292897521964E-3</v>
      </c>
      <c r="O133" s="70">
        <f>L133/'סכום נכסי הקרן'!$C$41</f>
        <v>1.1247791532298349E-3</v>
      </c>
    </row>
    <row r="134" spans="1:15">
      <c r="A134" s="62" t="s">
        <v>2053</v>
      </c>
      <c r="B134" s="59" t="s">
        <v>2054</v>
      </c>
      <c r="C134" s="59" t="s">
        <v>227</v>
      </c>
      <c r="D134" s="126" t="s">
        <v>3652</v>
      </c>
      <c r="E134" s="78">
        <v>39904</v>
      </c>
      <c r="F134" s="69">
        <v>0.25</v>
      </c>
      <c r="G134" s="72" t="s">
        <v>136</v>
      </c>
      <c r="H134" s="73">
        <v>4.8000000000000001E-2</v>
      </c>
      <c r="I134" s="73">
        <v>4.8000000000000619E-2</v>
      </c>
      <c r="J134" s="69">
        <v>7517261.2701099999</v>
      </c>
      <c r="K134" s="71">
        <v>127.702336</v>
      </c>
      <c r="L134" s="69">
        <v>9599.7182184880003</v>
      </c>
      <c r="M134" s="126" t="s">
        <v>3652</v>
      </c>
      <c r="N134" s="70">
        <f t="shared" si="4"/>
        <v>5.9004798727209512E-3</v>
      </c>
      <c r="O134" s="70">
        <f>L134/'סכום נכסי הקרן'!$C$41</f>
        <v>1.4954579763616141E-3</v>
      </c>
    </row>
    <row r="135" spans="1:15">
      <c r="A135" s="62" t="s">
        <v>2055</v>
      </c>
      <c r="B135" s="59" t="s">
        <v>2056</v>
      </c>
      <c r="C135" s="59" t="s">
        <v>227</v>
      </c>
      <c r="D135" s="126" t="s">
        <v>3652</v>
      </c>
      <c r="E135" s="78">
        <v>39965</v>
      </c>
      <c r="F135" s="69">
        <v>0.42</v>
      </c>
      <c r="G135" s="72" t="s">
        <v>136</v>
      </c>
      <c r="H135" s="73">
        <v>4.8000000000000001E-2</v>
      </c>
      <c r="I135" s="73">
        <v>4.8200000000002262E-2</v>
      </c>
      <c r="J135" s="69">
        <v>3541852.2324419999</v>
      </c>
      <c r="K135" s="71">
        <v>124.83431400000001</v>
      </c>
      <c r="L135" s="69">
        <v>4421.4469308500002</v>
      </c>
      <c r="M135" s="126" t="s">
        <v>3652</v>
      </c>
      <c r="N135" s="70">
        <f t="shared" si="4"/>
        <v>2.7176483757138169E-3</v>
      </c>
      <c r="O135" s="70">
        <f>L135/'סכום נכסי הקרן'!$C$41</f>
        <v>6.8877939219768528E-4</v>
      </c>
    </row>
    <row r="136" spans="1:15">
      <c r="A136" s="62" t="s">
        <v>2057</v>
      </c>
      <c r="B136" s="59" t="s">
        <v>2058</v>
      </c>
      <c r="C136" s="59" t="s">
        <v>227</v>
      </c>
      <c r="D136" s="126" t="s">
        <v>3652</v>
      </c>
      <c r="E136" s="78">
        <v>39995</v>
      </c>
      <c r="F136" s="69">
        <v>0.48999999999996791</v>
      </c>
      <c r="G136" s="72" t="s">
        <v>136</v>
      </c>
      <c r="H136" s="73">
        <v>4.8000000000000001E-2</v>
      </c>
      <c r="I136" s="73">
        <v>4.8600000000001337E-2</v>
      </c>
      <c r="J136" s="69">
        <v>5410850.494864</v>
      </c>
      <c r="K136" s="71">
        <v>126.81438</v>
      </c>
      <c r="L136" s="69">
        <v>6861.7365272780007</v>
      </c>
      <c r="M136" s="126" t="s">
        <v>3652</v>
      </c>
      <c r="N136" s="70">
        <f t="shared" si="4"/>
        <v>4.2175756985390949E-3</v>
      </c>
      <c r="O136" s="70">
        <f>L136/'סכום נכסי הקרן'!$C$41</f>
        <v>1.0689312319238004E-3</v>
      </c>
    </row>
    <row r="137" spans="1:15">
      <c r="A137" s="62" t="s">
        <v>2059</v>
      </c>
      <c r="B137" s="59" t="s">
        <v>2060</v>
      </c>
      <c r="C137" s="59" t="s">
        <v>227</v>
      </c>
      <c r="D137" s="126" t="s">
        <v>3652</v>
      </c>
      <c r="E137" s="78">
        <v>40027</v>
      </c>
      <c r="F137" s="69">
        <v>0.5799999999999953</v>
      </c>
      <c r="G137" s="72" t="s">
        <v>136</v>
      </c>
      <c r="H137" s="73">
        <v>4.8000000000000001E-2</v>
      </c>
      <c r="I137" s="73">
        <v>4.8299999999998774E-2</v>
      </c>
      <c r="J137" s="69">
        <v>6813104.2223500004</v>
      </c>
      <c r="K137" s="71">
        <v>125.213633</v>
      </c>
      <c r="L137" s="69">
        <v>8530.9353084880004</v>
      </c>
      <c r="M137" s="126" t="s">
        <v>3652</v>
      </c>
      <c r="N137" s="70">
        <f t="shared" si="4"/>
        <v>5.2435510019737007E-3</v>
      </c>
      <c r="O137" s="70">
        <f>L137/'סכום נכסי הקרן'!$C$41</f>
        <v>1.3289614301733844E-3</v>
      </c>
    </row>
    <row r="138" spans="1:15">
      <c r="A138" s="62" t="s">
        <v>2061</v>
      </c>
      <c r="B138" s="59" t="s">
        <v>2062</v>
      </c>
      <c r="C138" s="59" t="s">
        <v>227</v>
      </c>
      <c r="D138" s="126" t="s">
        <v>3652</v>
      </c>
      <c r="E138" s="78">
        <v>40179</v>
      </c>
      <c r="F138" s="69">
        <v>0.97000000000025943</v>
      </c>
      <c r="G138" s="72" t="s">
        <v>136</v>
      </c>
      <c r="H138" s="73">
        <v>4.8000000000000001E-2</v>
      </c>
      <c r="I138" s="73">
        <v>4.8300000000006567E-2</v>
      </c>
      <c r="J138" s="69">
        <v>2650785.738808</v>
      </c>
      <c r="K138" s="71">
        <v>123.574303</v>
      </c>
      <c r="L138" s="69">
        <v>3275.6899954949999</v>
      </c>
      <c r="M138" s="126" t="s">
        <v>3652</v>
      </c>
      <c r="N138" s="70">
        <f t="shared" si="4"/>
        <v>2.013407315484298E-3</v>
      </c>
      <c r="O138" s="70">
        <f>L138/'סכום נכסי הקרן'!$C$41</f>
        <v>5.1029172110663248E-4</v>
      </c>
    </row>
    <row r="139" spans="1:15">
      <c r="A139" s="62" t="s">
        <v>2063</v>
      </c>
      <c r="B139" s="59" t="s">
        <v>2064</v>
      </c>
      <c r="C139" s="59" t="s">
        <v>227</v>
      </c>
      <c r="D139" s="126" t="s">
        <v>3652</v>
      </c>
      <c r="E139" s="78">
        <v>40210</v>
      </c>
      <c r="F139" s="69">
        <v>1.0499999999999163</v>
      </c>
      <c r="G139" s="72" t="s">
        <v>136</v>
      </c>
      <c r="H139" s="73">
        <v>4.8000000000000001E-2</v>
      </c>
      <c r="I139" s="73">
        <v>4.8200000000001332E-2</v>
      </c>
      <c r="J139" s="69">
        <v>3883445.3576600002</v>
      </c>
      <c r="K139" s="71">
        <v>123.086761</v>
      </c>
      <c r="L139" s="69">
        <v>4780.0071092480002</v>
      </c>
      <c r="M139" s="126" t="s">
        <v>3652</v>
      </c>
      <c r="N139" s="70">
        <f t="shared" si="4"/>
        <v>2.9380378775350339E-3</v>
      </c>
      <c r="O139" s="70">
        <f>L139/'סכום נכסי הקרן'!$C$41</f>
        <v>7.4463641493385758E-4</v>
      </c>
    </row>
    <row r="140" spans="1:15">
      <c r="A140" s="62" t="s">
        <v>2065</v>
      </c>
      <c r="B140" s="59" t="s">
        <v>2066</v>
      </c>
      <c r="C140" s="59" t="s">
        <v>227</v>
      </c>
      <c r="D140" s="126" t="s">
        <v>3652</v>
      </c>
      <c r="E140" s="78">
        <v>40238</v>
      </c>
      <c r="F140" s="69">
        <v>1.1300000000001111</v>
      </c>
      <c r="G140" s="72" t="s">
        <v>136</v>
      </c>
      <c r="H140" s="73">
        <v>4.8000000000000001E-2</v>
      </c>
      <c r="I140" s="73">
        <v>4.8500000000003214E-2</v>
      </c>
      <c r="J140" s="69">
        <v>5539945.9536199998</v>
      </c>
      <c r="K140" s="71">
        <v>123.422369</v>
      </c>
      <c r="L140" s="69">
        <v>6837.5325630480002</v>
      </c>
      <c r="M140" s="126" t="s">
        <v>3652</v>
      </c>
      <c r="N140" s="70">
        <f t="shared" ref="N140:N157" si="5">IFERROR(L140/$L$9,0)</f>
        <v>4.2026986989721566E-3</v>
      </c>
      <c r="O140" s="70">
        <f>L140/'סכום נכסי הקרן'!$C$41</f>
        <v>1.0651607033995759E-3</v>
      </c>
    </row>
    <row r="141" spans="1:15">
      <c r="A141" s="62" t="s">
        <v>2067</v>
      </c>
      <c r="B141" s="59" t="s">
        <v>2068</v>
      </c>
      <c r="C141" s="59" t="s">
        <v>227</v>
      </c>
      <c r="D141" s="126" t="s">
        <v>3652</v>
      </c>
      <c r="E141" s="78">
        <v>40300</v>
      </c>
      <c r="F141" s="69">
        <v>1.3000000000000944</v>
      </c>
      <c r="G141" s="72" t="s">
        <v>136</v>
      </c>
      <c r="H141" s="73">
        <v>4.8000000000000001E-2</v>
      </c>
      <c r="I141" s="73">
        <v>4.8500000000018362E-2</v>
      </c>
      <c r="J141" s="69">
        <v>865814.96015900001</v>
      </c>
      <c r="K141" s="71">
        <v>122.670784</v>
      </c>
      <c r="L141" s="69">
        <v>1062.101996353</v>
      </c>
      <c r="M141" s="126" t="s">
        <v>3652</v>
      </c>
      <c r="N141" s="70">
        <f t="shared" si="5"/>
        <v>6.5282243807825906E-4</v>
      </c>
      <c r="O141" s="70">
        <f>L141/'סכום נכסי הקרן'!$C$41</f>
        <v>1.6545578380589769E-4</v>
      </c>
    </row>
    <row r="142" spans="1:15">
      <c r="A142" s="62" t="s">
        <v>2069</v>
      </c>
      <c r="B142" s="59" t="s">
        <v>2070</v>
      </c>
      <c r="C142" s="59" t="s">
        <v>227</v>
      </c>
      <c r="D142" s="126" t="s">
        <v>3652</v>
      </c>
      <c r="E142" s="78">
        <v>40360</v>
      </c>
      <c r="F142" s="69">
        <v>1.4300000000001203</v>
      </c>
      <c r="G142" s="72" t="s">
        <v>136</v>
      </c>
      <c r="H142" s="73">
        <v>4.8000000000000001E-2</v>
      </c>
      <c r="I142" s="73">
        <v>4.8500000000000675E-2</v>
      </c>
      <c r="J142" s="69">
        <v>2431554.3300859998</v>
      </c>
      <c r="K142" s="71">
        <v>123.10536500000001</v>
      </c>
      <c r="L142" s="69">
        <v>2993.3738249479998</v>
      </c>
      <c r="M142" s="126" t="s">
        <v>3652</v>
      </c>
      <c r="N142" s="70">
        <f t="shared" si="5"/>
        <v>1.8398812968926186E-3</v>
      </c>
      <c r="O142" s="70">
        <f>L142/'סכום נכסי הקרן'!$C$41</f>
        <v>4.6631210009158208E-4</v>
      </c>
    </row>
    <row r="143" spans="1:15">
      <c r="A143" s="62" t="s">
        <v>2071</v>
      </c>
      <c r="B143" s="59" t="s">
        <v>2072</v>
      </c>
      <c r="C143" s="59" t="s">
        <v>227</v>
      </c>
      <c r="D143" s="126" t="s">
        <v>3652</v>
      </c>
      <c r="E143" s="78">
        <v>40422</v>
      </c>
      <c r="F143" s="69">
        <v>1.5999999999998975</v>
      </c>
      <c r="G143" s="72" t="s">
        <v>136</v>
      </c>
      <c r="H143" s="73">
        <v>4.8000000000000001E-2</v>
      </c>
      <c r="I143" s="73">
        <v>4.8399999999995495E-2</v>
      </c>
      <c r="J143" s="69">
        <v>4830017.1267799996</v>
      </c>
      <c r="K143" s="71">
        <v>121.21619699999999</v>
      </c>
      <c r="L143" s="69">
        <v>5854.7630727709993</v>
      </c>
      <c r="M143" s="126" t="s">
        <v>3652</v>
      </c>
      <c r="N143" s="70">
        <f t="shared" si="5"/>
        <v>3.5986380937623281E-3</v>
      </c>
      <c r="O143" s="70">
        <f>L143/'סכום נכסי הקרן'!$C$41</f>
        <v>9.120634520313935E-4</v>
      </c>
    </row>
    <row r="144" spans="1:15">
      <c r="A144" s="62" t="s">
        <v>2073</v>
      </c>
      <c r="B144" s="59" t="s">
        <v>2074</v>
      </c>
      <c r="C144" s="59" t="s">
        <v>227</v>
      </c>
      <c r="D144" s="126" t="s">
        <v>3652</v>
      </c>
      <c r="E144" s="78">
        <v>40483</v>
      </c>
      <c r="F144" s="69">
        <v>1.7699999999999909</v>
      </c>
      <c r="G144" s="72" t="s">
        <v>136</v>
      </c>
      <c r="H144" s="73">
        <v>4.8000000000000001E-2</v>
      </c>
      <c r="I144" s="73">
        <v>4.8399999999999811E-2</v>
      </c>
      <c r="J144" s="69">
        <v>9387654.3791429996</v>
      </c>
      <c r="K144" s="71">
        <v>119.364071</v>
      </c>
      <c r="L144" s="69">
        <v>11205.486441930001</v>
      </c>
      <c r="M144" s="126" t="s">
        <v>3652</v>
      </c>
      <c r="N144" s="70">
        <f t="shared" si="5"/>
        <v>6.8874674974646628E-3</v>
      </c>
      <c r="O144" s="70">
        <f>L144/'סכום נכסי הקרן'!$C$41</f>
        <v>1.7456068706603661E-3</v>
      </c>
    </row>
    <row r="145" spans="1:15">
      <c r="A145" s="62" t="s">
        <v>2075</v>
      </c>
      <c r="B145" s="59" t="s">
        <v>2076</v>
      </c>
      <c r="C145" s="59" t="s">
        <v>227</v>
      </c>
      <c r="D145" s="126" t="s">
        <v>3652</v>
      </c>
      <c r="E145" s="78">
        <v>40513</v>
      </c>
      <c r="F145" s="69">
        <v>1.8499999999998944</v>
      </c>
      <c r="G145" s="72" t="s">
        <v>136</v>
      </c>
      <c r="H145" s="73">
        <v>4.8000000000000001E-2</v>
      </c>
      <c r="I145" s="73">
        <v>4.8499999999996303E-2</v>
      </c>
      <c r="J145" s="69">
        <v>3190928.0643779999</v>
      </c>
      <c r="K145" s="71">
        <v>118.562107</v>
      </c>
      <c r="L145" s="69">
        <v>3783.231530304</v>
      </c>
      <c r="M145" s="126" t="s">
        <v>3652</v>
      </c>
      <c r="N145" s="70">
        <f t="shared" si="5"/>
        <v>2.3253684108571668E-3</v>
      </c>
      <c r="O145" s="70">
        <f>L145/'סכום נכסי הקרן'!$C$41</f>
        <v>5.8935727483332113E-4</v>
      </c>
    </row>
    <row r="146" spans="1:15">
      <c r="A146" s="62" t="s">
        <v>2077</v>
      </c>
      <c r="B146" s="59" t="s">
        <v>2078</v>
      </c>
      <c r="C146" s="59" t="s">
        <v>227</v>
      </c>
      <c r="D146" s="126" t="s">
        <v>3652</v>
      </c>
      <c r="E146" s="78">
        <v>40544</v>
      </c>
      <c r="F146" s="69">
        <v>1.8899999999999144</v>
      </c>
      <c r="G146" s="72" t="s">
        <v>136</v>
      </c>
      <c r="H146" s="73">
        <v>4.8000000000000001E-2</v>
      </c>
      <c r="I146" s="73">
        <v>4.8399999999997438E-2</v>
      </c>
      <c r="J146" s="69">
        <v>8019646.5408650003</v>
      </c>
      <c r="K146" s="71">
        <v>120.81662900000001</v>
      </c>
      <c r="L146" s="69">
        <v>9689.0666130469999</v>
      </c>
      <c r="M146" s="126" t="s">
        <v>3652</v>
      </c>
      <c r="N146" s="70">
        <f t="shared" si="5"/>
        <v>5.955397985081789E-3</v>
      </c>
      <c r="O146" s="70">
        <f>L146/'סכום נכסי הקרן'!$C$41</f>
        <v>1.5093767983808926E-3</v>
      </c>
    </row>
    <row r="147" spans="1:15">
      <c r="A147" s="62" t="s">
        <v>2079</v>
      </c>
      <c r="B147" s="59" t="s">
        <v>2080</v>
      </c>
      <c r="C147" s="59" t="s">
        <v>227</v>
      </c>
      <c r="D147" s="126" t="s">
        <v>3652</v>
      </c>
      <c r="E147" s="78">
        <v>40575</v>
      </c>
      <c r="F147" s="69">
        <v>1.9799999999999471</v>
      </c>
      <c r="G147" s="72" t="s">
        <v>136</v>
      </c>
      <c r="H147" s="73">
        <v>4.8000000000000001E-2</v>
      </c>
      <c r="I147" s="73">
        <v>4.839999999999578E-2</v>
      </c>
      <c r="J147" s="69">
        <v>3160914.8131620004</v>
      </c>
      <c r="K147" s="71">
        <v>119.89484899999999</v>
      </c>
      <c r="L147" s="69">
        <v>3789.7740568900003</v>
      </c>
      <c r="M147" s="126" t="s">
        <v>3652</v>
      </c>
      <c r="N147" s="70">
        <f t="shared" si="5"/>
        <v>2.3293897837307052E-3</v>
      </c>
      <c r="O147" s="70">
        <f>L147/'סכום נכסי הקרן'!$C$41</f>
        <v>5.9037647907931126E-4</v>
      </c>
    </row>
    <row r="148" spans="1:15">
      <c r="A148" s="62" t="s">
        <v>2081</v>
      </c>
      <c r="B148" s="59" t="s">
        <v>2082</v>
      </c>
      <c r="C148" s="59" t="s">
        <v>227</v>
      </c>
      <c r="D148" s="126" t="s">
        <v>3652</v>
      </c>
      <c r="E148" s="78">
        <v>40603</v>
      </c>
      <c r="F148" s="69">
        <v>2.050000000000034</v>
      </c>
      <c r="G148" s="72" t="s">
        <v>136</v>
      </c>
      <c r="H148" s="73">
        <v>4.8000000000000001E-2</v>
      </c>
      <c r="I148" s="73">
        <v>4.8600000000002808E-2</v>
      </c>
      <c r="J148" s="69">
        <v>4900961.9113050001</v>
      </c>
      <c r="K148" s="71">
        <v>119.176222</v>
      </c>
      <c r="L148" s="69">
        <v>5840.781225576</v>
      </c>
      <c r="M148" s="126" t="s">
        <v>3652</v>
      </c>
      <c r="N148" s="70">
        <f t="shared" si="5"/>
        <v>3.590044132348058E-3</v>
      </c>
      <c r="O148" s="70">
        <f>L148/'סכום נכסי הקרן'!$C$41</f>
        <v>9.0988533967057827E-4</v>
      </c>
    </row>
    <row r="149" spans="1:15">
      <c r="A149" s="62" t="s">
        <v>2083</v>
      </c>
      <c r="B149" s="59" t="s">
        <v>2084</v>
      </c>
      <c r="C149" s="59" t="s">
        <v>227</v>
      </c>
      <c r="D149" s="126" t="s">
        <v>3652</v>
      </c>
      <c r="E149" s="78">
        <v>40634</v>
      </c>
      <c r="F149" s="69">
        <v>2.1399999999997474</v>
      </c>
      <c r="G149" s="72" t="s">
        <v>136</v>
      </c>
      <c r="H149" s="73">
        <v>4.8000000000000001E-2</v>
      </c>
      <c r="I149" s="73">
        <v>4.8499999999998537E-2</v>
      </c>
      <c r="J149" s="69">
        <v>1738171.2699419998</v>
      </c>
      <c r="K149" s="71">
        <v>118.357618</v>
      </c>
      <c r="L149" s="69">
        <v>2057.2581170180001</v>
      </c>
      <c r="M149" s="126" t="s">
        <v>3652</v>
      </c>
      <c r="N149" s="70">
        <f t="shared" si="5"/>
        <v>1.2644965025200949E-3</v>
      </c>
      <c r="O149" s="70">
        <f>L149/'סכום נכסי הקרן'!$C$41</f>
        <v>3.2048264235549749E-4</v>
      </c>
    </row>
    <row r="150" spans="1:15">
      <c r="A150" s="62" t="s">
        <v>2085</v>
      </c>
      <c r="B150" s="59" t="s">
        <v>2086</v>
      </c>
      <c r="C150" s="59" t="s">
        <v>227</v>
      </c>
      <c r="D150" s="126" t="s">
        <v>3652</v>
      </c>
      <c r="E150" s="78">
        <v>40664</v>
      </c>
      <c r="F150" s="69">
        <v>2.2200000000001188</v>
      </c>
      <c r="G150" s="72" t="s">
        <v>136</v>
      </c>
      <c r="H150" s="73">
        <v>4.8000000000000001E-2</v>
      </c>
      <c r="I150" s="73">
        <v>4.850000000000166E-2</v>
      </c>
      <c r="J150" s="69">
        <v>6450588.3979669996</v>
      </c>
      <c r="K150" s="71">
        <v>117.66278</v>
      </c>
      <c r="L150" s="69">
        <v>7589.9416045549997</v>
      </c>
      <c r="M150" s="126" t="s">
        <v>3652</v>
      </c>
      <c r="N150" s="70">
        <f t="shared" si="5"/>
        <v>4.6651679407166882E-3</v>
      </c>
      <c r="O150" s="70">
        <f>L150/'סכום נכסי הקרן'!$C$41</f>
        <v>1.1823720711708961E-3</v>
      </c>
    </row>
    <row r="151" spans="1:15">
      <c r="A151" s="62" t="s">
        <v>2087</v>
      </c>
      <c r="B151" s="59" t="s">
        <v>2088</v>
      </c>
      <c r="C151" s="59" t="s">
        <v>227</v>
      </c>
      <c r="D151" s="126" t="s">
        <v>3652</v>
      </c>
      <c r="E151" s="78">
        <v>40756</v>
      </c>
      <c r="F151" s="69">
        <v>2.4200000000003503</v>
      </c>
      <c r="G151" s="72" t="s">
        <v>136</v>
      </c>
      <c r="H151" s="73">
        <v>4.8000000000000001E-2</v>
      </c>
      <c r="I151" s="73">
        <v>4.8500000000004914E-2</v>
      </c>
      <c r="J151" s="69">
        <v>3549499.8397229998</v>
      </c>
      <c r="K151" s="71">
        <v>117.346446</v>
      </c>
      <c r="L151" s="69">
        <v>4165.2119119870003</v>
      </c>
      <c r="M151" s="126" t="s">
        <v>3652</v>
      </c>
      <c r="N151" s="70">
        <f t="shared" si="5"/>
        <v>2.560153172513411E-3</v>
      </c>
      <c r="O151" s="70">
        <f>L151/'סכום נכסי הקרן'!$C$41</f>
        <v>6.4886273068111462E-4</v>
      </c>
    </row>
    <row r="152" spans="1:15">
      <c r="A152" s="62" t="s">
        <v>2089</v>
      </c>
      <c r="B152" s="59" t="s">
        <v>2090</v>
      </c>
      <c r="C152" s="59" t="s">
        <v>227</v>
      </c>
      <c r="D152" s="126" t="s">
        <v>3652</v>
      </c>
      <c r="E152" s="78">
        <v>40848</v>
      </c>
      <c r="F152" s="69">
        <v>2.6700000000000537</v>
      </c>
      <c r="G152" s="72" t="s">
        <v>136</v>
      </c>
      <c r="H152" s="73">
        <v>4.8000000000000001E-2</v>
      </c>
      <c r="I152" s="73">
        <v>4.8500000000000945E-2</v>
      </c>
      <c r="J152" s="69">
        <v>10009563.575013001</v>
      </c>
      <c r="K152" s="71">
        <v>115.963753</v>
      </c>
      <c r="L152" s="69">
        <v>11607.465532614</v>
      </c>
      <c r="M152" s="126" t="s">
        <v>3652</v>
      </c>
      <c r="N152" s="70">
        <f t="shared" si="5"/>
        <v>7.1345444928360112E-3</v>
      </c>
      <c r="O152" s="70">
        <f>L152/'סכום נכסי הקרן'!$C$41</f>
        <v>1.8082277542959128E-3</v>
      </c>
    </row>
    <row r="153" spans="1:15">
      <c r="A153" s="62" t="s">
        <v>2091</v>
      </c>
      <c r="B153" s="59" t="s">
        <v>2092</v>
      </c>
      <c r="C153" s="59" t="s">
        <v>227</v>
      </c>
      <c r="D153" s="126" t="s">
        <v>3652</v>
      </c>
      <c r="E153" s="78">
        <v>40940</v>
      </c>
      <c r="F153" s="69">
        <v>2.8500000000000068</v>
      </c>
      <c r="G153" s="72" t="s">
        <v>136</v>
      </c>
      <c r="H153" s="73">
        <v>4.8000000000000001E-2</v>
      </c>
      <c r="I153" s="73">
        <v>4.8500000000000744E-2</v>
      </c>
      <c r="J153" s="69">
        <v>12589067.842182999</v>
      </c>
      <c r="K153" s="71">
        <v>117.351624</v>
      </c>
      <c r="L153" s="69">
        <v>14773.475538154</v>
      </c>
      <c r="M153" s="126" t="s">
        <v>3652</v>
      </c>
      <c r="N153" s="70">
        <f t="shared" si="5"/>
        <v>9.0805368531684649E-3</v>
      </c>
      <c r="O153" s="70">
        <f>L153/'סכום נכסי הקרן'!$C$41</f>
        <v>2.3014333680718554E-3</v>
      </c>
    </row>
    <row r="154" spans="1:15">
      <c r="A154" s="62" t="s">
        <v>2093</v>
      </c>
      <c r="B154" s="59" t="s">
        <v>2094</v>
      </c>
      <c r="C154" s="59" t="s">
        <v>227</v>
      </c>
      <c r="D154" s="126" t="s">
        <v>3652</v>
      </c>
      <c r="E154" s="78">
        <v>40969</v>
      </c>
      <c r="F154" s="69">
        <v>2.930000000000164</v>
      </c>
      <c r="G154" s="72" t="s">
        <v>136</v>
      </c>
      <c r="H154" s="73">
        <v>4.8000000000000001E-2</v>
      </c>
      <c r="I154" s="73">
        <v>4.8600000000002162E-2</v>
      </c>
      <c r="J154" s="69">
        <v>7670357.7102069994</v>
      </c>
      <c r="K154" s="71">
        <v>116.878197</v>
      </c>
      <c r="L154" s="69">
        <v>8964.9758186210001</v>
      </c>
      <c r="M154" s="126" t="s">
        <v>3652</v>
      </c>
      <c r="N154" s="70">
        <f t="shared" si="5"/>
        <v>5.5103345924600346E-3</v>
      </c>
      <c r="O154" s="70">
        <f>L154/'סכום נכסי הקרן'!$C$41</f>
        <v>1.3965768880617611E-3</v>
      </c>
    </row>
    <row r="155" spans="1:15">
      <c r="A155" s="62" t="s">
        <v>2095</v>
      </c>
      <c r="B155" s="59" t="s">
        <v>2096</v>
      </c>
      <c r="C155" s="59" t="s">
        <v>227</v>
      </c>
      <c r="D155" s="126" t="s">
        <v>3652</v>
      </c>
      <c r="E155" s="78">
        <v>41000</v>
      </c>
      <c r="F155" s="69">
        <v>3.0199999999997909</v>
      </c>
      <c r="G155" s="72" t="s">
        <v>136</v>
      </c>
      <c r="H155" s="73">
        <v>4.8000000000000001E-2</v>
      </c>
      <c r="I155" s="73">
        <v>4.8599999999998235E-2</v>
      </c>
      <c r="J155" s="69">
        <v>4190840.6918290001</v>
      </c>
      <c r="K155" s="71">
        <v>116.423198</v>
      </c>
      <c r="L155" s="69">
        <v>4879.1107753010001</v>
      </c>
      <c r="M155" s="126" t="s">
        <v>3652</v>
      </c>
      <c r="N155" s="70">
        <f t="shared" si="5"/>
        <v>2.9989520808011679E-3</v>
      </c>
      <c r="O155" s="70">
        <f>L155/'סכום נכסי הקרן'!$C$41</f>
        <v>7.6007492724354281E-4</v>
      </c>
    </row>
    <row r="156" spans="1:15">
      <c r="A156" s="62" t="s">
        <v>2097</v>
      </c>
      <c r="B156" s="59" t="s">
        <v>2098</v>
      </c>
      <c r="C156" s="59" t="s">
        <v>227</v>
      </c>
      <c r="D156" s="126" t="s">
        <v>3652</v>
      </c>
      <c r="E156" s="78">
        <v>41640</v>
      </c>
      <c r="F156" s="69">
        <v>4.4099999999999486</v>
      </c>
      <c r="G156" s="72" t="s">
        <v>136</v>
      </c>
      <c r="H156" s="73">
        <v>4.8000000000000001E-2</v>
      </c>
      <c r="I156" s="73">
        <v>4.849999999999989E-2</v>
      </c>
      <c r="J156" s="69">
        <v>7866261.511814001</v>
      </c>
      <c r="K156" s="71">
        <v>113.952916</v>
      </c>
      <c r="L156" s="69">
        <v>8963.8344089059992</v>
      </c>
      <c r="M156" s="126" t="s">
        <v>3652</v>
      </c>
      <c r="N156" s="70">
        <f t="shared" si="5"/>
        <v>5.5096330234247143E-3</v>
      </c>
      <c r="O156" s="70">
        <f>L156/'סכום נכסי הקרן'!$C$41</f>
        <v>1.3963990776069389E-3</v>
      </c>
    </row>
    <row r="157" spans="1:15">
      <c r="A157" s="62" t="s">
        <v>2099</v>
      </c>
      <c r="B157" s="59" t="s">
        <v>2100</v>
      </c>
      <c r="C157" s="59" t="s">
        <v>227</v>
      </c>
      <c r="D157" s="126" t="s">
        <v>3652</v>
      </c>
      <c r="E157" s="78">
        <v>44774</v>
      </c>
      <c r="F157" s="69">
        <v>9.9399999998976796</v>
      </c>
      <c r="G157" s="72" t="s">
        <v>136</v>
      </c>
      <c r="H157" s="73">
        <v>4.8000000000000001E-2</v>
      </c>
      <c r="I157" s="73">
        <v>4.8499999999534894E-2</v>
      </c>
      <c r="J157" s="69">
        <v>20056.932303000001</v>
      </c>
      <c r="K157" s="71">
        <v>107.197926</v>
      </c>
      <c r="L157" s="69">
        <v>21.500615379999996</v>
      </c>
      <c r="M157" s="126" t="s">
        <v>3652</v>
      </c>
      <c r="N157" s="70">
        <f t="shared" si="5"/>
        <v>1.3215382515757443E-5</v>
      </c>
      <c r="O157" s="70">
        <f>L157/'סכום נכסי הקרן'!$C$41</f>
        <v>3.3493969338371348E-6</v>
      </c>
    </row>
    <row r="158" spans="1:15">
      <c r="A158" s="129" t="s">
        <v>3652</v>
      </c>
      <c r="B158" s="129" t="s">
        <v>3652</v>
      </c>
      <c r="C158" s="130" t="s">
        <v>3652</v>
      </c>
      <c r="D158" s="130" t="s">
        <v>3652</v>
      </c>
      <c r="E158" s="130" t="s">
        <v>3652</v>
      </c>
      <c r="F158" s="130" t="s">
        <v>3652</v>
      </c>
      <c r="G158" s="130" t="s">
        <v>3652</v>
      </c>
      <c r="H158" s="130" t="s">
        <v>3652</v>
      </c>
      <c r="I158" s="130" t="s">
        <v>3652</v>
      </c>
      <c r="J158" s="130" t="s">
        <v>3652</v>
      </c>
      <c r="K158" s="130" t="s">
        <v>3652</v>
      </c>
      <c r="L158" s="130" t="s">
        <v>3652</v>
      </c>
      <c r="M158" s="130" t="s">
        <v>3652</v>
      </c>
      <c r="N158" s="130" t="s">
        <v>3652</v>
      </c>
      <c r="O158" s="130" t="s">
        <v>3652</v>
      </c>
    </row>
    <row r="159" spans="1:15">
      <c r="A159" s="129" t="s">
        <v>3652</v>
      </c>
      <c r="B159" s="129" t="s">
        <v>3652</v>
      </c>
      <c r="C159" s="130" t="s">
        <v>3652</v>
      </c>
      <c r="D159" s="130" t="s">
        <v>3652</v>
      </c>
      <c r="E159" s="130" t="s">
        <v>3652</v>
      </c>
      <c r="F159" s="130" t="s">
        <v>3652</v>
      </c>
      <c r="G159" s="130" t="s">
        <v>3652</v>
      </c>
      <c r="H159" s="130" t="s">
        <v>3652</v>
      </c>
      <c r="I159" s="130" t="s">
        <v>3652</v>
      </c>
      <c r="J159" s="130" t="s">
        <v>3652</v>
      </c>
      <c r="K159" s="130" t="s">
        <v>3652</v>
      </c>
      <c r="L159" s="130" t="s">
        <v>3652</v>
      </c>
      <c r="M159" s="130" t="s">
        <v>3652</v>
      </c>
      <c r="N159" s="130" t="s">
        <v>3652</v>
      </c>
      <c r="O159" s="130" t="s">
        <v>3652</v>
      </c>
    </row>
    <row r="160" spans="1:15">
      <c r="A160" s="129" t="s">
        <v>3652</v>
      </c>
      <c r="B160" s="129" t="s">
        <v>3652</v>
      </c>
      <c r="C160" s="130" t="s">
        <v>3652</v>
      </c>
      <c r="D160" s="130" t="s">
        <v>3652</v>
      </c>
      <c r="E160" s="130" t="s">
        <v>3652</v>
      </c>
      <c r="F160" s="130" t="s">
        <v>3652</v>
      </c>
      <c r="G160" s="130" t="s">
        <v>3652</v>
      </c>
      <c r="H160" s="130" t="s">
        <v>3652</v>
      </c>
      <c r="I160" s="130" t="s">
        <v>3652</v>
      </c>
      <c r="J160" s="130" t="s">
        <v>3652</v>
      </c>
      <c r="K160" s="130" t="s">
        <v>3652</v>
      </c>
      <c r="L160" s="130" t="s">
        <v>3652</v>
      </c>
      <c r="M160" s="130" t="s">
        <v>3652</v>
      </c>
      <c r="N160" s="130" t="s">
        <v>3652</v>
      </c>
      <c r="O160" s="130" t="s">
        <v>3652</v>
      </c>
    </row>
    <row r="161" spans="1:15">
      <c r="A161" s="95" t="s">
        <v>116</v>
      </c>
      <c r="B161" s="129" t="s">
        <v>3652</v>
      </c>
      <c r="C161" s="130" t="s">
        <v>3652</v>
      </c>
      <c r="D161" s="130" t="s">
        <v>3652</v>
      </c>
      <c r="E161" s="130" t="s">
        <v>3652</v>
      </c>
      <c r="F161" s="130" t="s">
        <v>3652</v>
      </c>
      <c r="G161" s="130" t="s">
        <v>3652</v>
      </c>
      <c r="H161" s="130" t="s">
        <v>3652</v>
      </c>
      <c r="I161" s="130" t="s">
        <v>3652</v>
      </c>
      <c r="J161" s="130" t="s">
        <v>3652</v>
      </c>
      <c r="K161" s="130" t="s">
        <v>3652</v>
      </c>
      <c r="L161" s="130" t="s">
        <v>3652</v>
      </c>
      <c r="M161" s="130" t="s">
        <v>3652</v>
      </c>
      <c r="N161" s="130" t="s">
        <v>3652</v>
      </c>
      <c r="O161" s="130" t="s">
        <v>3652</v>
      </c>
    </row>
    <row r="162" spans="1:15">
      <c r="A162" s="95" t="s">
        <v>197</v>
      </c>
      <c r="B162" s="129" t="s">
        <v>3652</v>
      </c>
      <c r="C162" s="130" t="s">
        <v>3652</v>
      </c>
      <c r="D162" s="130" t="s">
        <v>3652</v>
      </c>
      <c r="E162" s="130" t="s">
        <v>3652</v>
      </c>
      <c r="F162" s="130" t="s">
        <v>3652</v>
      </c>
      <c r="G162" s="130" t="s">
        <v>3652</v>
      </c>
      <c r="H162" s="130" t="s">
        <v>3652</v>
      </c>
      <c r="I162" s="130" t="s">
        <v>3652</v>
      </c>
      <c r="J162" s="130" t="s">
        <v>3652</v>
      </c>
      <c r="K162" s="130" t="s">
        <v>3652</v>
      </c>
      <c r="L162" s="130" t="s">
        <v>3652</v>
      </c>
      <c r="M162" s="130" t="s">
        <v>3652</v>
      </c>
      <c r="N162" s="130" t="s">
        <v>3652</v>
      </c>
      <c r="O162" s="130" t="s">
        <v>3652</v>
      </c>
    </row>
    <row r="163" spans="1:15">
      <c r="A163" s="95" t="s">
        <v>205</v>
      </c>
      <c r="B163" s="129" t="s">
        <v>3652</v>
      </c>
      <c r="C163" s="130" t="s">
        <v>3652</v>
      </c>
      <c r="D163" s="130" t="s">
        <v>3652</v>
      </c>
      <c r="E163" s="130" t="s">
        <v>3652</v>
      </c>
      <c r="F163" s="130" t="s">
        <v>3652</v>
      </c>
      <c r="G163" s="130" t="s">
        <v>3652</v>
      </c>
      <c r="H163" s="130" t="s">
        <v>3652</v>
      </c>
      <c r="I163" s="130" t="s">
        <v>3652</v>
      </c>
      <c r="J163" s="130" t="s">
        <v>3652</v>
      </c>
      <c r="K163" s="130" t="s">
        <v>3652</v>
      </c>
      <c r="L163" s="130" t="s">
        <v>3652</v>
      </c>
      <c r="M163" s="130" t="s">
        <v>3652</v>
      </c>
      <c r="N163" s="130" t="s">
        <v>3652</v>
      </c>
      <c r="O163" s="130" t="s">
        <v>3652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C1:J24 K1:K11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1.285156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11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7" t="s">
        <v>149</v>
      </c>
      <c r="B1" s="37" t="s" vm="1">
        <v>222</v>
      </c>
    </row>
    <row r="2" spans="1:18">
      <c r="A2" s="37" t="s">
        <v>148</v>
      </c>
      <c r="B2" s="37" t="s">
        <v>223</v>
      </c>
    </row>
    <row r="3" spans="1:18">
      <c r="A3" s="37" t="s">
        <v>150</v>
      </c>
      <c r="B3" s="37" t="s">
        <v>224</v>
      </c>
    </row>
    <row r="4" spans="1:18">
      <c r="A4" s="37" t="s">
        <v>151</v>
      </c>
      <c r="B4" s="37">
        <v>8802</v>
      </c>
    </row>
    <row r="5" spans="1:18" ht="18.75">
      <c r="A5" s="156" t="s">
        <v>94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8"/>
    </row>
    <row r="6" spans="1:18" s="3" customFormat="1" ht="38.25" customHeight="1">
      <c r="A6" s="38" t="s">
        <v>120</v>
      </c>
      <c r="B6" s="39" t="s">
        <v>48</v>
      </c>
      <c r="C6" s="39" t="s">
        <v>122</v>
      </c>
      <c r="D6" s="39" t="s">
        <v>121</v>
      </c>
      <c r="E6" s="39" t="s">
        <v>70</v>
      </c>
      <c r="F6" s="39" t="s">
        <v>14</v>
      </c>
      <c r="G6" s="39" t="s">
        <v>71</v>
      </c>
      <c r="H6" s="39" t="s">
        <v>108</v>
      </c>
      <c r="I6" s="39" t="s">
        <v>17</v>
      </c>
      <c r="J6" s="39" t="s">
        <v>107</v>
      </c>
      <c r="K6" s="39" t="s">
        <v>16</v>
      </c>
      <c r="L6" s="143" t="s">
        <v>18</v>
      </c>
      <c r="M6" s="39" t="s">
        <v>199</v>
      </c>
      <c r="N6" s="39" t="s">
        <v>198</v>
      </c>
      <c r="O6" s="39" t="s">
        <v>115</v>
      </c>
      <c r="P6" s="39" t="s">
        <v>63</v>
      </c>
      <c r="Q6" s="39" t="s">
        <v>152</v>
      </c>
      <c r="R6" s="41" t="s">
        <v>154</v>
      </c>
    </row>
    <row r="7" spans="1:18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122" t="s">
        <v>3652</v>
      </c>
      <c r="H7" s="27" t="s">
        <v>21</v>
      </c>
      <c r="I7" s="27" t="s">
        <v>20</v>
      </c>
      <c r="J7" s="122" t="s">
        <v>3652</v>
      </c>
      <c r="K7" s="27" t="s">
        <v>19</v>
      </c>
      <c r="L7" s="27" t="s">
        <v>19</v>
      </c>
      <c r="M7" s="27" t="s">
        <v>206</v>
      </c>
      <c r="N7" s="122" t="s">
        <v>3652</v>
      </c>
      <c r="O7" s="27" t="s">
        <v>202</v>
      </c>
      <c r="P7" s="27" t="s">
        <v>19</v>
      </c>
      <c r="Q7" s="27" t="s">
        <v>19</v>
      </c>
      <c r="R7" s="28" t="s">
        <v>19</v>
      </c>
    </row>
    <row r="8" spans="1:18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4" t="s">
        <v>118</v>
      </c>
      <c r="R8" s="15" t="s">
        <v>155</v>
      </c>
    </row>
    <row r="9" spans="1:18" s="4" customFormat="1" ht="20.25">
      <c r="A9" s="96" t="s">
        <v>49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126" t="s">
        <v>3652</v>
      </c>
      <c r="L9" s="73">
        <v>6.3556000000000001E-2</v>
      </c>
      <c r="M9" s="126" t="s">
        <v>3652</v>
      </c>
      <c r="N9" s="126" t="s">
        <v>3652</v>
      </c>
      <c r="O9" s="69">
        <v>3833.5834246660002</v>
      </c>
      <c r="P9" s="126" t="s">
        <v>3652</v>
      </c>
      <c r="Q9" s="70">
        <v>1</v>
      </c>
      <c r="R9" s="70">
        <v>5.9730505530403491E-4</v>
      </c>
    </row>
    <row r="10" spans="1:18">
      <c r="A10" s="58" t="s">
        <v>191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73">
        <v>6.3556000000000001E-2</v>
      </c>
      <c r="M10" s="126" t="s">
        <v>3652</v>
      </c>
      <c r="N10" s="126" t="s">
        <v>3652</v>
      </c>
      <c r="O10" s="69">
        <v>3833.5834246660002</v>
      </c>
      <c r="P10" s="126" t="s">
        <v>3652</v>
      </c>
      <c r="Q10" s="70">
        <v>1</v>
      </c>
      <c r="R10" s="70">
        <v>2.2419732112871442E-5</v>
      </c>
    </row>
    <row r="11" spans="1:18">
      <c r="A11" s="62" t="s">
        <v>65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73">
        <v>6.3556000000000001E-2</v>
      </c>
      <c r="M11" s="126" t="s">
        <v>3652</v>
      </c>
      <c r="N11" s="126" t="s">
        <v>3652</v>
      </c>
      <c r="O11" s="69">
        <v>3833.5834246660002</v>
      </c>
      <c r="P11" s="126" t="s">
        <v>3652</v>
      </c>
      <c r="Q11" s="70">
        <v>1</v>
      </c>
      <c r="R11" s="70">
        <v>2.2419732112871442E-5</v>
      </c>
    </row>
    <row r="12" spans="1:18">
      <c r="A12" s="79" t="s">
        <v>1020</v>
      </c>
      <c r="B12" s="59">
        <v>1199157</v>
      </c>
      <c r="C12" s="72" t="s">
        <v>29</v>
      </c>
      <c r="D12" s="59">
        <v>520043027</v>
      </c>
      <c r="E12" s="72" t="s">
        <v>660</v>
      </c>
      <c r="F12" s="59" t="s">
        <v>623</v>
      </c>
      <c r="G12" s="59" t="s">
        <v>313</v>
      </c>
      <c r="H12" s="78">
        <v>45169</v>
      </c>
      <c r="I12" s="59">
        <v>0.66</v>
      </c>
      <c r="J12" s="72" t="s">
        <v>135</v>
      </c>
      <c r="K12" s="73">
        <v>6.3556000000000001E-2</v>
      </c>
      <c r="L12" s="73">
        <v>6.3556000000000001E-2</v>
      </c>
      <c r="M12" s="69">
        <v>3832907.6916000005</v>
      </c>
      <c r="N12" s="71">
        <v>100.01763</v>
      </c>
      <c r="O12" s="69">
        <v>3833.5834246660002</v>
      </c>
      <c r="P12" s="126" t="s">
        <v>3652</v>
      </c>
      <c r="Q12" s="70">
        <v>1</v>
      </c>
      <c r="R12" s="70">
        <v>2.2419732112871442E-5</v>
      </c>
    </row>
    <row r="13" spans="1:18">
      <c r="A13" s="144" t="s">
        <v>3652</v>
      </c>
      <c r="B13" s="126" t="s">
        <v>3652</v>
      </c>
      <c r="C13" s="126" t="s">
        <v>3652</v>
      </c>
      <c r="D13" s="126" t="s">
        <v>3652</v>
      </c>
      <c r="E13" s="126" t="s">
        <v>3652</v>
      </c>
      <c r="F13" s="126" t="s">
        <v>3652</v>
      </c>
      <c r="G13" s="126" t="s">
        <v>3652</v>
      </c>
      <c r="H13" s="126" t="s">
        <v>3652</v>
      </c>
      <c r="I13" s="126" t="s">
        <v>3652</v>
      </c>
      <c r="J13" s="126" t="s">
        <v>3652</v>
      </c>
      <c r="K13" s="126" t="s">
        <v>3652</v>
      </c>
      <c r="L13" s="126" t="s">
        <v>3652</v>
      </c>
      <c r="M13" s="126" t="s">
        <v>3652</v>
      </c>
      <c r="N13" s="126" t="s">
        <v>3652</v>
      </c>
      <c r="O13" s="126" t="s">
        <v>3652</v>
      </c>
      <c r="P13" s="126" t="s">
        <v>3652</v>
      </c>
      <c r="Q13" s="126" t="s">
        <v>3652</v>
      </c>
      <c r="R13" s="126" t="s">
        <v>3652</v>
      </c>
    </row>
    <row r="14" spans="1:18">
      <c r="A14" s="144" t="s">
        <v>3652</v>
      </c>
      <c r="B14" s="126" t="s">
        <v>3652</v>
      </c>
      <c r="C14" s="126" t="s">
        <v>3652</v>
      </c>
      <c r="D14" s="126" t="s">
        <v>3652</v>
      </c>
      <c r="E14" s="126" t="s">
        <v>3652</v>
      </c>
      <c r="F14" s="126" t="s">
        <v>3652</v>
      </c>
      <c r="G14" s="126" t="s">
        <v>3652</v>
      </c>
      <c r="H14" s="126" t="s">
        <v>3652</v>
      </c>
      <c r="I14" s="126" t="s">
        <v>3652</v>
      </c>
      <c r="J14" s="126" t="s">
        <v>3652</v>
      </c>
      <c r="K14" s="126" t="s">
        <v>3652</v>
      </c>
      <c r="L14" s="126" t="s">
        <v>3652</v>
      </c>
      <c r="M14" s="126" t="s">
        <v>3652</v>
      </c>
      <c r="N14" s="126" t="s">
        <v>3652</v>
      </c>
      <c r="O14" s="126" t="s">
        <v>3652</v>
      </c>
      <c r="P14" s="126" t="s">
        <v>3652</v>
      </c>
      <c r="Q14" s="126" t="s">
        <v>3652</v>
      </c>
      <c r="R14" s="126" t="s">
        <v>3652</v>
      </c>
    </row>
    <row r="15" spans="1:18">
      <c r="A15" s="132" t="s">
        <v>3652</v>
      </c>
      <c r="B15" s="126" t="s">
        <v>3652</v>
      </c>
      <c r="C15" s="126" t="s">
        <v>3652</v>
      </c>
      <c r="D15" s="126" t="s">
        <v>3652</v>
      </c>
      <c r="E15" s="126" t="s">
        <v>3652</v>
      </c>
      <c r="F15" s="126" t="s">
        <v>3652</v>
      </c>
      <c r="G15" s="126" t="s">
        <v>3652</v>
      </c>
      <c r="H15" s="126" t="s">
        <v>3652</v>
      </c>
      <c r="I15" s="126" t="s">
        <v>3652</v>
      </c>
      <c r="J15" s="126" t="s">
        <v>3652</v>
      </c>
      <c r="K15" s="126" t="s">
        <v>3652</v>
      </c>
      <c r="L15" s="126" t="s">
        <v>3652</v>
      </c>
      <c r="M15" s="126" t="s">
        <v>3652</v>
      </c>
      <c r="N15" s="126" t="s">
        <v>3652</v>
      </c>
      <c r="O15" s="126" t="s">
        <v>3652</v>
      </c>
      <c r="P15" s="126" t="s">
        <v>3652</v>
      </c>
      <c r="Q15" s="126" t="s">
        <v>3652</v>
      </c>
      <c r="R15" s="126" t="s">
        <v>3652</v>
      </c>
    </row>
    <row r="16" spans="1:18">
      <c r="A16" s="132" t="s">
        <v>3652</v>
      </c>
      <c r="B16" s="126" t="s">
        <v>3652</v>
      </c>
      <c r="C16" s="126" t="s">
        <v>3652</v>
      </c>
      <c r="D16" s="126" t="s">
        <v>3652</v>
      </c>
      <c r="E16" s="126" t="s">
        <v>3652</v>
      </c>
      <c r="F16" s="126" t="s">
        <v>3652</v>
      </c>
      <c r="G16" s="126" t="s">
        <v>3652</v>
      </c>
      <c r="H16" s="126" t="s">
        <v>3652</v>
      </c>
      <c r="I16" s="126" t="s">
        <v>3652</v>
      </c>
      <c r="J16" s="126" t="s">
        <v>3652</v>
      </c>
      <c r="K16" s="126" t="s">
        <v>3652</v>
      </c>
      <c r="L16" s="126" t="s">
        <v>3652</v>
      </c>
      <c r="M16" s="126" t="s">
        <v>3652</v>
      </c>
      <c r="N16" s="126" t="s">
        <v>3652</v>
      </c>
      <c r="O16" s="126" t="s">
        <v>3652</v>
      </c>
      <c r="P16" s="126" t="s">
        <v>3652</v>
      </c>
      <c r="Q16" s="126" t="s">
        <v>3652</v>
      </c>
      <c r="R16" s="126" t="s">
        <v>3652</v>
      </c>
    </row>
    <row r="17" spans="1:18">
      <c r="A17" s="128" t="s">
        <v>3652</v>
      </c>
      <c r="B17" s="126" t="s">
        <v>3652</v>
      </c>
      <c r="C17" s="126" t="s">
        <v>3652</v>
      </c>
      <c r="D17" s="126" t="s">
        <v>3652</v>
      </c>
      <c r="E17" s="126" t="s">
        <v>3652</v>
      </c>
      <c r="F17" s="126" t="s">
        <v>3652</v>
      </c>
      <c r="G17" s="126" t="s">
        <v>3652</v>
      </c>
      <c r="H17" s="126" t="s">
        <v>3652</v>
      </c>
      <c r="I17" s="126" t="s">
        <v>3652</v>
      </c>
      <c r="J17" s="126" t="s">
        <v>3652</v>
      </c>
      <c r="K17" s="126" t="s">
        <v>3652</v>
      </c>
      <c r="L17" s="126" t="s">
        <v>3652</v>
      </c>
      <c r="M17" s="126" t="s">
        <v>3652</v>
      </c>
      <c r="N17" s="126" t="s">
        <v>3652</v>
      </c>
      <c r="O17" s="126" t="s">
        <v>3652</v>
      </c>
      <c r="P17" s="126" t="s">
        <v>3652</v>
      </c>
      <c r="Q17" s="126" t="s">
        <v>3652</v>
      </c>
      <c r="R17" s="126" t="s">
        <v>3652</v>
      </c>
    </row>
    <row r="18" spans="1:18">
      <c r="A18" s="128" t="s">
        <v>3652</v>
      </c>
      <c r="B18" s="126" t="s">
        <v>3652</v>
      </c>
      <c r="C18" s="126" t="s">
        <v>3652</v>
      </c>
      <c r="D18" s="126" t="s">
        <v>3652</v>
      </c>
      <c r="E18" s="126" t="s">
        <v>3652</v>
      </c>
      <c r="F18" s="126" t="s">
        <v>3652</v>
      </c>
      <c r="G18" s="126" t="s">
        <v>3652</v>
      </c>
      <c r="H18" s="126" t="s">
        <v>3652</v>
      </c>
      <c r="I18" s="126" t="s">
        <v>3652</v>
      </c>
      <c r="J18" s="126" t="s">
        <v>3652</v>
      </c>
      <c r="K18" s="126" t="s">
        <v>3652</v>
      </c>
      <c r="L18" s="126" t="s">
        <v>3652</v>
      </c>
      <c r="M18" s="126" t="s">
        <v>3652</v>
      </c>
      <c r="N18" s="126" t="s">
        <v>3652</v>
      </c>
      <c r="O18" s="126" t="s">
        <v>3652</v>
      </c>
      <c r="P18" s="126" t="s">
        <v>3652</v>
      </c>
      <c r="Q18" s="126" t="s">
        <v>3652</v>
      </c>
      <c r="R18" s="126" t="s">
        <v>3652</v>
      </c>
    </row>
    <row r="19" spans="1:18">
      <c r="A19" s="126" t="s">
        <v>3652</v>
      </c>
      <c r="B19" s="126" t="s">
        <v>3652</v>
      </c>
      <c r="C19" s="126" t="s">
        <v>3652</v>
      </c>
      <c r="D19" s="126" t="s">
        <v>3652</v>
      </c>
      <c r="E19" s="126" t="s">
        <v>3652</v>
      </c>
      <c r="F19" s="126" t="s">
        <v>3652</v>
      </c>
      <c r="G19" s="126" t="s">
        <v>3652</v>
      </c>
      <c r="H19" s="126" t="s">
        <v>3652</v>
      </c>
      <c r="I19" s="126" t="s">
        <v>3652</v>
      </c>
      <c r="J19" s="126" t="s">
        <v>3652</v>
      </c>
      <c r="K19" s="126" t="s">
        <v>3652</v>
      </c>
      <c r="L19" s="126" t="s">
        <v>3652</v>
      </c>
      <c r="M19" s="126" t="s">
        <v>3652</v>
      </c>
      <c r="N19" s="126" t="s">
        <v>3652</v>
      </c>
      <c r="O19" s="126" t="s">
        <v>3652</v>
      </c>
      <c r="P19" s="126" t="s">
        <v>3652</v>
      </c>
      <c r="Q19" s="126" t="s">
        <v>3652</v>
      </c>
      <c r="R19" s="126" t="s">
        <v>3652</v>
      </c>
    </row>
    <row r="20" spans="1:18">
      <c r="A20" s="126" t="s">
        <v>3652</v>
      </c>
      <c r="B20" s="126" t="s">
        <v>3652</v>
      </c>
      <c r="C20" s="126" t="s">
        <v>3652</v>
      </c>
      <c r="D20" s="126" t="s">
        <v>3652</v>
      </c>
      <c r="E20" s="126" t="s">
        <v>3652</v>
      </c>
      <c r="F20" s="126" t="s">
        <v>3652</v>
      </c>
      <c r="G20" s="126" t="s">
        <v>3652</v>
      </c>
      <c r="H20" s="126" t="s">
        <v>3652</v>
      </c>
      <c r="I20" s="126" t="s">
        <v>3652</v>
      </c>
      <c r="J20" s="126" t="s">
        <v>3652</v>
      </c>
      <c r="K20" s="126" t="s">
        <v>3652</v>
      </c>
      <c r="L20" s="126" t="s">
        <v>3652</v>
      </c>
      <c r="M20" s="126" t="s">
        <v>3652</v>
      </c>
      <c r="N20" s="126" t="s">
        <v>3652</v>
      </c>
      <c r="O20" s="126" t="s">
        <v>3652</v>
      </c>
      <c r="P20" s="126" t="s">
        <v>3652</v>
      </c>
      <c r="Q20" s="126" t="s">
        <v>3652</v>
      </c>
      <c r="R20" s="126" t="s">
        <v>3652</v>
      </c>
    </row>
    <row r="21" spans="1:18">
      <c r="A21" s="95" t="s">
        <v>214</v>
      </c>
      <c r="B21" s="126" t="s">
        <v>3652</v>
      </c>
      <c r="C21" s="126" t="s">
        <v>3652</v>
      </c>
      <c r="D21" s="126" t="s">
        <v>3652</v>
      </c>
      <c r="E21" s="126" t="s">
        <v>3652</v>
      </c>
      <c r="F21" s="126" t="s">
        <v>3652</v>
      </c>
      <c r="G21" s="126" t="s">
        <v>3652</v>
      </c>
      <c r="H21" s="126" t="s">
        <v>3652</v>
      </c>
      <c r="I21" s="126" t="s">
        <v>3652</v>
      </c>
      <c r="J21" s="126" t="s">
        <v>3652</v>
      </c>
      <c r="K21" s="126" t="s">
        <v>3652</v>
      </c>
      <c r="L21" s="126" t="s">
        <v>3652</v>
      </c>
      <c r="M21" s="126" t="s">
        <v>3652</v>
      </c>
      <c r="N21" s="126" t="s">
        <v>3652</v>
      </c>
      <c r="O21" s="126" t="s">
        <v>3652</v>
      </c>
      <c r="P21" s="126" t="s">
        <v>3652</v>
      </c>
      <c r="Q21" s="126" t="s">
        <v>3652</v>
      </c>
      <c r="R21" s="126" t="s">
        <v>3652</v>
      </c>
    </row>
    <row r="22" spans="1:18">
      <c r="A22" s="95" t="s">
        <v>116</v>
      </c>
      <c r="B22" s="126" t="s">
        <v>3652</v>
      </c>
      <c r="C22" s="126" t="s">
        <v>3652</v>
      </c>
      <c r="D22" s="126" t="s">
        <v>3652</v>
      </c>
      <c r="E22" s="126" t="s">
        <v>3652</v>
      </c>
      <c r="F22" s="126" t="s">
        <v>3652</v>
      </c>
      <c r="G22" s="126" t="s">
        <v>3652</v>
      </c>
      <c r="H22" s="126" t="s">
        <v>3652</v>
      </c>
      <c r="I22" s="126" t="s">
        <v>3652</v>
      </c>
      <c r="J22" s="126" t="s">
        <v>3652</v>
      </c>
      <c r="K22" s="126" t="s">
        <v>3652</v>
      </c>
      <c r="L22" s="126" t="s">
        <v>3652</v>
      </c>
      <c r="M22" s="126" t="s">
        <v>3652</v>
      </c>
      <c r="N22" s="126" t="s">
        <v>3652</v>
      </c>
      <c r="O22" s="126" t="s">
        <v>3652</v>
      </c>
      <c r="P22" s="126" t="s">
        <v>3652</v>
      </c>
      <c r="Q22" s="126" t="s">
        <v>3652</v>
      </c>
      <c r="R22" s="126" t="s">
        <v>3652</v>
      </c>
    </row>
    <row r="23" spans="1:18">
      <c r="A23" s="95" t="s">
        <v>197</v>
      </c>
      <c r="B23" s="126" t="s">
        <v>3652</v>
      </c>
      <c r="C23" s="126" t="s">
        <v>3652</v>
      </c>
      <c r="D23" s="126" t="s">
        <v>3652</v>
      </c>
      <c r="E23" s="126" t="s">
        <v>3652</v>
      </c>
      <c r="F23" s="126" t="s">
        <v>3652</v>
      </c>
      <c r="G23" s="126" t="s">
        <v>3652</v>
      </c>
      <c r="H23" s="126" t="s">
        <v>3652</v>
      </c>
      <c r="I23" s="126" t="s">
        <v>3652</v>
      </c>
      <c r="J23" s="126" t="s">
        <v>3652</v>
      </c>
      <c r="K23" s="126" t="s">
        <v>3652</v>
      </c>
      <c r="L23" s="126" t="s">
        <v>3652</v>
      </c>
      <c r="M23" s="126" t="s">
        <v>3652</v>
      </c>
      <c r="N23" s="126" t="s">
        <v>3652</v>
      </c>
      <c r="O23" s="126" t="s">
        <v>3652</v>
      </c>
      <c r="P23" s="126" t="s">
        <v>3652</v>
      </c>
      <c r="Q23" s="126" t="s">
        <v>3652</v>
      </c>
      <c r="R23" s="126" t="s">
        <v>3652</v>
      </c>
    </row>
    <row r="24" spans="1:18">
      <c r="A24" s="95" t="s">
        <v>205</v>
      </c>
      <c r="B24" s="126" t="s">
        <v>3652</v>
      </c>
      <c r="C24" s="126" t="s">
        <v>3652</v>
      </c>
      <c r="D24" s="126" t="s">
        <v>3652</v>
      </c>
      <c r="E24" s="126" t="s">
        <v>3652</v>
      </c>
      <c r="F24" s="126" t="s">
        <v>3652</v>
      </c>
      <c r="G24" s="126" t="s">
        <v>3652</v>
      </c>
      <c r="H24" s="126" t="s">
        <v>3652</v>
      </c>
      <c r="I24" s="126" t="s">
        <v>3652</v>
      </c>
      <c r="J24" s="126" t="s">
        <v>3652</v>
      </c>
      <c r="K24" s="126" t="s">
        <v>3652</v>
      </c>
      <c r="L24" s="126" t="s">
        <v>3652</v>
      </c>
      <c r="M24" s="126" t="s">
        <v>3652</v>
      </c>
      <c r="N24" s="126" t="s">
        <v>3652</v>
      </c>
      <c r="O24" s="126" t="s">
        <v>3652</v>
      </c>
      <c r="P24" s="126" t="s">
        <v>3652</v>
      </c>
      <c r="Q24" s="126" t="s">
        <v>3652</v>
      </c>
      <c r="R24" s="126" t="s">
        <v>3652</v>
      </c>
    </row>
    <row r="25" spans="1:18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1:18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1:18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1:18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1:18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1:18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</row>
    <row r="115" spans="1:18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</row>
    <row r="116" spans="1:18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1:18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1:18" hidden="1">
      <c r="C118" s="1"/>
      <c r="D118" s="1"/>
      <c r="E118" s="1"/>
    </row>
    <row r="119" spans="1:18" hidden="1">
      <c r="C119" s="1"/>
      <c r="D119" s="1"/>
      <c r="E119" s="1"/>
    </row>
    <row r="120" spans="1:18" hidden="1">
      <c r="C120" s="1"/>
      <c r="D120" s="1"/>
      <c r="E120" s="1"/>
    </row>
    <row r="121" spans="1:18" hidden="1">
      <c r="C121" s="1"/>
      <c r="D121" s="1"/>
      <c r="E121" s="1"/>
    </row>
    <row r="122" spans="1:18" hidden="1">
      <c r="C122" s="1"/>
      <c r="D122" s="1"/>
      <c r="E122" s="1"/>
    </row>
    <row r="123" spans="1:18" hidden="1">
      <c r="C123" s="1"/>
      <c r="D123" s="1"/>
      <c r="E123" s="1"/>
    </row>
    <row r="124" spans="1:18" hidden="1">
      <c r="C124" s="1"/>
      <c r="D124" s="1"/>
      <c r="E124" s="1"/>
    </row>
    <row r="125" spans="1:18" hidden="1">
      <c r="C125" s="1"/>
      <c r="D125" s="1"/>
      <c r="E125" s="1"/>
    </row>
    <row r="126" spans="1:18" hidden="1">
      <c r="C126" s="1"/>
      <c r="D126" s="1"/>
      <c r="E126" s="1"/>
    </row>
    <row r="127" spans="1:18" hidden="1">
      <c r="C127" s="1"/>
      <c r="D127" s="1"/>
      <c r="E127" s="1"/>
    </row>
    <row r="128" spans="1:18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A394" s="32"/>
      <c r="C394" s="1"/>
      <c r="D394" s="1"/>
      <c r="E394" s="1"/>
    </row>
    <row r="395" spans="1:5" hidden="1">
      <c r="A395" s="32"/>
      <c r="C395" s="1"/>
      <c r="D395" s="1"/>
      <c r="E395" s="1"/>
    </row>
    <row r="396" spans="1:5" hidden="1">
      <c r="A396" s="3"/>
      <c r="C396" s="1"/>
      <c r="D396" s="1"/>
      <c r="E396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A1:A8 A10:A1048576 B5:B1048576 C1:AY1048576 BA1:XFD1048576 AZ1:AZ9999 AZ10001:AZ1048576" xr:uid="{00000000-0002-0000-0D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5703125" style="2" bestFit="1" customWidth="1"/>
    <col min="2" max="2" width="34.5703125" style="2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8" style="1" customWidth="1"/>
    <col min="10" max="10" width="12" style="1" bestFit="1" customWidth="1"/>
    <col min="11" max="11" width="13.7109375" style="1" customWidth="1"/>
    <col min="12" max="12" width="15.5703125" style="1" customWidth="1"/>
    <col min="13" max="13" width="14.42578125" style="1" bestFit="1" customWidth="1"/>
    <col min="14" max="14" width="13" style="1" bestFit="1" customWidth="1"/>
    <col min="15" max="15" width="11.140625" style="1" bestFit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7" t="s">
        <v>149</v>
      </c>
      <c r="B1" s="37" t="s" vm="1">
        <v>222</v>
      </c>
    </row>
    <row r="2" spans="1:29">
      <c r="A2" s="37" t="s">
        <v>148</v>
      </c>
      <c r="B2" s="37" t="s">
        <v>223</v>
      </c>
    </row>
    <row r="3" spans="1:29">
      <c r="A3" s="37" t="s">
        <v>150</v>
      </c>
      <c r="B3" s="37" t="s">
        <v>224</v>
      </c>
    </row>
    <row r="4" spans="1:29">
      <c r="A4" s="37" t="s">
        <v>151</v>
      </c>
      <c r="B4" s="37">
        <v>8802</v>
      </c>
    </row>
    <row r="5" spans="1:29" ht="18.75">
      <c r="A5" s="156" t="s">
        <v>95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8"/>
    </row>
    <row r="6" spans="1:29" s="3" customFormat="1">
      <c r="A6" s="38" t="s">
        <v>120</v>
      </c>
      <c r="B6" s="39" t="s">
        <v>48</v>
      </c>
      <c r="C6" s="39" t="s">
        <v>122</v>
      </c>
      <c r="D6" s="39" t="s">
        <v>121</v>
      </c>
      <c r="E6" s="39" t="s">
        <v>70</v>
      </c>
      <c r="F6" s="39" t="s">
        <v>14</v>
      </c>
      <c r="G6" s="39" t="s">
        <v>71</v>
      </c>
      <c r="H6" s="39" t="s">
        <v>108</v>
      </c>
      <c r="I6" s="39" t="s">
        <v>17</v>
      </c>
      <c r="J6" s="39" t="s">
        <v>107</v>
      </c>
      <c r="K6" s="39" t="s">
        <v>16</v>
      </c>
      <c r="L6" s="143" t="s">
        <v>18</v>
      </c>
      <c r="M6" s="143" t="s">
        <v>199</v>
      </c>
      <c r="N6" s="39" t="s">
        <v>198</v>
      </c>
      <c r="O6" s="39" t="s">
        <v>115</v>
      </c>
      <c r="P6" s="39" t="s">
        <v>63</v>
      </c>
      <c r="Q6" s="39" t="s">
        <v>152</v>
      </c>
      <c r="R6" s="41" t="s">
        <v>154</v>
      </c>
      <c r="Z6" s="1"/>
    </row>
    <row r="7" spans="1:29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122" t="s">
        <v>3652</v>
      </c>
      <c r="H7" s="27" t="s">
        <v>21</v>
      </c>
      <c r="I7" s="27" t="s">
        <v>20</v>
      </c>
      <c r="J7" s="122" t="s">
        <v>3652</v>
      </c>
      <c r="K7" s="27" t="s">
        <v>19</v>
      </c>
      <c r="L7" s="27" t="s">
        <v>19</v>
      </c>
      <c r="M7" s="27" t="s">
        <v>206</v>
      </c>
      <c r="N7" s="122" t="s">
        <v>3652</v>
      </c>
      <c r="O7" s="27" t="s">
        <v>202</v>
      </c>
      <c r="P7" s="27" t="s">
        <v>19</v>
      </c>
      <c r="Q7" s="27" t="s">
        <v>19</v>
      </c>
      <c r="R7" s="28" t="s">
        <v>19</v>
      </c>
      <c r="Z7" s="1"/>
    </row>
    <row r="8" spans="1:29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4" t="s">
        <v>118</v>
      </c>
      <c r="R8" s="15" t="s">
        <v>155</v>
      </c>
      <c r="Z8" s="1"/>
    </row>
    <row r="9" spans="1:29" s="4" customFormat="1" ht="20.25">
      <c r="A9" s="80" t="s">
        <v>56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124" t="s">
        <v>3652</v>
      </c>
      <c r="H9" s="124" t="s">
        <v>3652</v>
      </c>
      <c r="I9" s="65">
        <v>4.6687394271451623</v>
      </c>
      <c r="J9" s="124" t="s">
        <v>3652</v>
      </c>
      <c r="K9" s="124" t="s">
        <v>3652</v>
      </c>
      <c r="L9" s="64">
        <v>4.5407494515320355E-2</v>
      </c>
      <c r="M9" s="124" t="s">
        <v>3652</v>
      </c>
      <c r="N9" s="124" t="s">
        <v>3652</v>
      </c>
      <c r="O9" s="63">
        <v>35047.582395001991</v>
      </c>
      <c r="P9" s="124" t="s">
        <v>3652</v>
      </c>
      <c r="Q9" s="64">
        <f>IFERROR(O9/$O$9,0)</f>
        <v>1</v>
      </c>
      <c r="R9" s="64">
        <f>O9/'סכום נכסי הקרן'!$C$41</f>
        <v>5.4597630317790484E-3</v>
      </c>
      <c r="Z9" s="1"/>
      <c r="AC9" s="1"/>
    </row>
    <row r="10" spans="1:29">
      <c r="A10" s="81" t="s">
        <v>191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125" t="s">
        <v>3652</v>
      </c>
      <c r="I10" s="68">
        <v>4.1210620714776462</v>
      </c>
      <c r="J10" s="125" t="s">
        <v>3652</v>
      </c>
      <c r="K10" s="125" t="s">
        <v>3652</v>
      </c>
      <c r="L10" s="67">
        <v>4.4599412561433432E-2</v>
      </c>
      <c r="M10" s="125" t="s">
        <v>3652</v>
      </c>
      <c r="N10" s="125" t="s">
        <v>3652</v>
      </c>
      <c r="O10" s="66">
        <v>32796.046487752006</v>
      </c>
      <c r="P10" s="125" t="s">
        <v>3652</v>
      </c>
      <c r="Q10" s="67">
        <f t="shared" ref="Q10:Q39" si="0">IFERROR(O10/$O$9,0)</f>
        <v>0.93575773981000565</v>
      </c>
      <c r="R10" s="67">
        <f>O10/'סכום נכסי הקרן'!$C$41</f>
        <v>5.1090155145157865E-3</v>
      </c>
    </row>
    <row r="11" spans="1:29">
      <c r="A11" s="82" t="s">
        <v>64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125" t="s">
        <v>3652</v>
      </c>
      <c r="I11" s="68">
        <v>6.484127053859754</v>
      </c>
      <c r="J11" s="125" t="s">
        <v>3652</v>
      </c>
      <c r="K11" s="125" t="s">
        <v>3652</v>
      </c>
      <c r="L11" s="67">
        <v>2.9481571987082286E-2</v>
      </c>
      <c r="M11" s="125" t="s">
        <v>3652</v>
      </c>
      <c r="N11" s="125" t="s">
        <v>3652</v>
      </c>
      <c r="O11" s="66">
        <v>13465.767648342002</v>
      </c>
      <c r="P11" s="125" t="s">
        <v>3652</v>
      </c>
      <c r="Q11" s="67">
        <f t="shared" si="0"/>
        <v>0.38421388090558584</v>
      </c>
      <c r="R11" s="67">
        <f>O11/'סכום נכסי הקרן'!$C$41</f>
        <v>2.0977167432646754E-3</v>
      </c>
    </row>
    <row r="12" spans="1:29">
      <c r="A12" s="83" t="s">
        <v>2102</v>
      </c>
      <c r="B12" s="59" t="s">
        <v>2103</v>
      </c>
      <c r="C12" s="72" t="s">
        <v>29</v>
      </c>
      <c r="D12" s="59" t="s">
        <v>311</v>
      </c>
      <c r="E12" s="72" t="s">
        <v>132</v>
      </c>
      <c r="F12" s="59" t="s">
        <v>312</v>
      </c>
      <c r="G12" s="59" t="s">
        <v>313</v>
      </c>
      <c r="H12" s="78">
        <v>39076</v>
      </c>
      <c r="I12" s="71">
        <v>6.1199999999999175</v>
      </c>
      <c r="J12" s="72" t="s">
        <v>136</v>
      </c>
      <c r="K12" s="73">
        <v>4.9000000000000002E-2</v>
      </c>
      <c r="L12" s="70">
        <v>2.660000000000062E-2</v>
      </c>
      <c r="M12" s="69">
        <v>1897223.1102529999</v>
      </c>
      <c r="N12" s="71">
        <v>153.22999999999999</v>
      </c>
      <c r="O12" s="69">
        <v>2907.1147857269998</v>
      </c>
      <c r="P12" s="70">
        <v>1.2638109576900024E-3</v>
      </c>
      <c r="Q12" s="70">
        <f t="shared" si="0"/>
        <v>8.29476553607182E-2</v>
      </c>
      <c r="R12" s="70">
        <f>O12/'סכום נכסי הקרן'!$C$41</f>
        <v>4.5287454231119842E-4</v>
      </c>
    </row>
    <row r="13" spans="1:29">
      <c r="A13" s="83" t="s">
        <v>2104</v>
      </c>
      <c r="B13" s="59" t="s">
        <v>2105</v>
      </c>
      <c r="C13" s="72" t="s">
        <v>29</v>
      </c>
      <c r="D13" s="59" t="s">
        <v>311</v>
      </c>
      <c r="E13" s="72" t="s">
        <v>132</v>
      </c>
      <c r="F13" s="59" t="s">
        <v>312</v>
      </c>
      <c r="G13" s="59" t="s">
        <v>313</v>
      </c>
      <c r="H13" s="78">
        <v>40738</v>
      </c>
      <c r="I13" s="71">
        <v>9.7899999999994893</v>
      </c>
      <c r="J13" s="72" t="s">
        <v>136</v>
      </c>
      <c r="K13" s="73">
        <v>4.0999999999999995E-2</v>
      </c>
      <c r="L13" s="70">
        <v>2.8299999999998739E-2</v>
      </c>
      <c r="M13" s="69">
        <v>4009789.535983</v>
      </c>
      <c r="N13" s="71">
        <v>132.19</v>
      </c>
      <c r="O13" s="69">
        <v>5300.5408524489994</v>
      </c>
      <c r="P13" s="70">
        <v>1.104234923929887E-3</v>
      </c>
      <c r="Q13" s="70">
        <f t="shared" si="0"/>
        <v>0.15123841618259209</v>
      </c>
      <c r="R13" s="70">
        <f>O13/'סכום נכסי הקרן'!$C$41</f>
        <v>8.2572591365853059E-4</v>
      </c>
    </row>
    <row r="14" spans="1:29">
      <c r="A14" s="83" t="s">
        <v>2106</v>
      </c>
      <c r="B14" s="59" t="s">
        <v>2107</v>
      </c>
      <c r="C14" s="72" t="s">
        <v>29</v>
      </c>
      <c r="D14" s="59" t="s">
        <v>2108</v>
      </c>
      <c r="E14" s="72" t="s">
        <v>660</v>
      </c>
      <c r="F14" s="59" t="s">
        <v>306</v>
      </c>
      <c r="G14" s="59" t="s">
        <v>134</v>
      </c>
      <c r="H14" s="78">
        <v>42795</v>
      </c>
      <c r="I14" s="71">
        <v>5.2800000000007268</v>
      </c>
      <c r="J14" s="72" t="s">
        <v>136</v>
      </c>
      <c r="K14" s="73">
        <v>2.1400000000000002E-2</v>
      </c>
      <c r="L14" s="70">
        <v>2.1500000000004894E-2</v>
      </c>
      <c r="M14" s="69">
        <v>1257724.3675619999</v>
      </c>
      <c r="N14" s="71">
        <v>113.7</v>
      </c>
      <c r="O14" s="69">
        <v>1430.0326221820001</v>
      </c>
      <c r="P14" s="70">
        <v>3.2250582338074992E-3</v>
      </c>
      <c r="Q14" s="70">
        <f t="shared" si="0"/>
        <v>4.0802603901886593E-2</v>
      </c>
      <c r="R14" s="70">
        <f>O14/'סכום נכסי הקרן'!$C$41</f>
        <v>2.2277254838384396E-4</v>
      </c>
    </row>
    <row r="15" spans="1:29">
      <c r="A15" s="83" t="s">
        <v>2109</v>
      </c>
      <c r="B15" s="59" t="s">
        <v>2110</v>
      </c>
      <c r="C15" s="72" t="s">
        <v>29</v>
      </c>
      <c r="D15" s="59" t="s">
        <v>385</v>
      </c>
      <c r="E15" s="72" t="s">
        <v>305</v>
      </c>
      <c r="F15" s="59" t="s">
        <v>341</v>
      </c>
      <c r="G15" s="59" t="s">
        <v>313</v>
      </c>
      <c r="H15" s="78">
        <v>36489</v>
      </c>
      <c r="I15" s="71">
        <v>3.159999999683341</v>
      </c>
      <c r="J15" s="72" t="s">
        <v>136</v>
      </c>
      <c r="K15" s="73">
        <v>6.0499999999999998E-2</v>
      </c>
      <c r="L15" s="70">
        <v>1.6399999996129719E-2</v>
      </c>
      <c r="M15" s="69">
        <v>672.70328199999994</v>
      </c>
      <c r="N15" s="71">
        <v>169</v>
      </c>
      <c r="O15" s="69">
        <v>1.1368685459999999</v>
      </c>
      <c r="P15" s="126" t="s">
        <v>3652</v>
      </c>
      <c r="Q15" s="70">
        <f t="shared" si="0"/>
        <v>3.2437859284756957E-5</v>
      </c>
      <c r="R15" s="70">
        <f>O15/'סכום נכסי הקרן'!$C$41</f>
        <v>1.7710302495296681E-7</v>
      </c>
    </row>
    <row r="16" spans="1:29">
      <c r="A16" s="83" t="s">
        <v>2111</v>
      </c>
      <c r="B16" s="59" t="s">
        <v>2112</v>
      </c>
      <c r="C16" s="72" t="s">
        <v>29</v>
      </c>
      <c r="D16" s="59" t="s">
        <v>2113</v>
      </c>
      <c r="E16" s="72" t="s">
        <v>132</v>
      </c>
      <c r="F16" s="59" t="s">
        <v>318</v>
      </c>
      <c r="G16" s="59" t="s">
        <v>134</v>
      </c>
      <c r="H16" s="78">
        <v>39084</v>
      </c>
      <c r="I16" s="71">
        <v>1.6500000000000001</v>
      </c>
      <c r="J16" s="72" t="s">
        <v>136</v>
      </c>
      <c r="K16" s="73">
        <v>5.5999999999999994E-2</v>
      </c>
      <c r="L16" s="70">
        <v>2.35E-2</v>
      </c>
      <c r="M16" s="69">
        <v>333421.16934999998</v>
      </c>
      <c r="N16" s="71">
        <v>141.88</v>
      </c>
      <c r="O16" s="69">
        <v>473.05794417999999</v>
      </c>
      <c r="P16" s="70">
        <v>8.7916993230707948E-4</v>
      </c>
      <c r="Q16" s="70">
        <f t="shared" si="0"/>
        <v>1.3497591327368164E-2</v>
      </c>
      <c r="R16" s="70">
        <f>O16/'סכום נכסי הקרן'!$C$41</f>
        <v>7.369365014722619E-5</v>
      </c>
    </row>
    <row r="17" spans="1:18">
      <c r="A17" s="83" t="s">
        <v>2114</v>
      </c>
      <c r="B17" s="59" t="s">
        <v>2115</v>
      </c>
      <c r="C17" s="72" t="s">
        <v>29</v>
      </c>
      <c r="D17" s="59" t="s">
        <v>2116</v>
      </c>
      <c r="E17" s="72" t="s">
        <v>132</v>
      </c>
      <c r="F17" s="59" t="s">
        <v>454</v>
      </c>
      <c r="G17" s="59" t="s">
        <v>313</v>
      </c>
      <c r="H17" s="78">
        <v>45154</v>
      </c>
      <c r="I17" s="71">
        <v>3.4600000000016915</v>
      </c>
      <c r="J17" s="72" t="s">
        <v>136</v>
      </c>
      <c r="K17" s="73">
        <v>3.6400000000000002E-2</v>
      </c>
      <c r="L17" s="70">
        <v>3.2400000000016284E-2</v>
      </c>
      <c r="M17" s="69">
        <v>915242.56</v>
      </c>
      <c r="N17" s="71">
        <v>102.04</v>
      </c>
      <c r="O17" s="69">
        <v>933.913511427</v>
      </c>
      <c r="P17" s="70">
        <v>1.8518105705302261E-3</v>
      </c>
      <c r="Q17" s="70">
        <f t="shared" si="0"/>
        <v>2.664701664443999E-2</v>
      </c>
      <c r="R17" s="70">
        <f>O17/'סכום נכסי הקרן'!$C$41</f>
        <v>1.4548639638251444E-4</v>
      </c>
    </row>
    <row r="18" spans="1:18">
      <c r="A18" s="83" t="s">
        <v>2117</v>
      </c>
      <c r="B18" s="59" t="s">
        <v>2118</v>
      </c>
      <c r="C18" s="72" t="s">
        <v>29</v>
      </c>
      <c r="D18" s="59" t="s">
        <v>2119</v>
      </c>
      <c r="E18" s="72" t="s">
        <v>305</v>
      </c>
      <c r="F18" s="59" t="s">
        <v>458</v>
      </c>
      <c r="G18" s="59" t="s">
        <v>134</v>
      </c>
      <c r="H18" s="78">
        <v>44381</v>
      </c>
      <c r="I18" s="71">
        <v>2.4800000000005453</v>
      </c>
      <c r="J18" s="72" t="s">
        <v>136</v>
      </c>
      <c r="K18" s="73">
        <v>8.5000000000000006E-3</v>
      </c>
      <c r="L18" s="70">
        <v>3.8700000000003489E-2</v>
      </c>
      <c r="M18" s="69">
        <v>1144053.2</v>
      </c>
      <c r="N18" s="71">
        <v>102.56</v>
      </c>
      <c r="O18" s="69">
        <v>1173.3409701569999</v>
      </c>
      <c r="P18" s="70">
        <v>3.5751662499999997E-3</v>
      </c>
      <c r="Q18" s="70">
        <f t="shared" si="0"/>
        <v>3.3478513779721532E-2</v>
      </c>
      <c r="R18" s="70">
        <f>O18/'סכום נכסי הקרן'!$C$41</f>
        <v>1.8278475189342907E-4</v>
      </c>
    </row>
    <row r="19" spans="1:18">
      <c r="A19" s="83" t="s">
        <v>2120</v>
      </c>
      <c r="B19" s="59" t="s">
        <v>2121</v>
      </c>
      <c r="C19" s="72" t="s">
        <v>29</v>
      </c>
      <c r="D19" s="59" t="s">
        <v>2122</v>
      </c>
      <c r="E19" s="72" t="s">
        <v>540</v>
      </c>
      <c r="F19" s="59" t="s">
        <v>647</v>
      </c>
      <c r="G19" s="126" t="s">
        <v>3652</v>
      </c>
      <c r="H19" s="78">
        <v>39104</v>
      </c>
      <c r="I19" s="71">
        <v>0</v>
      </c>
      <c r="J19" s="72" t="s">
        <v>136</v>
      </c>
      <c r="K19" s="73">
        <v>5.5999999999999994E-2</v>
      </c>
      <c r="L19" s="73">
        <v>0</v>
      </c>
      <c r="M19" s="69">
        <v>435232.11402899993</v>
      </c>
      <c r="N19" s="71">
        <v>9.9999999999999995E-7</v>
      </c>
      <c r="O19" s="69">
        <v>6.4070000000000007E-6</v>
      </c>
      <c r="P19" s="70">
        <v>1.1988271983865901E-3</v>
      </c>
      <c r="Q19" s="70">
        <f t="shared" si="0"/>
        <v>1.8280861509333893E-10</v>
      </c>
      <c r="R19" s="70">
        <f>O19/'סכום נכסי הקרן'!$C$41</f>
        <v>9.9809171857733718E-13</v>
      </c>
    </row>
    <row r="20" spans="1:18">
      <c r="A20" s="83" t="s">
        <v>2123</v>
      </c>
      <c r="B20" s="59" t="s">
        <v>2124</v>
      </c>
      <c r="C20" s="72" t="s">
        <v>29</v>
      </c>
      <c r="D20" s="59" t="s">
        <v>2125</v>
      </c>
      <c r="E20" s="72" t="s">
        <v>133</v>
      </c>
      <c r="F20" s="59" t="s">
        <v>647</v>
      </c>
      <c r="G20" s="126" t="s">
        <v>3652</v>
      </c>
      <c r="H20" s="78">
        <v>45132</v>
      </c>
      <c r="I20" s="71">
        <v>2.5299999999995908</v>
      </c>
      <c r="J20" s="72" t="s">
        <v>136</v>
      </c>
      <c r="K20" s="73">
        <v>4.2500000000000003E-2</v>
      </c>
      <c r="L20" s="73">
        <v>0</v>
      </c>
      <c r="M20" s="69">
        <v>1228812.3931400001</v>
      </c>
      <c r="N20" s="71">
        <v>101.45</v>
      </c>
      <c r="O20" s="69">
        <v>1246.6300872669999</v>
      </c>
      <c r="P20" s="70">
        <v>5.8669395406137186E-3</v>
      </c>
      <c r="Q20" s="70">
        <f t="shared" si="0"/>
        <v>3.5569645666765799E-2</v>
      </c>
      <c r="R20" s="70">
        <f>O20/'סכום נכסי הקרן'!$C$41</f>
        <v>1.9420183646488774E-4</v>
      </c>
    </row>
    <row r="21" spans="1:18">
      <c r="A21" s="145" t="s">
        <v>3652</v>
      </c>
      <c r="B21" s="126" t="s">
        <v>3652</v>
      </c>
      <c r="C21" s="126" t="s">
        <v>3652</v>
      </c>
      <c r="D21" s="126" t="s">
        <v>3652</v>
      </c>
      <c r="E21" s="126" t="s">
        <v>3652</v>
      </c>
      <c r="F21" s="126" t="s">
        <v>3652</v>
      </c>
      <c r="G21" s="126" t="s">
        <v>3652</v>
      </c>
      <c r="H21" s="126" t="s">
        <v>3652</v>
      </c>
      <c r="I21" s="126" t="s">
        <v>3652</v>
      </c>
      <c r="J21" s="126" t="s">
        <v>3652</v>
      </c>
      <c r="K21" s="126" t="s">
        <v>3652</v>
      </c>
      <c r="L21" s="126" t="s">
        <v>3652</v>
      </c>
      <c r="M21" s="126" t="s">
        <v>3652</v>
      </c>
      <c r="N21" s="126" t="s">
        <v>3652</v>
      </c>
      <c r="O21" s="126" t="s">
        <v>3652</v>
      </c>
      <c r="P21" s="126" t="s">
        <v>3652</v>
      </c>
      <c r="Q21" s="126" t="s">
        <v>3652</v>
      </c>
      <c r="R21" s="126" t="s">
        <v>3652</v>
      </c>
    </row>
    <row r="22" spans="1:18">
      <c r="A22" s="82" t="s">
        <v>65</v>
      </c>
      <c r="B22" s="125" t="s">
        <v>3652</v>
      </c>
      <c r="C22" s="125" t="s">
        <v>3652</v>
      </c>
      <c r="D22" s="125" t="s">
        <v>3652</v>
      </c>
      <c r="E22" s="125" t="s">
        <v>3652</v>
      </c>
      <c r="F22" s="125" t="s">
        <v>3652</v>
      </c>
      <c r="G22" s="125" t="s">
        <v>3652</v>
      </c>
      <c r="H22" s="125" t="s">
        <v>3652</v>
      </c>
      <c r="I22" s="68">
        <v>2.4053733994416793</v>
      </c>
      <c r="J22" s="125" t="s">
        <v>3652</v>
      </c>
      <c r="K22" s="125" t="s">
        <v>3652</v>
      </c>
      <c r="L22" s="67">
        <f>AVERAGE(L23:L31)</f>
        <v>4.3633333333334565E-2</v>
      </c>
      <c r="M22" s="125" t="s">
        <v>3652</v>
      </c>
      <c r="N22" s="125" t="s">
        <v>3652</v>
      </c>
      <c r="O22" s="66">
        <v>19274.768202660001</v>
      </c>
      <c r="P22" s="125" t="s">
        <v>3652</v>
      </c>
      <c r="Q22" s="67">
        <f t="shared" si="0"/>
        <v>0.54995999397118778</v>
      </c>
      <c r="R22" s="67">
        <f>O22/'סכום נכסי הקרן'!$C$41</f>
        <v>3.0026512440413191E-3</v>
      </c>
    </row>
    <row r="23" spans="1:18">
      <c r="A23" s="83" t="s">
        <v>2128</v>
      </c>
      <c r="B23" s="59" t="s">
        <v>2129</v>
      </c>
      <c r="C23" s="72" t="s">
        <v>29</v>
      </c>
      <c r="D23" s="59" t="s">
        <v>2108</v>
      </c>
      <c r="E23" s="72" t="s">
        <v>660</v>
      </c>
      <c r="F23" s="59" t="s">
        <v>306</v>
      </c>
      <c r="G23" s="59" t="s">
        <v>134</v>
      </c>
      <c r="H23" s="78">
        <v>42795</v>
      </c>
      <c r="I23" s="71">
        <v>4.8899999999993957</v>
      </c>
      <c r="J23" s="72" t="s">
        <v>136</v>
      </c>
      <c r="K23" s="73">
        <v>3.7400000000000003E-2</v>
      </c>
      <c r="L23" s="70">
        <v>4.919999999999055E-2</v>
      </c>
      <c r="M23" s="69">
        <v>1503047.2561180003</v>
      </c>
      <c r="N23" s="71">
        <v>95.74</v>
      </c>
      <c r="O23" s="69">
        <v>1439.017476583</v>
      </c>
      <c r="P23" s="70">
        <v>2.4155772896787948E-3</v>
      </c>
      <c r="Q23" s="70">
        <f t="shared" si="0"/>
        <v>4.1058965504799358E-2</v>
      </c>
      <c r="R23" s="70">
        <f>O23/'סכום נכסי הקרן'!$C$41</f>
        <v>2.2417222198619469E-4</v>
      </c>
    </row>
    <row r="24" spans="1:18">
      <c r="A24" s="83" t="s">
        <v>2130</v>
      </c>
      <c r="B24" s="59" t="s">
        <v>2131</v>
      </c>
      <c r="C24" s="72" t="s">
        <v>29</v>
      </c>
      <c r="D24" s="59" t="s">
        <v>2108</v>
      </c>
      <c r="E24" s="72" t="s">
        <v>660</v>
      </c>
      <c r="F24" s="59" t="s">
        <v>306</v>
      </c>
      <c r="G24" s="59" t="s">
        <v>134</v>
      </c>
      <c r="H24" s="78">
        <v>42795</v>
      </c>
      <c r="I24" s="71">
        <v>1.1700000000000026</v>
      </c>
      <c r="J24" s="72" t="s">
        <v>136</v>
      </c>
      <c r="K24" s="73">
        <v>2.5000000000000001E-2</v>
      </c>
      <c r="L24" s="70">
        <v>4.4100000000001985E-2</v>
      </c>
      <c r="M24" s="69">
        <v>3736997.7201029998</v>
      </c>
      <c r="N24" s="71">
        <v>98.59</v>
      </c>
      <c r="O24" s="69">
        <v>3684.3060938469998</v>
      </c>
      <c r="P24" s="70">
        <v>9.1582858438500319E-3</v>
      </c>
      <c r="Q24" s="70">
        <f t="shared" si="0"/>
        <v>0.10512297402780071</v>
      </c>
      <c r="R24" s="70">
        <f>O24/'סכום נכסי הקרן'!$C$41</f>
        <v>5.7394652738765534E-4</v>
      </c>
    </row>
    <row r="25" spans="1:18">
      <c r="A25" s="83" t="s">
        <v>2132</v>
      </c>
      <c r="B25" s="59" t="s">
        <v>2133</v>
      </c>
      <c r="C25" s="72" t="s">
        <v>29</v>
      </c>
      <c r="D25" s="59" t="s">
        <v>2134</v>
      </c>
      <c r="E25" s="72" t="s">
        <v>334</v>
      </c>
      <c r="F25" s="59" t="s">
        <v>347</v>
      </c>
      <c r="G25" s="59" t="s">
        <v>134</v>
      </c>
      <c r="H25" s="78">
        <v>42598</v>
      </c>
      <c r="I25" s="71">
        <v>2.2400000000003719</v>
      </c>
      <c r="J25" s="72" t="s">
        <v>136</v>
      </c>
      <c r="K25" s="73">
        <v>3.1E-2</v>
      </c>
      <c r="L25" s="70">
        <v>4.7500000000006731E-2</v>
      </c>
      <c r="M25" s="69">
        <v>4231957.6801589997</v>
      </c>
      <c r="N25" s="71">
        <v>96.57</v>
      </c>
      <c r="O25" s="69">
        <v>4086.8015317269997</v>
      </c>
      <c r="P25" s="70">
        <v>6.0016616744462872E-3</v>
      </c>
      <c r="Q25" s="70">
        <f t="shared" si="0"/>
        <v>0.11660723086879178</v>
      </c>
      <c r="R25" s="70">
        <f>O25/'סכום נכסי הקרן'!$C$41</f>
        <v>6.366478483355541E-4</v>
      </c>
    </row>
    <row r="26" spans="1:18">
      <c r="A26" s="83" t="s">
        <v>2135</v>
      </c>
      <c r="B26" s="59" t="s">
        <v>2136</v>
      </c>
      <c r="C26" s="72" t="s">
        <v>29</v>
      </c>
      <c r="D26" s="59" t="s">
        <v>1017</v>
      </c>
      <c r="E26" s="72" t="s">
        <v>654</v>
      </c>
      <c r="F26" s="59" t="s">
        <v>454</v>
      </c>
      <c r="G26" s="59" t="s">
        <v>313</v>
      </c>
      <c r="H26" s="78">
        <v>44007</v>
      </c>
      <c r="I26" s="71">
        <v>3.5200000000004383</v>
      </c>
      <c r="J26" s="72" t="s">
        <v>136</v>
      </c>
      <c r="K26" s="73">
        <v>3.3500000000000002E-2</v>
      </c>
      <c r="L26" s="70">
        <v>6.240000000000797E-2</v>
      </c>
      <c r="M26" s="69">
        <v>2711363.1992689995</v>
      </c>
      <c r="N26" s="71">
        <v>90.79</v>
      </c>
      <c r="O26" s="69">
        <v>2461.6466183709999</v>
      </c>
      <c r="P26" s="70">
        <v>3.3892039990862494E-3</v>
      </c>
      <c r="Q26" s="70">
        <f t="shared" si="0"/>
        <v>7.0237273162728805E-2</v>
      </c>
      <c r="R26" s="70">
        <f>O26/'סכום נכסי הקרן'!$C$41</f>
        <v>3.8347886746683342E-4</v>
      </c>
    </row>
    <row r="27" spans="1:18">
      <c r="A27" s="83" t="s">
        <v>2137</v>
      </c>
      <c r="B27" s="59" t="s">
        <v>2138</v>
      </c>
      <c r="C27" s="72" t="s">
        <v>29</v>
      </c>
      <c r="D27" s="59" t="s">
        <v>2139</v>
      </c>
      <c r="E27" s="72" t="s">
        <v>334</v>
      </c>
      <c r="F27" s="59" t="s">
        <v>527</v>
      </c>
      <c r="G27" s="59" t="s">
        <v>313</v>
      </c>
      <c r="H27" s="78">
        <v>43310</v>
      </c>
      <c r="I27" s="71">
        <v>0.99000000000001753</v>
      </c>
      <c r="J27" s="72" t="s">
        <v>136</v>
      </c>
      <c r="K27" s="73">
        <v>3.5499999999999997E-2</v>
      </c>
      <c r="L27" s="70">
        <v>5.460000000000946E-2</v>
      </c>
      <c r="M27" s="69">
        <v>2908007.678909</v>
      </c>
      <c r="N27" s="71">
        <v>98.22</v>
      </c>
      <c r="O27" s="69">
        <v>2856.2451422049999</v>
      </c>
      <c r="P27" s="70">
        <v>1.1359404995738282E-2</v>
      </c>
      <c r="Q27" s="70">
        <f t="shared" si="0"/>
        <v>8.1496210209703893E-2</v>
      </c>
      <c r="R27" s="70">
        <f>O27/'סכום נכסי הקרן'!$C$41</f>
        <v>4.4494999573303561E-4</v>
      </c>
    </row>
    <row r="28" spans="1:18">
      <c r="A28" s="83" t="s">
        <v>2140</v>
      </c>
      <c r="B28" s="59" t="s">
        <v>2141</v>
      </c>
      <c r="C28" s="72" t="s">
        <v>29</v>
      </c>
      <c r="D28" s="59" t="s">
        <v>2142</v>
      </c>
      <c r="E28" s="72" t="s">
        <v>133</v>
      </c>
      <c r="F28" s="59" t="s">
        <v>544</v>
      </c>
      <c r="G28" s="59" t="s">
        <v>134</v>
      </c>
      <c r="H28" s="78">
        <v>45122</v>
      </c>
      <c r="I28" s="71">
        <v>3.9099999999998061</v>
      </c>
      <c r="J28" s="72" t="s">
        <v>136</v>
      </c>
      <c r="K28" s="73">
        <v>7.3300000000000004E-2</v>
      </c>
      <c r="L28" s="70">
        <v>7.3599999999994392E-2</v>
      </c>
      <c r="M28" s="69">
        <v>29.080077000000003</v>
      </c>
      <c r="N28" s="71">
        <v>5156460</v>
      </c>
      <c r="O28" s="69">
        <v>1499.5025445189999</v>
      </c>
      <c r="P28" s="70">
        <v>5.8160154000000009E-3</v>
      </c>
      <c r="Q28" s="70">
        <f t="shared" si="0"/>
        <v>4.2784764084978326E-2</v>
      </c>
      <c r="R28" s="70">
        <f>O28/'סכום נכסי הקרן'!$C$41</f>
        <v>2.3359467327455262E-4</v>
      </c>
    </row>
    <row r="29" spans="1:18">
      <c r="A29" s="83" t="s">
        <v>2143</v>
      </c>
      <c r="B29" s="59">
        <v>9555</v>
      </c>
      <c r="C29" s="72" t="s">
        <v>29</v>
      </c>
      <c r="D29" s="59" t="s">
        <v>2144</v>
      </c>
      <c r="E29" s="72" t="s">
        <v>590</v>
      </c>
      <c r="F29" s="59" t="s">
        <v>647</v>
      </c>
      <c r="G29" s="126" t="s">
        <v>3652</v>
      </c>
      <c r="H29" s="78">
        <v>45046</v>
      </c>
      <c r="I29" s="71">
        <v>0</v>
      </c>
      <c r="J29" s="72" t="s">
        <v>136</v>
      </c>
      <c r="K29" s="73">
        <v>0</v>
      </c>
      <c r="L29" s="73">
        <v>0</v>
      </c>
      <c r="M29" s="69">
        <v>1366258.4483010001</v>
      </c>
      <c r="N29" s="71">
        <v>59</v>
      </c>
      <c r="O29" s="69">
        <v>806.09248446499998</v>
      </c>
      <c r="P29" s="70">
        <v>2.3582736133702284E-3</v>
      </c>
      <c r="Q29" s="70">
        <f t="shared" si="0"/>
        <v>2.2999945484968854E-2</v>
      </c>
      <c r="R29" s="70">
        <f>O29/'סכום נכסי הקרן'!$C$41</f>
        <v>1.2557425209176639E-4</v>
      </c>
    </row>
    <row r="30" spans="1:18">
      <c r="A30" s="83" t="s">
        <v>2145</v>
      </c>
      <c r="B30" s="59">
        <v>9556</v>
      </c>
      <c r="C30" s="72" t="s">
        <v>29</v>
      </c>
      <c r="D30" s="59" t="s">
        <v>2144</v>
      </c>
      <c r="E30" s="72" t="s">
        <v>590</v>
      </c>
      <c r="F30" s="59" t="s">
        <v>647</v>
      </c>
      <c r="G30" s="126" t="s">
        <v>3652</v>
      </c>
      <c r="H30" s="78">
        <v>45046</v>
      </c>
      <c r="I30" s="71">
        <v>0</v>
      </c>
      <c r="J30" s="72" t="s">
        <v>136</v>
      </c>
      <c r="K30" s="73">
        <v>0</v>
      </c>
      <c r="L30" s="73">
        <v>0</v>
      </c>
      <c r="M30" s="69">
        <v>3008.9607230000001</v>
      </c>
      <c r="N30" s="71">
        <v>29.41732</v>
      </c>
      <c r="O30" s="69">
        <v>0.88515569400000005</v>
      </c>
      <c r="P30" s="70">
        <v>0</v>
      </c>
      <c r="Q30" s="70">
        <f t="shared" si="0"/>
        <v>2.5255827464042965E-5</v>
      </c>
      <c r="R30" s="70">
        <f>O30/'סכום נכסי הקרן'!$C$41</f>
        <v>1.3789083312517178E-7</v>
      </c>
    </row>
    <row r="31" spans="1:18">
      <c r="A31" s="83" t="s">
        <v>2126</v>
      </c>
      <c r="B31" s="59" t="s">
        <v>2127</v>
      </c>
      <c r="C31" s="72" t="s">
        <v>29</v>
      </c>
      <c r="D31" s="59" t="s">
        <v>385</v>
      </c>
      <c r="E31" s="72" t="s">
        <v>305</v>
      </c>
      <c r="F31" s="59" t="s">
        <v>647</v>
      </c>
      <c r="G31" s="126" t="s">
        <v>3652</v>
      </c>
      <c r="H31" s="78">
        <v>45141</v>
      </c>
      <c r="I31" s="71">
        <v>2.6900000000000777</v>
      </c>
      <c r="J31" s="72" t="s">
        <v>136</v>
      </c>
      <c r="K31" s="73">
        <v>7.0499999999999993E-2</v>
      </c>
      <c r="L31" s="108">
        <v>6.13E-2</v>
      </c>
      <c r="M31" s="69">
        <v>2440272.119254</v>
      </c>
      <c r="N31" s="71">
        <v>100</v>
      </c>
      <c r="O31" s="69">
        <v>2440.271155249</v>
      </c>
      <c r="P31" s="70">
        <v>5.8160154232443076E-3</v>
      </c>
      <c r="Q31" s="70">
        <f>IFERROR(O31/$O$9,0)</f>
        <v>6.9627374799951916E-2</v>
      </c>
      <c r="R31" s="70">
        <f>O31/'סכום נכסי הקרן'!$C$41</f>
        <v>3.8014896693260155E-4</v>
      </c>
    </row>
    <row r="32" spans="1:18">
      <c r="A32" s="145" t="s">
        <v>3652</v>
      </c>
      <c r="B32" s="126" t="s">
        <v>3652</v>
      </c>
      <c r="C32" s="126" t="s">
        <v>3652</v>
      </c>
      <c r="D32" s="126" t="s">
        <v>3652</v>
      </c>
      <c r="E32" s="126" t="s">
        <v>3652</v>
      </c>
      <c r="F32" s="126" t="s">
        <v>3652</v>
      </c>
      <c r="G32" s="126" t="s">
        <v>3652</v>
      </c>
      <c r="H32" s="126" t="s">
        <v>3652</v>
      </c>
      <c r="I32" s="126" t="s">
        <v>3652</v>
      </c>
      <c r="J32" s="126" t="s">
        <v>3652</v>
      </c>
      <c r="K32" s="126" t="s">
        <v>3652</v>
      </c>
      <c r="L32" s="126" t="s">
        <v>3652</v>
      </c>
      <c r="M32" s="126" t="s">
        <v>3652</v>
      </c>
      <c r="N32" s="126" t="s">
        <v>3652</v>
      </c>
      <c r="O32" s="126" t="s">
        <v>3652</v>
      </c>
      <c r="P32" s="126" t="s">
        <v>3652</v>
      </c>
      <c r="Q32" s="126" t="s">
        <v>3652</v>
      </c>
      <c r="R32" s="126" t="s">
        <v>3652</v>
      </c>
    </row>
    <row r="33" spans="1:18">
      <c r="A33" s="82" t="s">
        <v>51</v>
      </c>
      <c r="B33" s="125" t="s">
        <v>3652</v>
      </c>
      <c r="C33" s="125" t="s">
        <v>3652</v>
      </c>
      <c r="D33" s="125" t="s">
        <v>3652</v>
      </c>
      <c r="E33" s="125" t="s">
        <v>3652</v>
      </c>
      <c r="F33" s="125" t="s">
        <v>3652</v>
      </c>
      <c r="G33" s="125" t="s">
        <v>3652</v>
      </c>
      <c r="H33" s="125" t="s">
        <v>3652</v>
      </c>
      <c r="I33" s="68">
        <v>1.6799999999819855</v>
      </c>
      <c r="J33" s="125" t="s">
        <v>3652</v>
      </c>
      <c r="K33" s="125" t="s">
        <v>3652</v>
      </c>
      <c r="L33" s="67">
        <v>5.8799999999459569E-2</v>
      </c>
      <c r="M33" s="125" t="s">
        <v>3652</v>
      </c>
      <c r="N33" s="125" t="s">
        <v>3652</v>
      </c>
      <c r="O33" s="66">
        <v>55.510636749999996</v>
      </c>
      <c r="P33" s="125" t="s">
        <v>3652</v>
      </c>
      <c r="Q33" s="67">
        <f t="shared" si="0"/>
        <v>1.5838649332319185E-3</v>
      </c>
      <c r="R33" s="67">
        <f>O33/'סכום נכסי הקרן'!$C$41</f>
        <v>8.6475272097908202E-6</v>
      </c>
    </row>
    <row r="34" spans="1:18">
      <c r="A34" s="83" t="s">
        <v>2146</v>
      </c>
      <c r="B34" s="59" t="s">
        <v>2147</v>
      </c>
      <c r="C34" s="72" t="s">
        <v>29</v>
      </c>
      <c r="D34" s="59" t="s">
        <v>2148</v>
      </c>
      <c r="E34" s="72" t="s">
        <v>540</v>
      </c>
      <c r="F34" s="59" t="s">
        <v>318</v>
      </c>
      <c r="G34" s="59" t="s">
        <v>134</v>
      </c>
      <c r="H34" s="78">
        <v>38118</v>
      </c>
      <c r="I34" s="71">
        <v>1.6799999999819855</v>
      </c>
      <c r="J34" s="72" t="s">
        <v>135</v>
      </c>
      <c r="K34" s="73">
        <v>7.9699999999999993E-2</v>
      </c>
      <c r="L34" s="70">
        <v>5.8799999999459569E-2</v>
      </c>
      <c r="M34" s="69">
        <v>14214.577321999999</v>
      </c>
      <c r="N34" s="71">
        <v>107.67</v>
      </c>
      <c r="O34" s="69">
        <v>55.510636749999996</v>
      </c>
      <c r="P34" s="70">
        <v>3.5150899452084669E-4</v>
      </c>
      <c r="Q34" s="70">
        <f t="shared" si="0"/>
        <v>1.5838649332319185E-3</v>
      </c>
      <c r="R34" s="70">
        <f>O34/'סכום נכסי הקרן'!$C$41</f>
        <v>8.6475272097908202E-6</v>
      </c>
    </row>
    <row r="35" spans="1:18">
      <c r="A35" s="145" t="s">
        <v>3652</v>
      </c>
      <c r="B35" s="126" t="s">
        <v>3652</v>
      </c>
      <c r="C35" s="126" t="s">
        <v>3652</v>
      </c>
      <c r="D35" s="126" t="s">
        <v>3652</v>
      </c>
      <c r="E35" s="126" t="s">
        <v>3652</v>
      </c>
      <c r="F35" s="126" t="s">
        <v>3652</v>
      </c>
      <c r="G35" s="126" t="s">
        <v>3652</v>
      </c>
      <c r="H35" s="126" t="s">
        <v>3652</v>
      </c>
      <c r="I35" s="126" t="s">
        <v>3652</v>
      </c>
      <c r="J35" s="126" t="s">
        <v>3652</v>
      </c>
      <c r="K35" s="126" t="s">
        <v>3652</v>
      </c>
      <c r="L35" s="126" t="s">
        <v>3652</v>
      </c>
      <c r="M35" s="126" t="s">
        <v>3652</v>
      </c>
      <c r="N35" s="126" t="s">
        <v>3652</v>
      </c>
      <c r="O35" s="126" t="s">
        <v>3652</v>
      </c>
      <c r="P35" s="126" t="s">
        <v>3652</v>
      </c>
      <c r="Q35" s="126" t="s">
        <v>3652</v>
      </c>
      <c r="R35" s="126" t="s">
        <v>3652</v>
      </c>
    </row>
    <row r="36" spans="1:18">
      <c r="A36" s="81" t="s">
        <v>190</v>
      </c>
      <c r="B36" s="125" t="s">
        <v>3652</v>
      </c>
      <c r="C36" s="125" t="s">
        <v>3652</v>
      </c>
      <c r="D36" s="125" t="s">
        <v>3652</v>
      </c>
      <c r="E36" s="125" t="s">
        <v>3652</v>
      </c>
      <c r="F36" s="125" t="s">
        <v>3652</v>
      </c>
      <c r="G36" s="125" t="s">
        <v>3652</v>
      </c>
      <c r="H36" s="125" t="s">
        <v>3652</v>
      </c>
      <c r="I36" s="68">
        <v>12.4499560521135</v>
      </c>
      <c r="J36" s="125" t="s">
        <v>3652</v>
      </c>
      <c r="K36" s="125" t="s">
        <v>3652</v>
      </c>
      <c r="L36" s="67">
        <v>5.6888452544446973E-2</v>
      </c>
      <c r="M36" s="125" t="s">
        <v>3652</v>
      </c>
      <c r="N36" s="125" t="s">
        <v>3652</v>
      </c>
      <c r="O36" s="66">
        <v>2251.53590725</v>
      </c>
      <c r="P36" s="125" t="s">
        <v>3652</v>
      </c>
      <c r="Q36" s="67">
        <f t="shared" si="0"/>
        <v>6.4242260189994835E-2</v>
      </c>
      <c r="R36" s="67">
        <f>O36/'סכום נכסי הקרן'!$C$41</f>
        <v>3.507475172632646E-4</v>
      </c>
    </row>
    <row r="37" spans="1:18">
      <c r="A37" s="82" t="s">
        <v>73</v>
      </c>
      <c r="B37" s="125" t="s">
        <v>3652</v>
      </c>
      <c r="C37" s="125" t="s">
        <v>3652</v>
      </c>
      <c r="D37" s="125" t="s">
        <v>3652</v>
      </c>
      <c r="E37" s="125" t="s">
        <v>3652</v>
      </c>
      <c r="F37" s="125" t="s">
        <v>3652</v>
      </c>
      <c r="G37" s="125" t="s">
        <v>3652</v>
      </c>
      <c r="H37" s="125" t="s">
        <v>3652</v>
      </c>
      <c r="I37" s="68">
        <v>12.4499560521135</v>
      </c>
      <c r="J37" s="125" t="s">
        <v>3652</v>
      </c>
      <c r="K37" s="125" t="s">
        <v>3652</v>
      </c>
      <c r="L37" s="67">
        <v>5.6888452544446973E-2</v>
      </c>
      <c r="M37" s="125" t="s">
        <v>3652</v>
      </c>
      <c r="N37" s="125" t="s">
        <v>3652</v>
      </c>
      <c r="O37" s="66">
        <v>2251.53590725</v>
      </c>
      <c r="P37" s="125" t="s">
        <v>3652</v>
      </c>
      <c r="Q37" s="67">
        <f t="shared" si="0"/>
        <v>6.4242260189994835E-2</v>
      </c>
      <c r="R37" s="67">
        <f>O37/'סכום נכסי הקרן'!$C$41</f>
        <v>3.507475172632646E-4</v>
      </c>
    </row>
    <row r="38" spans="1:18">
      <c r="A38" s="83" t="s">
        <v>2151</v>
      </c>
      <c r="B38" s="59" t="s">
        <v>2152</v>
      </c>
      <c r="C38" s="72" t="s">
        <v>29</v>
      </c>
      <c r="D38" s="126" t="s">
        <v>3652</v>
      </c>
      <c r="E38" s="72" t="s">
        <v>3392</v>
      </c>
      <c r="F38" s="59" t="s">
        <v>810</v>
      </c>
      <c r="G38" s="59" t="s">
        <v>2153</v>
      </c>
      <c r="H38" s="78">
        <v>42408</v>
      </c>
      <c r="I38" s="71">
        <v>10.200000000000001</v>
      </c>
      <c r="J38" s="72" t="s">
        <v>143</v>
      </c>
      <c r="K38" s="73">
        <v>3.9510000000000003E-2</v>
      </c>
      <c r="L38" s="70">
        <v>5.3200000000003751E-2</v>
      </c>
      <c r="M38" s="69">
        <v>444523.94322200003</v>
      </c>
      <c r="N38" s="71">
        <v>87.48</v>
      </c>
      <c r="O38" s="69">
        <v>1065.152572105</v>
      </c>
      <c r="P38" s="70">
        <v>1.1266691755912478E-3</v>
      </c>
      <c r="Q38" s="70">
        <f>IFERROR(O38/$O$9,0)</f>
        <v>3.0391613324429977E-2</v>
      </c>
      <c r="R38" s="70">
        <f>O38/'סכום נכסי הקרן'!$C$41</f>
        <v>1.6593100690484634E-4</v>
      </c>
    </row>
    <row r="39" spans="1:18">
      <c r="A39" s="83" t="s">
        <v>2149</v>
      </c>
      <c r="B39" s="59" t="s">
        <v>2150</v>
      </c>
      <c r="C39" s="72" t="s">
        <v>29</v>
      </c>
      <c r="D39" s="126" t="s">
        <v>3652</v>
      </c>
      <c r="E39" s="72" t="s">
        <v>3392</v>
      </c>
      <c r="F39" s="59" t="s">
        <v>916</v>
      </c>
      <c r="G39" s="59" t="s">
        <v>839</v>
      </c>
      <c r="H39" s="78">
        <v>42206</v>
      </c>
      <c r="I39" s="71">
        <v>14.469999999999033</v>
      </c>
      <c r="J39" s="72" t="s">
        <v>143</v>
      </c>
      <c r="K39" s="73">
        <v>4.555E-2</v>
      </c>
      <c r="L39" s="70">
        <v>6.0199999999992419E-2</v>
      </c>
      <c r="M39" s="69">
        <v>524686.70220000006</v>
      </c>
      <c r="N39" s="71">
        <v>82.55</v>
      </c>
      <c r="O39" s="69">
        <v>1186.3833351449998</v>
      </c>
      <c r="P39" s="70">
        <v>3.1497769958998435E-3</v>
      </c>
      <c r="Q39" s="70">
        <f t="shared" si="0"/>
        <v>3.3850646865564847E-2</v>
      </c>
      <c r="R39" s="70">
        <f>O39/'סכום נכסי הקרן'!$C$41</f>
        <v>1.8481651035841826E-4</v>
      </c>
    </row>
    <row r="40" spans="1:18">
      <c r="A40" s="129" t="s">
        <v>3652</v>
      </c>
      <c r="B40" s="130" t="s">
        <v>3652</v>
      </c>
      <c r="C40" s="130" t="s">
        <v>3652</v>
      </c>
      <c r="D40" s="130" t="s">
        <v>3652</v>
      </c>
      <c r="E40" s="130" t="s">
        <v>3652</v>
      </c>
      <c r="F40" s="130" t="s">
        <v>3652</v>
      </c>
      <c r="G40" s="130" t="s">
        <v>3652</v>
      </c>
      <c r="H40" s="130" t="s">
        <v>3652</v>
      </c>
      <c r="I40" s="130" t="s">
        <v>3652</v>
      </c>
      <c r="J40" s="130" t="s">
        <v>3652</v>
      </c>
      <c r="K40" s="130" t="s">
        <v>3652</v>
      </c>
      <c r="L40" s="130" t="s">
        <v>3652</v>
      </c>
      <c r="M40" s="130" t="s">
        <v>3652</v>
      </c>
      <c r="N40" s="130" t="s">
        <v>3652</v>
      </c>
      <c r="O40" s="130" t="s">
        <v>3652</v>
      </c>
      <c r="P40" s="130" t="s">
        <v>3652</v>
      </c>
      <c r="Q40" s="130" t="s">
        <v>3652</v>
      </c>
      <c r="R40" s="130" t="s">
        <v>3652</v>
      </c>
    </row>
    <row r="41" spans="1:18">
      <c r="A41" s="129" t="s">
        <v>3652</v>
      </c>
      <c r="B41" s="130" t="s">
        <v>3652</v>
      </c>
      <c r="C41" s="130" t="s">
        <v>3652</v>
      </c>
      <c r="D41" s="130" t="s">
        <v>3652</v>
      </c>
      <c r="E41" s="130" t="s">
        <v>3652</v>
      </c>
      <c r="F41" s="130" t="s">
        <v>3652</v>
      </c>
      <c r="G41" s="130" t="s">
        <v>3652</v>
      </c>
      <c r="H41" s="130" t="s">
        <v>3652</v>
      </c>
      <c r="I41" s="130" t="s">
        <v>3652</v>
      </c>
      <c r="J41" s="130" t="s">
        <v>3652</v>
      </c>
      <c r="K41" s="130" t="s">
        <v>3652</v>
      </c>
      <c r="L41" s="130" t="s">
        <v>3652</v>
      </c>
      <c r="M41" s="130" t="s">
        <v>3652</v>
      </c>
      <c r="N41" s="130" t="s">
        <v>3652</v>
      </c>
      <c r="O41" s="130" t="s">
        <v>3652</v>
      </c>
      <c r="P41" s="130" t="s">
        <v>3652</v>
      </c>
      <c r="Q41" s="130" t="s">
        <v>3652</v>
      </c>
      <c r="R41" s="130" t="s">
        <v>3652</v>
      </c>
    </row>
    <row r="42" spans="1:18">
      <c r="A42" s="129" t="s">
        <v>3652</v>
      </c>
      <c r="B42" s="130" t="s">
        <v>3652</v>
      </c>
      <c r="C42" s="130" t="s">
        <v>3652</v>
      </c>
      <c r="D42" s="130" t="s">
        <v>3652</v>
      </c>
      <c r="E42" s="130" t="s">
        <v>3652</v>
      </c>
      <c r="F42" s="130" t="s">
        <v>3652</v>
      </c>
      <c r="G42" s="130" t="s">
        <v>3652</v>
      </c>
      <c r="H42" s="130" t="s">
        <v>3652</v>
      </c>
      <c r="I42" s="130" t="s">
        <v>3652</v>
      </c>
      <c r="J42" s="130" t="s">
        <v>3652</v>
      </c>
      <c r="K42" s="130" t="s">
        <v>3652</v>
      </c>
      <c r="L42" s="130" t="s">
        <v>3652</v>
      </c>
      <c r="M42" s="130" t="s">
        <v>3652</v>
      </c>
      <c r="N42" s="130" t="s">
        <v>3652</v>
      </c>
      <c r="O42" s="130" t="s">
        <v>3652</v>
      </c>
      <c r="P42" s="130" t="s">
        <v>3652</v>
      </c>
      <c r="Q42" s="130" t="s">
        <v>3652</v>
      </c>
      <c r="R42" s="130" t="s">
        <v>3652</v>
      </c>
    </row>
    <row r="43" spans="1:18">
      <c r="A43" s="95" t="s">
        <v>214</v>
      </c>
      <c r="B43" s="130" t="s">
        <v>3652</v>
      </c>
      <c r="C43" s="130" t="s">
        <v>3652</v>
      </c>
      <c r="D43" s="130" t="s">
        <v>3652</v>
      </c>
      <c r="E43" s="130" t="s">
        <v>3652</v>
      </c>
      <c r="F43" s="130" t="s">
        <v>3652</v>
      </c>
      <c r="G43" s="130" t="s">
        <v>3652</v>
      </c>
      <c r="H43" s="130" t="s">
        <v>3652</v>
      </c>
      <c r="I43" s="130" t="s">
        <v>3652</v>
      </c>
      <c r="J43" s="130" t="s">
        <v>3652</v>
      </c>
      <c r="K43" s="130" t="s">
        <v>3652</v>
      </c>
      <c r="L43" s="130" t="s">
        <v>3652</v>
      </c>
      <c r="M43" s="130" t="s">
        <v>3652</v>
      </c>
      <c r="N43" s="130" t="s">
        <v>3652</v>
      </c>
      <c r="O43" s="130" t="s">
        <v>3652</v>
      </c>
      <c r="P43" s="130" t="s">
        <v>3652</v>
      </c>
      <c r="Q43" s="130" t="s">
        <v>3652</v>
      </c>
      <c r="R43" s="130" t="s">
        <v>3652</v>
      </c>
    </row>
    <row r="44" spans="1:18">
      <c r="A44" s="95" t="s">
        <v>116</v>
      </c>
      <c r="B44" s="130" t="s">
        <v>3652</v>
      </c>
      <c r="C44" s="130" t="s">
        <v>3652</v>
      </c>
      <c r="D44" s="130" t="s">
        <v>3652</v>
      </c>
      <c r="E44" s="130" t="s">
        <v>3652</v>
      </c>
      <c r="F44" s="130" t="s">
        <v>3652</v>
      </c>
      <c r="G44" s="130" t="s">
        <v>3652</v>
      </c>
      <c r="H44" s="130" t="s">
        <v>3652</v>
      </c>
      <c r="I44" s="130" t="s">
        <v>3652</v>
      </c>
      <c r="J44" s="130" t="s">
        <v>3652</v>
      </c>
      <c r="K44" s="130" t="s">
        <v>3652</v>
      </c>
      <c r="L44" s="130" t="s">
        <v>3652</v>
      </c>
      <c r="M44" s="130" t="s">
        <v>3652</v>
      </c>
      <c r="N44" s="130" t="s">
        <v>3652</v>
      </c>
      <c r="O44" s="130" t="s">
        <v>3652</v>
      </c>
      <c r="P44" s="130" t="s">
        <v>3652</v>
      </c>
      <c r="Q44" s="130" t="s">
        <v>3652</v>
      </c>
      <c r="R44" s="130" t="s">
        <v>3652</v>
      </c>
    </row>
    <row r="45" spans="1:18">
      <c r="A45" s="95" t="s">
        <v>197</v>
      </c>
      <c r="B45" s="130" t="s">
        <v>3652</v>
      </c>
      <c r="C45" s="130" t="s">
        <v>3652</v>
      </c>
      <c r="D45" s="130" t="s">
        <v>3652</v>
      </c>
      <c r="E45" s="130" t="s">
        <v>3652</v>
      </c>
      <c r="F45" s="130" t="s">
        <v>3652</v>
      </c>
      <c r="G45" s="130" t="s">
        <v>3652</v>
      </c>
      <c r="H45" s="130" t="s">
        <v>3652</v>
      </c>
      <c r="I45" s="130" t="s">
        <v>3652</v>
      </c>
      <c r="J45" s="130" t="s">
        <v>3652</v>
      </c>
      <c r="K45" s="130" t="s">
        <v>3652</v>
      </c>
      <c r="L45" s="130" t="s">
        <v>3652</v>
      </c>
      <c r="M45" s="130" t="s">
        <v>3652</v>
      </c>
      <c r="N45" s="130" t="s">
        <v>3652</v>
      </c>
      <c r="O45" s="130" t="s">
        <v>3652</v>
      </c>
      <c r="P45" s="130" t="s">
        <v>3652</v>
      </c>
      <c r="Q45" s="130" t="s">
        <v>3652</v>
      </c>
      <c r="R45" s="130" t="s">
        <v>3652</v>
      </c>
    </row>
    <row r="46" spans="1:18">
      <c r="A46" s="95" t="s">
        <v>205</v>
      </c>
      <c r="B46" s="130" t="s">
        <v>3652</v>
      </c>
      <c r="C46" s="130" t="s">
        <v>3652</v>
      </c>
      <c r="D46" s="130" t="s">
        <v>3652</v>
      </c>
      <c r="E46" s="130" t="s">
        <v>3652</v>
      </c>
      <c r="F46" s="130" t="s">
        <v>3652</v>
      </c>
      <c r="G46" s="130" t="s">
        <v>3652</v>
      </c>
      <c r="H46" s="130" t="s">
        <v>3652</v>
      </c>
      <c r="I46" s="130" t="s">
        <v>3652</v>
      </c>
      <c r="J46" s="130" t="s">
        <v>3652</v>
      </c>
      <c r="K46" s="130" t="s">
        <v>3652</v>
      </c>
      <c r="L46" s="130" t="s">
        <v>3652</v>
      </c>
      <c r="M46" s="130" t="s">
        <v>3652</v>
      </c>
      <c r="N46" s="130" t="s">
        <v>3652</v>
      </c>
      <c r="O46" s="130" t="s">
        <v>3652</v>
      </c>
      <c r="P46" s="130" t="s">
        <v>3652</v>
      </c>
      <c r="Q46" s="130" t="s">
        <v>3652</v>
      </c>
      <c r="R46" s="130" t="s">
        <v>3652</v>
      </c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2"/>
    </row>
    <row r="537" spans="1:4" hidden="1">
      <c r="A537" s="32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L32:L39 L23:L30 M23:XFD39 C1:XFD4 A1:A4 A23:K39 A5:XFD22 A40:AY1048576 BA40:XFD1048576 AZ40:AZ9999 AZ10001:AZ1048576" xr:uid="{00000000-0002-0000-0E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51.5703125" style="2" bestFit="1" customWidth="1"/>
    <col min="2" max="2" width="39.85546875" style="2" customWidth="1"/>
    <col min="3" max="3" width="12.7109375" style="2" customWidth="1"/>
    <col min="4" max="4" width="13.42578125" style="2" customWidth="1"/>
    <col min="5" max="5" width="44" style="1" bestFit="1" customWidth="1"/>
    <col min="6" max="6" width="12.28515625" style="1" bestFit="1" customWidth="1"/>
    <col min="7" max="7" width="14.42578125" style="1" bestFit="1" customWidth="1"/>
    <col min="8" max="9" width="11.140625" style="1" bestFit="1" customWidth="1"/>
    <col min="10" max="10" width="21.5703125" style="1" customWidth="1"/>
    <col min="11" max="11" width="25.85546875" style="1" customWidth="1"/>
    <col min="12" max="12" width="24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6">
      <c r="A1" s="37" t="s">
        <v>149</v>
      </c>
      <c r="B1" s="37" t="s" vm="1">
        <v>222</v>
      </c>
    </row>
    <row r="2" spans="1:26">
      <c r="A2" s="37" t="s">
        <v>148</v>
      </c>
      <c r="B2" s="37" t="s">
        <v>223</v>
      </c>
    </row>
    <row r="3" spans="1:26">
      <c r="A3" s="37" t="s">
        <v>150</v>
      </c>
      <c r="B3" s="37" t="s">
        <v>224</v>
      </c>
    </row>
    <row r="4" spans="1:26">
      <c r="A4" s="37" t="s">
        <v>151</v>
      </c>
      <c r="B4" s="37">
        <v>8802</v>
      </c>
    </row>
    <row r="5" spans="1:26" ht="18.75">
      <c r="A5" s="156" t="s">
        <v>96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8"/>
    </row>
    <row r="6" spans="1:26" s="3" customFormat="1">
      <c r="A6" s="38" t="s">
        <v>120</v>
      </c>
      <c r="B6" s="39" t="s">
        <v>48</v>
      </c>
      <c r="C6" s="39" t="s">
        <v>122</v>
      </c>
      <c r="D6" s="39" t="s">
        <v>121</v>
      </c>
      <c r="E6" s="39" t="s">
        <v>70</v>
      </c>
      <c r="F6" s="39" t="s">
        <v>107</v>
      </c>
      <c r="G6" s="39" t="s">
        <v>199</v>
      </c>
      <c r="H6" s="39" t="s">
        <v>198</v>
      </c>
      <c r="I6" s="39" t="s">
        <v>115</v>
      </c>
      <c r="J6" s="39" t="s">
        <v>63</v>
      </c>
      <c r="K6" s="39" t="s">
        <v>152</v>
      </c>
      <c r="L6" s="41" t="s">
        <v>154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2" t="s">
        <v>3652</v>
      </c>
      <c r="G7" s="27" t="s">
        <v>206</v>
      </c>
      <c r="H7" s="122" t="s">
        <v>3652</v>
      </c>
      <c r="I7" s="27" t="s">
        <v>202</v>
      </c>
      <c r="J7" s="27" t="s">
        <v>19</v>
      </c>
      <c r="K7" s="27" t="s">
        <v>19</v>
      </c>
      <c r="L7" s="28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20.25">
      <c r="A9" s="55" t="s">
        <v>31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124" t="s">
        <v>3652</v>
      </c>
      <c r="H9" s="124" t="s">
        <v>3652</v>
      </c>
      <c r="I9" s="63">
        <f>I10+I36</f>
        <v>77676.458262749002</v>
      </c>
      <c r="J9" s="124" t="s">
        <v>3652</v>
      </c>
      <c r="K9" s="64">
        <f>IFERROR(I9/$I$9,0)</f>
        <v>1</v>
      </c>
      <c r="L9" s="64">
        <f>I9/'סכום נכסי הקרן'!$C$41</f>
        <v>1.210055091625846E-2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5" t="s">
        <v>191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125" t="s">
        <v>3652</v>
      </c>
      <c r="I10" s="66">
        <f>SUM(I11:I34)</f>
        <v>17299.730527651001</v>
      </c>
      <c r="J10" s="125" t="s">
        <v>3652</v>
      </c>
      <c r="K10" s="67">
        <f>IFERROR(I10/$I$9,0)</f>
        <v>0.22271523334821466</v>
      </c>
      <c r="L10" s="67">
        <f>I10/'סכום נכסי הקרן'!$C$41</f>
        <v>2.6949770209564556E-3</v>
      </c>
    </row>
    <row r="11" spans="1:26">
      <c r="A11" s="62" t="s">
        <v>2154</v>
      </c>
      <c r="B11" s="59">
        <v>9114</v>
      </c>
      <c r="C11" s="72" t="s">
        <v>29</v>
      </c>
      <c r="D11" s="59" t="s">
        <v>2155</v>
      </c>
      <c r="E11" s="72" t="s">
        <v>1291</v>
      </c>
      <c r="F11" s="72" t="s">
        <v>135</v>
      </c>
      <c r="G11" s="69">
        <v>7339.03</v>
      </c>
      <c r="H11" s="69">
        <v>782.57029999999997</v>
      </c>
      <c r="I11" s="69">
        <v>208.30975000000001</v>
      </c>
      <c r="J11" s="70">
        <v>8.8226973040500642E-4</v>
      </c>
      <c r="K11" s="70">
        <f>IFERROR(I11/$I$9,0)</f>
        <v>2.6817616902069584E-3</v>
      </c>
      <c r="L11" s="70">
        <f>I11/'סכום נכסי הקרן'!$C$41</f>
        <v>3.245079387762064E-5</v>
      </c>
    </row>
    <row r="12" spans="1:26">
      <c r="A12" s="62" t="s">
        <v>2156</v>
      </c>
      <c r="B12" s="59">
        <v>8423</v>
      </c>
      <c r="C12" s="72" t="s">
        <v>29</v>
      </c>
      <c r="D12" s="59" t="s">
        <v>2157</v>
      </c>
      <c r="E12" s="72" t="s">
        <v>565</v>
      </c>
      <c r="F12" s="72" t="s">
        <v>135</v>
      </c>
      <c r="G12" s="69">
        <v>6849026.2300000004</v>
      </c>
      <c r="H12" s="69">
        <v>0</v>
      </c>
      <c r="I12" s="69">
        <v>0</v>
      </c>
      <c r="J12" s="70">
        <v>1.3932735619701347E-3</v>
      </c>
      <c r="K12" s="101">
        <v>0</v>
      </c>
      <c r="L12" s="101">
        <v>0</v>
      </c>
    </row>
    <row r="13" spans="1:26">
      <c r="A13" s="62" t="s">
        <v>2158</v>
      </c>
      <c r="B13" s="59">
        <v>8113</v>
      </c>
      <c r="C13" s="72" t="s">
        <v>29</v>
      </c>
      <c r="D13" s="59" t="s">
        <v>2159</v>
      </c>
      <c r="E13" s="72" t="s">
        <v>158</v>
      </c>
      <c r="F13" s="72" t="s">
        <v>135</v>
      </c>
      <c r="G13" s="69">
        <v>63408</v>
      </c>
      <c r="H13" s="69">
        <v>6.9478</v>
      </c>
      <c r="I13" s="69">
        <v>15.9786</v>
      </c>
      <c r="J13" s="70">
        <v>7.4060543996682087E-4</v>
      </c>
      <c r="K13" s="70">
        <f t="shared" ref="K13:K27" si="0">IFERROR(I13/$I$9,0)</f>
        <v>2.0570711329230101E-4</v>
      </c>
      <c r="L13" s="70">
        <f>I13/'סכום נכסי הקרן'!$C$41</f>
        <v>2.4891693982300359E-6</v>
      </c>
    </row>
    <row r="14" spans="1:26">
      <c r="A14" s="62" t="s">
        <v>2160</v>
      </c>
      <c r="B14" s="59">
        <v>8460</v>
      </c>
      <c r="C14" s="72" t="s">
        <v>29</v>
      </c>
      <c r="D14" s="59" t="s">
        <v>2161</v>
      </c>
      <c r="E14" s="72" t="s">
        <v>1291</v>
      </c>
      <c r="F14" s="72" t="s">
        <v>135</v>
      </c>
      <c r="G14" s="69">
        <v>27240.29</v>
      </c>
      <c r="H14" s="69">
        <v>276.87139999999999</v>
      </c>
      <c r="I14" s="69">
        <v>273.55041</v>
      </c>
      <c r="J14" s="70">
        <v>2.3828597022921426E-3</v>
      </c>
      <c r="K14" s="70">
        <f t="shared" si="0"/>
        <v>3.5216642998150897E-3</v>
      </c>
      <c r="L14" s="70">
        <f>I14/'סכום נכסי הקרן'!$C$41</f>
        <v>4.2614078169882191E-5</v>
      </c>
    </row>
    <row r="15" spans="1:26">
      <c r="A15" s="62" t="s">
        <v>2162</v>
      </c>
      <c r="B15" s="59">
        <v>8525</v>
      </c>
      <c r="C15" s="72" t="s">
        <v>29</v>
      </c>
      <c r="D15" s="59" t="s">
        <v>2163</v>
      </c>
      <c r="E15" s="72" t="s">
        <v>1291</v>
      </c>
      <c r="F15" s="72" t="s">
        <v>135</v>
      </c>
      <c r="G15" s="69">
        <v>10530.67</v>
      </c>
      <c r="H15" s="69">
        <v>580.07950000000005</v>
      </c>
      <c r="I15" s="69">
        <v>221.55985999999999</v>
      </c>
      <c r="J15" s="70">
        <v>1.050902873610568E-3</v>
      </c>
      <c r="K15" s="70">
        <f t="shared" si="0"/>
        <v>2.8523424594173673E-3</v>
      </c>
      <c r="L15" s="70">
        <f>I15/'סכום נכסי הקרן'!$C$41</f>
        <v>3.4514915160785737E-5</v>
      </c>
    </row>
    <row r="16" spans="1:26">
      <c r="A16" s="62" t="s">
        <v>2164</v>
      </c>
      <c r="B16" s="59">
        <v>9326</v>
      </c>
      <c r="C16" s="72" t="s">
        <v>29</v>
      </c>
      <c r="D16" s="59" t="s">
        <v>2165</v>
      </c>
      <c r="E16" s="72" t="s">
        <v>1455</v>
      </c>
      <c r="F16" s="72" t="s">
        <v>135</v>
      </c>
      <c r="G16" s="69">
        <v>16733.595581000001</v>
      </c>
      <c r="H16" s="69">
        <v>100</v>
      </c>
      <c r="I16" s="69">
        <v>60.692751171999987</v>
      </c>
      <c r="J16" s="70">
        <v>8.3667977905000009E-6</v>
      </c>
      <c r="K16" s="70">
        <f t="shared" si="0"/>
        <v>7.8135322502347114E-4</v>
      </c>
      <c r="L16" s="70">
        <f>I16/'סכום נכסי הקרן'!$C$41</f>
        <v>9.4548044829792663E-6</v>
      </c>
    </row>
    <row r="17" spans="1:12">
      <c r="A17" s="62" t="s">
        <v>2166</v>
      </c>
      <c r="B17" s="59">
        <v>8561</v>
      </c>
      <c r="C17" s="72" t="s">
        <v>29</v>
      </c>
      <c r="D17" s="59" t="s">
        <v>2167</v>
      </c>
      <c r="E17" s="72" t="s">
        <v>603</v>
      </c>
      <c r="F17" s="72" t="s">
        <v>136</v>
      </c>
      <c r="G17" s="69">
        <v>2163960.6</v>
      </c>
      <c r="H17" s="69">
        <v>101.422769</v>
      </c>
      <c r="I17" s="69">
        <v>2194.7494300000003</v>
      </c>
      <c r="J17" s="70">
        <v>3.3339418231510872E-3</v>
      </c>
      <c r="K17" s="70">
        <f t="shared" si="0"/>
        <v>2.8255014184297943E-2</v>
      </c>
      <c r="L17" s="70">
        <f>I17/'סכום נכסי הקרן'!$C$41</f>
        <v>3.4190123777670228E-4</v>
      </c>
    </row>
    <row r="18" spans="1:12">
      <c r="A18" s="62" t="s">
        <v>2168</v>
      </c>
      <c r="B18" s="59">
        <v>9398</v>
      </c>
      <c r="C18" s="72" t="s">
        <v>29</v>
      </c>
      <c r="D18" s="59" t="s">
        <v>2169</v>
      </c>
      <c r="E18" s="72" t="s">
        <v>1455</v>
      </c>
      <c r="F18" s="72" t="s">
        <v>135</v>
      </c>
      <c r="G18" s="69">
        <v>16733.595581000001</v>
      </c>
      <c r="H18" s="69">
        <v>100</v>
      </c>
      <c r="I18" s="69">
        <v>60.692751171999987</v>
      </c>
      <c r="J18" s="70">
        <v>8.3667977905000009E-6</v>
      </c>
      <c r="K18" s="70">
        <f t="shared" si="0"/>
        <v>7.8135322502347114E-4</v>
      </c>
      <c r="L18" s="70">
        <f>I18/'סכום נכסי הקרן'!$C$41</f>
        <v>9.4548044829792663E-6</v>
      </c>
    </row>
    <row r="19" spans="1:12">
      <c r="A19" s="62" t="s">
        <v>2170</v>
      </c>
      <c r="B19" s="59">
        <v>9113</v>
      </c>
      <c r="C19" s="72" t="s">
        <v>29</v>
      </c>
      <c r="D19" s="59" t="s">
        <v>2171</v>
      </c>
      <c r="E19" s="72" t="s">
        <v>3539</v>
      </c>
      <c r="F19" s="72" t="s">
        <v>136</v>
      </c>
      <c r="G19" s="69">
        <v>109932.41777099999</v>
      </c>
      <c r="H19" s="69">
        <v>2251.7957999999999</v>
      </c>
      <c r="I19" s="69">
        <v>2475.4535664720001</v>
      </c>
      <c r="J19" s="70">
        <v>4.3854431736934148E-3</v>
      </c>
      <c r="K19" s="70">
        <f t="shared" si="0"/>
        <v>3.1868774939486956E-2</v>
      </c>
      <c r="L19" s="70">
        <f>I19/'סכום נכסי הקרן'!$C$41</f>
        <v>3.8562973379404356E-4</v>
      </c>
    </row>
    <row r="20" spans="1:12">
      <c r="A20" s="62" t="s">
        <v>2172</v>
      </c>
      <c r="B20" s="59">
        <v>9266</v>
      </c>
      <c r="C20" s="72" t="s">
        <v>29</v>
      </c>
      <c r="D20" s="59" t="s">
        <v>2171</v>
      </c>
      <c r="E20" s="72" t="s">
        <v>3539</v>
      </c>
      <c r="F20" s="72" t="s">
        <v>136</v>
      </c>
      <c r="G20" s="69">
        <v>2800578.6357169999</v>
      </c>
      <c r="H20" s="69">
        <v>94.647599999999997</v>
      </c>
      <c r="I20" s="69">
        <v>2650.6804648050002</v>
      </c>
      <c r="J20" s="70">
        <v>5.3445131107290001E-3</v>
      </c>
      <c r="K20" s="70">
        <f t="shared" si="0"/>
        <v>3.4124630860984773E-2</v>
      </c>
      <c r="L20" s="70">
        <f>I20/'סכום נכסי הקרן'!$C$41</f>
        <v>4.1292683323187096E-4</v>
      </c>
    </row>
    <row r="21" spans="1:12">
      <c r="A21" s="62" t="s">
        <v>2173</v>
      </c>
      <c r="B21" s="59">
        <v>8652</v>
      </c>
      <c r="C21" s="72" t="s">
        <v>29</v>
      </c>
      <c r="D21" s="59" t="s">
        <v>2174</v>
      </c>
      <c r="E21" s="72" t="s">
        <v>1291</v>
      </c>
      <c r="F21" s="72" t="s">
        <v>135</v>
      </c>
      <c r="G21" s="69">
        <v>38099.1</v>
      </c>
      <c r="H21" s="69">
        <v>871.16980000000001</v>
      </c>
      <c r="I21" s="69">
        <v>1203.8297700000001</v>
      </c>
      <c r="J21" s="70">
        <v>2.0438073804882647E-4</v>
      </c>
      <c r="K21" s="70">
        <f t="shared" si="0"/>
        <v>1.5498000255468857E-2</v>
      </c>
      <c r="L21" s="70">
        <f>I21/'סכום נכסי הקרן'!$C$41</f>
        <v>1.8753434119148752E-4</v>
      </c>
    </row>
    <row r="22" spans="1:12">
      <c r="A22" s="62" t="s">
        <v>2175</v>
      </c>
      <c r="B22" s="59">
        <v>9152</v>
      </c>
      <c r="C22" s="72" t="s">
        <v>29</v>
      </c>
      <c r="D22" s="59" t="s">
        <v>2176</v>
      </c>
      <c r="E22" s="72" t="s">
        <v>1455</v>
      </c>
      <c r="F22" s="72" t="s">
        <v>135</v>
      </c>
      <c r="G22" s="69">
        <v>16733.595581000001</v>
      </c>
      <c r="H22" s="69">
        <v>100</v>
      </c>
      <c r="I22" s="69">
        <v>60.692751171999987</v>
      </c>
      <c r="J22" s="70">
        <v>8.3667977905000009E-6</v>
      </c>
      <c r="K22" s="70">
        <f t="shared" si="0"/>
        <v>7.8135322502347114E-4</v>
      </c>
      <c r="L22" s="70">
        <f>I22/'סכום נכסי הקרן'!$C$41</f>
        <v>9.4548044829792663E-6</v>
      </c>
    </row>
    <row r="23" spans="1:12">
      <c r="A23" s="62" t="s">
        <v>2177</v>
      </c>
      <c r="B23" s="59">
        <v>9262</v>
      </c>
      <c r="C23" s="72" t="s">
        <v>29</v>
      </c>
      <c r="D23" s="59" t="s">
        <v>2178</v>
      </c>
      <c r="E23" s="72" t="s">
        <v>1455</v>
      </c>
      <c r="F23" s="72" t="s">
        <v>135</v>
      </c>
      <c r="G23" s="69">
        <v>16733.595581000001</v>
      </c>
      <c r="H23" s="69">
        <v>100</v>
      </c>
      <c r="I23" s="69">
        <v>60.692751171999987</v>
      </c>
      <c r="J23" s="70">
        <v>8.3667977905000009E-6</v>
      </c>
      <c r="K23" s="70">
        <f t="shared" si="0"/>
        <v>7.8135322502347114E-4</v>
      </c>
      <c r="L23" s="70">
        <f>I23/'סכום נכסי הקרן'!$C$41</f>
        <v>9.4548044829792663E-6</v>
      </c>
    </row>
    <row r="24" spans="1:12">
      <c r="A24" s="62" t="s">
        <v>2179</v>
      </c>
      <c r="B24" s="59">
        <v>8838</v>
      </c>
      <c r="C24" s="72" t="s">
        <v>29</v>
      </c>
      <c r="D24" s="59" t="s">
        <v>2180</v>
      </c>
      <c r="E24" s="72" t="s">
        <v>453</v>
      </c>
      <c r="F24" s="72" t="s">
        <v>135</v>
      </c>
      <c r="G24" s="69">
        <v>11992.660159999998</v>
      </c>
      <c r="H24" s="69">
        <v>1196.0574999999999</v>
      </c>
      <c r="I24" s="69">
        <v>520.25365705000002</v>
      </c>
      <c r="J24" s="70">
        <v>5.0818858857566024E-4</v>
      </c>
      <c r="K24" s="70">
        <f t="shared" si="0"/>
        <v>6.6977005477024442E-3</v>
      </c>
      <c r="L24" s="70">
        <f>I24/'סכום נכסי הקרן'!$C$41</f>
        <v>8.10458664993256E-5</v>
      </c>
    </row>
    <row r="25" spans="1:12">
      <c r="A25" s="62" t="s">
        <v>2181</v>
      </c>
      <c r="B25" s="59" t="s">
        <v>2182</v>
      </c>
      <c r="C25" s="72" t="s">
        <v>29</v>
      </c>
      <c r="D25" s="59" t="s">
        <v>2183</v>
      </c>
      <c r="E25" s="72" t="s">
        <v>1137</v>
      </c>
      <c r="F25" s="72" t="s">
        <v>136</v>
      </c>
      <c r="G25" s="69">
        <v>530107</v>
      </c>
      <c r="H25" s="69">
        <v>9.9999999999999995E-7</v>
      </c>
      <c r="I25" s="69">
        <v>5.2999999999999998E-4</v>
      </c>
      <c r="J25" s="70">
        <v>9.1878145541815298E-4</v>
      </c>
      <c r="K25" s="70">
        <f t="shared" si="0"/>
        <v>6.8231741231972473E-9</v>
      </c>
      <c r="L25" s="70">
        <f>I25/'סכום נכסי הקרן'!$C$41</f>
        <v>8.2564165888245455E-11</v>
      </c>
    </row>
    <row r="26" spans="1:12">
      <c r="A26" s="62" t="s">
        <v>2184</v>
      </c>
      <c r="B26" s="59">
        <v>8726</v>
      </c>
      <c r="C26" s="72" t="s">
        <v>29</v>
      </c>
      <c r="D26" s="59" t="s">
        <v>2185</v>
      </c>
      <c r="E26" s="72" t="s">
        <v>3538</v>
      </c>
      <c r="F26" s="72" t="s">
        <v>135</v>
      </c>
      <c r="G26" s="69">
        <v>36537</v>
      </c>
      <c r="H26" s="69">
        <v>371.23939999999999</v>
      </c>
      <c r="I26" s="69">
        <v>491.96534000000003</v>
      </c>
      <c r="J26" s="70">
        <v>1.2219797096050187E-5</v>
      </c>
      <c r="K26" s="70">
        <f t="shared" si="0"/>
        <v>6.3335192026376151E-3</v>
      </c>
      <c r="L26" s="70">
        <f>I26/'סכום נכסי הקרן'!$C$41</f>
        <v>7.6639071590617138E-5</v>
      </c>
    </row>
    <row r="27" spans="1:12">
      <c r="A27" s="62" t="s">
        <v>2186</v>
      </c>
      <c r="B27" s="59">
        <v>8631</v>
      </c>
      <c r="C27" s="72" t="s">
        <v>29</v>
      </c>
      <c r="D27" s="59" t="s">
        <v>2187</v>
      </c>
      <c r="E27" s="72" t="s">
        <v>1291</v>
      </c>
      <c r="F27" s="72" t="s">
        <v>135</v>
      </c>
      <c r="G27" s="69">
        <v>29405.65</v>
      </c>
      <c r="H27" s="69">
        <v>362.90620000000001</v>
      </c>
      <c r="I27" s="69">
        <v>387.05504999999999</v>
      </c>
      <c r="J27" s="70">
        <v>5.7822627858043567E-4</v>
      </c>
      <c r="K27" s="70">
        <f t="shared" si="0"/>
        <v>4.9829132102128613E-3</v>
      </c>
      <c r="L27" s="70">
        <f>I27/'סכום נכסי הקרן'!$C$41</f>
        <v>6.0295995011477628E-5</v>
      </c>
    </row>
    <row r="28" spans="1:12">
      <c r="A28" s="62" t="s">
        <v>2188</v>
      </c>
      <c r="B28" s="59">
        <v>8603</v>
      </c>
      <c r="C28" s="72" t="s">
        <v>29</v>
      </c>
      <c r="D28" s="59" t="s">
        <v>2189</v>
      </c>
      <c r="E28" s="72" t="s">
        <v>1291</v>
      </c>
      <c r="F28" s="72" t="s">
        <v>135</v>
      </c>
      <c r="G28" s="69">
        <v>163.6</v>
      </c>
      <c r="H28" s="69">
        <v>0</v>
      </c>
      <c r="I28" s="69">
        <v>0</v>
      </c>
      <c r="J28" s="70">
        <v>2.0384314095865338E-3</v>
      </c>
      <c r="K28" s="101">
        <v>0</v>
      </c>
      <c r="L28" s="101">
        <v>0</v>
      </c>
    </row>
    <row r="29" spans="1:12">
      <c r="A29" s="62" t="s">
        <v>2190</v>
      </c>
      <c r="B29" s="59">
        <v>9151</v>
      </c>
      <c r="C29" s="72" t="s">
        <v>29</v>
      </c>
      <c r="D29" s="59" t="s">
        <v>2191</v>
      </c>
      <c r="E29" s="72" t="s">
        <v>3536</v>
      </c>
      <c r="F29" s="72" t="s">
        <v>135</v>
      </c>
      <c r="G29" s="69">
        <v>97758</v>
      </c>
      <c r="H29" s="69">
        <v>101.625</v>
      </c>
      <c r="I29" s="69">
        <v>360.33001000000002</v>
      </c>
      <c r="J29" s="70">
        <v>1.2219749999999999E-5</v>
      </c>
      <c r="K29" s="70">
        <f t="shared" ref="K29:K34" si="1">IFERROR(I29/$I$9,0)</f>
        <v>4.6388573585724631E-3</v>
      </c>
      <c r="L29" s="70">
        <f>I29/'סכום נכסי הקרן'!$C$41</f>
        <v>5.6132729660666317E-5</v>
      </c>
    </row>
    <row r="30" spans="1:12">
      <c r="A30" s="62" t="s">
        <v>2192</v>
      </c>
      <c r="B30" s="59">
        <v>8824</v>
      </c>
      <c r="C30" s="72" t="s">
        <v>29</v>
      </c>
      <c r="D30" s="59" t="s">
        <v>2193</v>
      </c>
      <c r="E30" s="72" t="s">
        <v>1455</v>
      </c>
      <c r="F30" s="72" t="s">
        <v>136</v>
      </c>
      <c r="G30" s="69">
        <v>1673.5377240000003</v>
      </c>
      <c r="H30" s="69">
        <v>3904.375</v>
      </c>
      <c r="I30" s="69">
        <v>65.341188584000008</v>
      </c>
      <c r="J30" s="70">
        <v>2.0082450599425141E-3</v>
      </c>
      <c r="K30" s="70">
        <f t="shared" si="1"/>
        <v>8.4119680589679288E-4</v>
      </c>
      <c r="L30" s="70">
        <f>I30/'סכום נכסי הקרן'!$C$41</f>
        <v>1.0178944780348127E-5</v>
      </c>
    </row>
    <row r="31" spans="1:12">
      <c r="A31" s="62" t="s">
        <v>2194</v>
      </c>
      <c r="B31" s="59">
        <v>9068</v>
      </c>
      <c r="C31" s="72" t="s">
        <v>29</v>
      </c>
      <c r="D31" s="59" t="s">
        <v>2195</v>
      </c>
      <c r="E31" s="72" t="s">
        <v>654</v>
      </c>
      <c r="F31" s="72" t="s">
        <v>136</v>
      </c>
      <c r="G31" s="69">
        <v>3380776.42</v>
      </c>
      <c r="H31" s="69">
        <v>94.443299999999994</v>
      </c>
      <c r="I31" s="69">
        <v>3192.9168199999999</v>
      </c>
      <c r="J31" s="70">
        <v>7.3882248955808453E-3</v>
      </c>
      <c r="K31" s="70">
        <f t="shared" si="1"/>
        <v>4.1105334761783477E-2</v>
      </c>
      <c r="L31" s="70">
        <f>I31/'סכום נכסי הקרן'!$C$41</f>
        <v>4.9739719621480971E-4</v>
      </c>
    </row>
    <row r="32" spans="1:12">
      <c r="A32" s="62" t="s">
        <v>2196</v>
      </c>
      <c r="B32" s="59">
        <v>8803</v>
      </c>
      <c r="C32" s="72" t="s">
        <v>29</v>
      </c>
      <c r="D32" s="59" t="s">
        <v>2197</v>
      </c>
      <c r="E32" s="72" t="s">
        <v>654</v>
      </c>
      <c r="F32" s="72" t="s">
        <v>137</v>
      </c>
      <c r="G32" s="69">
        <v>213909.18</v>
      </c>
      <c r="H32" s="69">
        <v>135.25479999999999</v>
      </c>
      <c r="I32" s="69">
        <v>1160.6459</v>
      </c>
      <c r="J32" s="70">
        <v>1.4151082751579547E-2</v>
      </c>
      <c r="K32" s="70">
        <f t="shared" si="1"/>
        <v>1.4942054851084867E-2</v>
      </c>
      <c r="L32" s="70">
        <f>I32/'סכום נכסי הקרן'!$C$41</f>
        <v>1.8080709551907917E-4</v>
      </c>
    </row>
    <row r="33" spans="1:12">
      <c r="A33" s="62" t="s">
        <v>2198</v>
      </c>
      <c r="B33" s="59">
        <v>9527</v>
      </c>
      <c r="C33" s="72" t="s">
        <v>29</v>
      </c>
      <c r="D33" s="59" t="s">
        <v>2199</v>
      </c>
      <c r="E33" s="72" t="s">
        <v>654</v>
      </c>
      <c r="F33" s="72" t="s">
        <v>136</v>
      </c>
      <c r="G33" s="69">
        <v>1013994.879796</v>
      </c>
      <c r="H33" s="69">
        <v>100</v>
      </c>
      <c r="I33" s="69">
        <v>1013.994879796</v>
      </c>
      <c r="J33" s="70">
        <v>8.7167980881439275E-3</v>
      </c>
      <c r="K33" s="70">
        <f t="shared" si="1"/>
        <v>1.3054082311091642E-2</v>
      </c>
      <c r="L33" s="70">
        <f>I33/'סכום נכסי הקרן'!$C$41</f>
        <v>1.5796158767039331E-4</v>
      </c>
    </row>
    <row r="34" spans="1:12">
      <c r="A34" s="62" t="s">
        <v>2200</v>
      </c>
      <c r="B34" s="59">
        <v>9552</v>
      </c>
      <c r="C34" s="72" t="s">
        <v>29</v>
      </c>
      <c r="D34" s="59" t="s">
        <v>2199</v>
      </c>
      <c r="E34" s="72" t="s">
        <v>654</v>
      </c>
      <c r="F34" s="72" t="s">
        <v>136</v>
      </c>
      <c r="G34" s="69">
        <v>620344.29625599994</v>
      </c>
      <c r="H34" s="69">
        <v>100</v>
      </c>
      <c r="I34" s="69">
        <v>620.34429625599989</v>
      </c>
      <c r="J34" s="70">
        <v>1.6430740793997216E-3</v>
      </c>
      <c r="K34" s="70">
        <f t="shared" si="1"/>
        <v>7.9862587729942376E-3</v>
      </c>
      <c r="L34" s="70">
        <f>I34/'סכום נכסי הקרן'!$C$41</f>
        <v>9.6638130913032576E-5</v>
      </c>
    </row>
    <row r="35" spans="1:12">
      <c r="A35" s="128" t="s">
        <v>3652</v>
      </c>
      <c r="B35" s="126" t="s">
        <v>3652</v>
      </c>
      <c r="C35" s="126" t="s">
        <v>3652</v>
      </c>
      <c r="D35" s="126" t="s">
        <v>3652</v>
      </c>
      <c r="E35" s="126" t="s">
        <v>3652</v>
      </c>
      <c r="F35" s="126" t="s">
        <v>3652</v>
      </c>
      <c r="G35" s="126" t="s">
        <v>3652</v>
      </c>
      <c r="H35" s="126" t="s">
        <v>3652</v>
      </c>
      <c r="I35" s="126" t="s">
        <v>3652</v>
      </c>
      <c r="J35" s="126" t="s">
        <v>3652</v>
      </c>
      <c r="K35" s="126" t="s">
        <v>3652</v>
      </c>
      <c r="L35" s="126" t="s">
        <v>3652</v>
      </c>
    </row>
    <row r="36" spans="1:12">
      <c r="A36" s="56" t="s">
        <v>190</v>
      </c>
      <c r="B36" s="125" t="s">
        <v>3652</v>
      </c>
      <c r="C36" s="125" t="s">
        <v>3652</v>
      </c>
      <c r="D36" s="125" t="s">
        <v>3652</v>
      </c>
      <c r="E36" s="125" t="s">
        <v>3652</v>
      </c>
      <c r="F36" s="125" t="s">
        <v>3652</v>
      </c>
      <c r="G36" s="125" t="s">
        <v>3652</v>
      </c>
      <c r="H36" s="125" t="s">
        <v>3652</v>
      </c>
      <c r="I36" s="66">
        <v>60376.727735098</v>
      </c>
      <c r="J36" s="125" t="s">
        <v>3652</v>
      </c>
      <c r="K36" s="67">
        <f>IFERROR(I36/$I$9,0)</f>
        <v>0.77728476665178536</v>
      </c>
      <c r="L36" s="67">
        <f>I36/'סכום נכסי הקרן'!$C$41</f>
        <v>9.4055738953020031E-3</v>
      </c>
    </row>
    <row r="37" spans="1:12">
      <c r="A37" s="75" t="s">
        <v>68</v>
      </c>
      <c r="B37" s="125" t="s">
        <v>3652</v>
      </c>
      <c r="C37" s="125" t="s">
        <v>3652</v>
      </c>
      <c r="D37" s="125" t="s">
        <v>3652</v>
      </c>
      <c r="E37" s="125" t="s">
        <v>3652</v>
      </c>
      <c r="F37" s="125" t="s">
        <v>3652</v>
      </c>
      <c r="G37" s="125" t="s">
        <v>3652</v>
      </c>
      <c r="H37" s="125" t="s">
        <v>3652</v>
      </c>
      <c r="I37" s="66">
        <v>60376.727735098</v>
      </c>
      <c r="J37" s="125" t="s">
        <v>3652</v>
      </c>
      <c r="K37" s="67">
        <f>IFERROR(I37/$I$9,0)</f>
        <v>0.77728476665178536</v>
      </c>
      <c r="L37" s="67">
        <f>I37/'סכום נכסי הקרן'!$C$41</f>
        <v>9.4055738953020031E-3</v>
      </c>
    </row>
    <row r="38" spans="1:12">
      <c r="A38" s="62" t="s">
        <v>2202</v>
      </c>
      <c r="B38" s="59">
        <v>6824</v>
      </c>
      <c r="C38" s="72" t="s">
        <v>29</v>
      </c>
      <c r="D38" s="126" t="s">
        <v>3652</v>
      </c>
      <c r="E38" s="72" t="s">
        <v>3527</v>
      </c>
      <c r="F38" s="72" t="s">
        <v>135</v>
      </c>
      <c r="G38" s="69">
        <v>6559.03</v>
      </c>
      <c r="H38" s="69">
        <v>7789.0171</v>
      </c>
      <c r="I38" s="69">
        <v>1852.9761599999999</v>
      </c>
      <c r="J38" s="70">
        <v>3.9843441927932665E-3</v>
      </c>
      <c r="K38" s="70">
        <f>IFERROR(I38/$I$9,0)</f>
        <v>2.3855054690213966E-2</v>
      </c>
      <c r="L38" s="70">
        <f>I38/'סכום נכסי הקרן'!$C$41</f>
        <v>2.8865930388906428E-4</v>
      </c>
    </row>
    <row r="39" spans="1:12">
      <c r="A39" s="62" t="s">
        <v>2203</v>
      </c>
      <c r="B39" s="59" t="s">
        <v>2204</v>
      </c>
      <c r="C39" s="72" t="s">
        <v>29</v>
      </c>
      <c r="D39" s="126" t="s">
        <v>3652</v>
      </c>
      <c r="E39" s="72" t="s">
        <v>3527</v>
      </c>
      <c r="F39" s="72" t="s">
        <v>135</v>
      </c>
      <c r="G39" s="69">
        <v>162083.01999999999</v>
      </c>
      <c r="H39" s="69">
        <v>0</v>
      </c>
      <c r="I39" s="69">
        <v>0</v>
      </c>
      <c r="J39" s="70">
        <v>1.3766451784696053E-3</v>
      </c>
      <c r="K39" s="101">
        <v>0</v>
      </c>
      <c r="L39" s="101">
        <v>0</v>
      </c>
    </row>
    <row r="40" spans="1:12">
      <c r="A40" s="62" t="s">
        <v>2205</v>
      </c>
      <c r="B40" s="59">
        <v>6900</v>
      </c>
      <c r="C40" s="72" t="s">
        <v>29</v>
      </c>
      <c r="D40" s="126" t="s">
        <v>3652</v>
      </c>
      <c r="E40" s="72" t="s">
        <v>3527</v>
      </c>
      <c r="F40" s="72" t="s">
        <v>135</v>
      </c>
      <c r="G40" s="69">
        <v>11602.98</v>
      </c>
      <c r="H40" s="69">
        <v>7836.7280000000001</v>
      </c>
      <c r="I40" s="69">
        <v>3298.0101299999997</v>
      </c>
      <c r="J40" s="70">
        <v>2.4677115140691254E-3</v>
      </c>
      <c r="K40" s="70">
        <f t="shared" ref="K40:K67" si="2">IFERROR(I40/$I$9,0)</f>
        <v>4.2458296937846016E-2</v>
      </c>
      <c r="L40" s="70">
        <f>I40/'סכום נכסי הקרן'!$C$41</f>
        <v>5.1376878391402631E-4</v>
      </c>
    </row>
    <row r="41" spans="1:12">
      <c r="A41" s="62" t="s">
        <v>2206</v>
      </c>
      <c r="B41" s="59">
        <v>7019</v>
      </c>
      <c r="C41" s="72" t="s">
        <v>29</v>
      </c>
      <c r="D41" s="126" t="s">
        <v>3652</v>
      </c>
      <c r="E41" s="72" t="s">
        <v>3527</v>
      </c>
      <c r="F41" s="72" t="s">
        <v>135</v>
      </c>
      <c r="G41" s="69">
        <v>6850.68</v>
      </c>
      <c r="H41" s="69">
        <v>5442.9075000000003</v>
      </c>
      <c r="I41" s="69">
        <v>1352.4218999999998</v>
      </c>
      <c r="J41" s="70">
        <v>4.6664711938546833E-3</v>
      </c>
      <c r="K41" s="70">
        <f t="shared" si="2"/>
        <v>1.7410962474953311E-2</v>
      </c>
      <c r="L41" s="70">
        <f>I41/'סכום נכסי הקרן'!$C$41</f>
        <v>2.1068223792923793E-4</v>
      </c>
    </row>
    <row r="42" spans="1:12">
      <c r="A42" s="62" t="s">
        <v>2207</v>
      </c>
      <c r="B42" s="59">
        <v>5771</v>
      </c>
      <c r="C42" s="72" t="s">
        <v>29</v>
      </c>
      <c r="D42" s="126" t="s">
        <v>3652</v>
      </c>
      <c r="E42" s="72" t="s">
        <v>3527</v>
      </c>
      <c r="F42" s="72" t="s">
        <v>137</v>
      </c>
      <c r="G42" s="69">
        <v>160848.09</v>
      </c>
      <c r="H42" s="69">
        <v>92.161299999999997</v>
      </c>
      <c r="I42" s="69">
        <v>594.67833999999993</v>
      </c>
      <c r="J42" s="70">
        <v>1.5476634255625905E-3</v>
      </c>
      <c r="K42" s="70">
        <f t="shared" si="2"/>
        <v>7.6558374737998001E-3</v>
      </c>
      <c r="L42" s="70">
        <f>I42/'סכום נכסי הקרן'!$C$41</f>
        <v>9.2639851158314029E-5</v>
      </c>
    </row>
    <row r="43" spans="1:12">
      <c r="A43" s="62" t="s">
        <v>2208</v>
      </c>
      <c r="B43" s="59">
        <v>7983</v>
      </c>
      <c r="C43" s="72" t="s">
        <v>29</v>
      </c>
      <c r="D43" s="126" t="s">
        <v>3652</v>
      </c>
      <c r="E43" s="72" t="s">
        <v>832</v>
      </c>
      <c r="F43" s="72" t="s">
        <v>135</v>
      </c>
      <c r="G43" s="69">
        <v>9626.75</v>
      </c>
      <c r="H43" s="69">
        <v>2257.4877000000001</v>
      </c>
      <c r="I43" s="69">
        <v>788.22982999999999</v>
      </c>
      <c r="J43" s="70">
        <v>4.768989636228541E-6</v>
      </c>
      <c r="K43" s="70">
        <f t="shared" si="2"/>
        <v>1.0147602602241821E-2</v>
      </c>
      <c r="L43" s="70">
        <f>I43/'סכום נכסי הקרן'!$C$41</f>
        <v>1.2279158196638399E-4</v>
      </c>
    </row>
    <row r="44" spans="1:12">
      <c r="A44" s="62" t="s">
        <v>2209</v>
      </c>
      <c r="B44" s="59">
        <v>9035</v>
      </c>
      <c r="C44" s="72" t="s">
        <v>29</v>
      </c>
      <c r="D44" s="126" t="s">
        <v>3652</v>
      </c>
      <c r="E44" s="72" t="s">
        <v>3531</v>
      </c>
      <c r="F44" s="72" t="s">
        <v>137</v>
      </c>
      <c r="G44" s="69">
        <v>244290</v>
      </c>
      <c r="H44" s="69">
        <v>170.38409999999999</v>
      </c>
      <c r="I44" s="69">
        <v>1669.7535600000001</v>
      </c>
      <c r="J44" s="70">
        <v>3.3318514834412153E-3</v>
      </c>
      <c r="K44" s="70">
        <f t="shared" si="2"/>
        <v>2.1496262797563177E-2</v>
      </c>
      <c r="L44" s="70">
        <f>I44/'סכום נכסי הקרן'!$C$41</f>
        <v>2.6011662249118573E-4</v>
      </c>
    </row>
    <row r="45" spans="1:12">
      <c r="A45" s="62" t="s">
        <v>2210</v>
      </c>
      <c r="B45" s="59">
        <v>8459</v>
      </c>
      <c r="C45" s="72" t="s">
        <v>29</v>
      </c>
      <c r="D45" s="126" t="s">
        <v>3652</v>
      </c>
      <c r="E45" s="72" t="s">
        <v>3531</v>
      </c>
      <c r="F45" s="72" t="s">
        <v>135</v>
      </c>
      <c r="G45" s="69">
        <v>1115344.3799999999</v>
      </c>
      <c r="H45" s="69">
        <v>218.5812</v>
      </c>
      <c r="I45" s="69">
        <v>8842.3834600000009</v>
      </c>
      <c r="J45" s="70">
        <v>2.3893663980343767E-3</v>
      </c>
      <c r="K45" s="70">
        <f t="shared" si="2"/>
        <v>0.11383607926728179</v>
      </c>
      <c r="L45" s="70">
        <f>I45/'סכום נכסי הקרן'!$C$41</f>
        <v>1.3774792732809773E-3</v>
      </c>
    </row>
    <row r="46" spans="1:12">
      <c r="A46" s="62" t="s">
        <v>2211</v>
      </c>
      <c r="B46" s="59">
        <v>8564</v>
      </c>
      <c r="C46" s="72" t="s">
        <v>29</v>
      </c>
      <c r="D46" s="126" t="s">
        <v>3652</v>
      </c>
      <c r="E46" s="72" t="s">
        <v>3390</v>
      </c>
      <c r="F46" s="72" t="s">
        <v>135</v>
      </c>
      <c r="G46" s="69">
        <v>1481.28</v>
      </c>
      <c r="H46" s="69">
        <v>17429.450400000002</v>
      </c>
      <c r="I46" s="69">
        <v>936.41508999999996</v>
      </c>
      <c r="J46" s="70">
        <v>2.3291419836732818E-4</v>
      </c>
      <c r="K46" s="70">
        <f t="shared" si="2"/>
        <v>1.2055326812564946E-2</v>
      </c>
      <c r="L46" s="70">
        <f>I46/'סכום נכסי הקרן'!$C$41</f>
        <v>1.4587609590757794E-4</v>
      </c>
    </row>
    <row r="47" spans="1:12">
      <c r="A47" s="62" t="s">
        <v>2212</v>
      </c>
      <c r="B47" s="59">
        <v>8568</v>
      </c>
      <c r="C47" s="72" t="s">
        <v>29</v>
      </c>
      <c r="D47" s="126" t="s">
        <v>3652</v>
      </c>
      <c r="E47" s="72" t="s">
        <v>3531</v>
      </c>
      <c r="F47" s="72" t="s">
        <v>135</v>
      </c>
      <c r="G47" s="69">
        <v>1073945.5</v>
      </c>
      <c r="H47" s="69">
        <v>96.480900000000005</v>
      </c>
      <c r="I47" s="69">
        <v>3758.1243599999998</v>
      </c>
      <c r="J47" s="70">
        <v>4.4800625720928392E-3</v>
      </c>
      <c r="K47" s="70">
        <f t="shared" si="2"/>
        <v>4.8381767707375879E-2</v>
      </c>
      <c r="L47" s="70">
        <f>I47/'סכום נכסי הקרן'!$C$41</f>
        <v>5.8544604356169114E-4</v>
      </c>
    </row>
    <row r="48" spans="1:12">
      <c r="A48" s="62" t="s">
        <v>2213</v>
      </c>
      <c r="B48" s="59">
        <v>8932</v>
      </c>
      <c r="C48" s="72" t="s">
        <v>29</v>
      </c>
      <c r="D48" s="126" t="s">
        <v>3652</v>
      </c>
      <c r="E48" s="72" t="s">
        <v>3531</v>
      </c>
      <c r="F48" s="72" t="s">
        <v>135</v>
      </c>
      <c r="G48" s="69">
        <v>108941.26</v>
      </c>
      <c r="H48" s="69">
        <v>100</v>
      </c>
      <c r="I48" s="69">
        <v>395.12995000000001</v>
      </c>
      <c r="J48" s="70">
        <v>2.6880430431536722E-3</v>
      </c>
      <c r="K48" s="70">
        <f t="shared" si="2"/>
        <v>5.0868687738494763E-3</v>
      </c>
      <c r="L48" s="70">
        <f>I48/'סכום נכסי הקרן'!$C$41</f>
        <v>6.1553914602290819E-5</v>
      </c>
    </row>
    <row r="49" spans="1:12">
      <c r="A49" s="62" t="s">
        <v>2214</v>
      </c>
      <c r="B49" s="59">
        <v>8783</v>
      </c>
      <c r="C49" s="72" t="s">
        <v>29</v>
      </c>
      <c r="D49" s="126" t="s">
        <v>3652</v>
      </c>
      <c r="E49" s="72" t="s">
        <v>3527</v>
      </c>
      <c r="F49" s="72" t="s">
        <v>135</v>
      </c>
      <c r="G49" s="69">
        <v>1664455.99</v>
      </c>
      <c r="H49" s="69">
        <v>85.438999999999993</v>
      </c>
      <c r="I49" s="69">
        <v>5157.9369299999998</v>
      </c>
      <c r="J49" s="70">
        <v>5.6946037228217724E-3</v>
      </c>
      <c r="K49" s="70">
        <f t="shared" si="2"/>
        <v>6.6402833565772548E-2</v>
      </c>
      <c r="L49" s="70">
        <f>I49/'סכום נכסי הקרן'!$C$41</f>
        <v>8.0351086854646696E-4</v>
      </c>
    </row>
    <row r="50" spans="1:12">
      <c r="A50" s="62" t="s">
        <v>2215</v>
      </c>
      <c r="B50" s="59">
        <v>9116</v>
      </c>
      <c r="C50" s="72" t="s">
        <v>29</v>
      </c>
      <c r="D50" s="126" t="s">
        <v>3652</v>
      </c>
      <c r="E50" s="72" t="s">
        <v>3531</v>
      </c>
      <c r="F50" s="72" t="s">
        <v>137</v>
      </c>
      <c r="G50" s="69">
        <v>888915.02439199993</v>
      </c>
      <c r="H50" s="69">
        <v>90.532200000000003</v>
      </c>
      <c r="I50" s="69">
        <v>3228.3524613120003</v>
      </c>
      <c r="J50" s="70">
        <v>1.1852057209265453E-2</v>
      </c>
      <c r="K50" s="70">
        <f t="shared" si="2"/>
        <v>4.1561530140724876E-2</v>
      </c>
      <c r="L50" s="70">
        <f>I50/'סכום נכסי הקרן'!$C$41</f>
        <v>5.029174116254519E-4</v>
      </c>
    </row>
    <row r="51" spans="1:12">
      <c r="A51" s="62" t="s">
        <v>2216</v>
      </c>
      <c r="B51" s="59">
        <v>9291</v>
      </c>
      <c r="C51" s="72" t="s">
        <v>29</v>
      </c>
      <c r="D51" s="126" t="s">
        <v>3652</v>
      </c>
      <c r="E51" s="72" t="s">
        <v>3531</v>
      </c>
      <c r="F51" s="72" t="s">
        <v>137</v>
      </c>
      <c r="G51" s="69">
        <v>323549.69119899999</v>
      </c>
      <c r="H51" s="69">
        <v>65.203800000000001</v>
      </c>
      <c r="I51" s="69">
        <v>846.31398599099998</v>
      </c>
      <c r="J51" s="70">
        <v>1.1865777443771767E-2</v>
      </c>
      <c r="K51" s="70">
        <f t="shared" si="2"/>
        <v>1.089537299870511E-2</v>
      </c>
      <c r="L51" s="70">
        <f>I51/'סכום נכסי הקרן'!$C$41</f>
        <v>1.318400157224588E-4</v>
      </c>
    </row>
    <row r="52" spans="1:12">
      <c r="A52" s="62" t="s">
        <v>2217</v>
      </c>
      <c r="B52" s="59">
        <v>9300</v>
      </c>
      <c r="C52" s="72" t="s">
        <v>29</v>
      </c>
      <c r="D52" s="126" t="s">
        <v>3652</v>
      </c>
      <c r="E52" s="72" t="s">
        <v>3531</v>
      </c>
      <c r="F52" s="72" t="s">
        <v>137</v>
      </c>
      <c r="G52" s="69">
        <v>152325.74771699999</v>
      </c>
      <c r="H52" s="69">
        <v>107.37439999999999</v>
      </c>
      <c r="I52" s="69">
        <v>656.13271373500004</v>
      </c>
      <c r="J52" s="70">
        <v>1.1852085973931928E-2</v>
      </c>
      <c r="K52" s="70">
        <f t="shared" si="2"/>
        <v>8.4469957617732822E-3</v>
      </c>
      <c r="L52" s="70">
        <f>I52/'סכום נכסי הקרן'!$C$41</f>
        <v>1.0221330230475701E-4</v>
      </c>
    </row>
    <row r="53" spans="1:12">
      <c r="A53" s="62" t="s">
        <v>2218</v>
      </c>
      <c r="B53" s="59">
        <v>9720</v>
      </c>
      <c r="C53" s="72" t="s">
        <v>29</v>
      </c>
      <c r="D53" s="126" t="s">
        <v>3652</v>
      </c>
      <c r="E53" s="72" t="s">
        <v>3390</v>
      </c>
      <c r="F53" s="72" t="s">
        <v>135</v>
      </c>
      <c r="G53" s="69">
        <v>1639.6714609999999</v>
      </c>
      <c r="H53" s="69">
        <v>100.6147</v>
      </c>
      <c r="I53" s="69">
        <v>5.9836440599999996</v>
      </c>
      <c r="J53" s="70">
        <v>4.5910800926364319E-4</v>
      </c>
      <c r="K53" s="70">
        <f t="shared" si="2"/>
        <v>7.7032915684179079E-5</v>
      </c>
      <c r="L53" s="70">
        <f>I53/'סכום נכסי הקרן'!$C$41</f>
        <v>9.3214071846425393E-7</v>
      </c>
    </row>
    <row r="54" spans="1:12">
      <c r="A54" s="62" t="s">
        <v>2219</v>
      </c>
      <c r="B54" s="59">
        <v>8215</v>
      </c>
      <c r="C54" s="72" t="s">
        <v>29</v>
      </c>
      <c r="D54" s="126" t="s">
        <v>3652</v>
      </c>
      <c r="E54" s="72" t="s">
        <v>3531</v>
      </c>
      <c r="F54" s="72" t="s">
        <v>135</v>
      </c>
      <c r="G54" s="69">
        <v>2087680.38</v>
      </c>
      <c r="H54" s="69">
        <v>144.08940000000001</v>
      </c>
      <c r="I54" s="69">
        <v>10910.473470000001</v>
      </c>
      <c r="J54" s="70">
        <v>1.8363052218688656E-3</v>
      </c>
      <c r="K54" s="70">
        <f t="shared" si="2"/>
        <v>0.14046049104213978</v>
      </c>
      <c r="L54" s="70">
        <f>I54/'סכום נכסי הקרן'!$C$41</f>
        <v>1.6996493235780777E-3</v>
      </c>
    </row>
    <row r="55" spans="1:12">
      <c r="A55" s="62" t="s">
        <v>2220</v>
      </c>
      <c r="B55" s="59">
        <v>8255</v>
      </c>
      <c r="C55" s="72" t="s">
        <v>29</v>
      </c>
      <c r="D55" s="126" t="s">
        <v>3652</v>
      </c>
      <c r="E55" s="72" t="s">
        <v>3390</v>
      </c>
      <c r="F55" s="72" t="s">
        <v>135</v>
      </c>
      <c r="G55" s="69">
        <v>251646.99</v>
      </c>
      <c r="H55" s="69">
        <v>89.879499999999993</v>
      </c>
      <c r="I55" s="69">
        <v>820.35145</v>
      </c>
      <c r="J55" s="70">
        <v>2.5190377491436086E-4</v>
      </c>
      <c r="K55" s="70">
        <f t="shared" si="2"/>
        <v>1.0561133557674227E-2</v>
      </c>
      <c r="L55" s="70">
        <f>I55/'סכום נכסי הקרן'!$C$41</f>
        <v>1.2779553434804283E-4</v>
      </c>
    </row>
    <row r="56" spans="1:12">
      <c r="A56" s="62" t="s">
        <v>2221</v>
      </c>
      <c r="B56" s="59">
        <v>8735</v>
      </c>
      <c r="C56" s="72" t="s">
        <v>29</v>
      </c>
      <c r="D56" s="126" t="s">
        <v>3652</v>
      </c>
      <c r="E56" s="72" t="s">
        <v>3527</v>
      </c>
      <c r="F56" s="72" t="s">
        <v>137</v>
      </c>
      <c r="G56" s="69">
        <v>151740.12</v>
      </c>
      <c r="H56" s="69">
        <v>92.373900000000006</v>
      </c>
      <c r="I56" s="69">
        <v>562.29903999999999</v>
      </c>
      <c r="J56" s="70">
        <v>5.8537903663083849E-3</v>
      </c>
      <c r="K56" s="70">
        <f t="shared" si="2"/>
        <v>7.2389891683521772E-3</v>
      </c>
      <c r="L56" s="70">
        <f>I56/'סכום נכסי הקרן'!$C$41</f>
        <v>8.7595757013888997E-5</v>
      </c>
    </row>
    <row r="57" spans="1:12">
      <c r="A57" s="62" t="s">
        <v>2222</v>
      </c>
      <c r="B57" s="59" t="s">
        <v>2223</v>
      </c>
      <c r="C57" s="72" t="s">
        <v>29</v>
      </c>
      <c r="D57" s="126" t="s">
        <v>3652</v>
      </c>
      <c r="E57" s="72" t="s">
        <v>3527</v>
      </c>
      <c r="F57" s="72" t="s">
        <v>135</v>
      </c>
      <c r="G57" s="69">
        <v>2156.54</v>
      </c>
      <c r="H57" s="69">
        <v>1690.0118</v>
      </c>
      <c r="I57" s="69">
        <v>132.18892000000002</v>
      </c>
      <c r="J57" s="70">
        <v>2.5888837709746263E-3</v>
      </c>
      <c r="K57" s="70">
        <f t="shared" si="2"/>
        <v>1.7017887138063986E-3</v>
      </c>
      <c r="L57" s="70">
        <f>I57/'סכום נכסי הקרן'!$C$41</f>
        <v>2.059258098012832E-5</v>
      </c>
    </row>
    <row r="58" spans="1:12">
      <c r="A58" s="62" t="s">
        <v>2224</v>
      </c>
      <c r="B58" s="59" t="s">
        <v>2225</v>
      </c>
      <c r="C58" s="72" t="s">
        <v>29</v>
      </c>
      <c r="D58" s="126" t="s">
        <v>3652</v>
      </c>
      <c r="E58" s="72" t="s">
        <v>3527</v>
      </c>
      <c r="F58" s="72" t="s">
        <v>137</v>
      </c>
      <c r="G58" s="69">
        <v>341429.62</v>
      </c>
      <c r="H58" s="69">
        <v>121.3205</v>
      </c>
      <c r="I58" s="69">
        <v>1661.7014799999999</v>
      </c>
      <c r="J58" s="70">
        <v>6.0544476918452097E-3</v>
      </c>
      <c r="K58" s="70">
        <f t="shared" si="2"/>
        <v>2.139260101663126E-2</v>
      </c>
      <c r="L58" s="70">
        <f>I58/'סכום נכסי הקרן'!$C$41</f>
        <v>2.5886225783294906E-4</v>
      </c>
    </row>
    <row r="59" spans="1:12">
      <c r="A59" s="62" t="s">
        <v>2226</v>
      </c>
      <c r="B59" s="59">
        <v>5691</v>
      </c>
      <c r="C59" s="72" t="s">
        <v>29</v>
      </c>
      <c r="D59" s="126" t="s">
        <v>3652</v>
      </c>
      <c r="E59" s="72" t="s">
        <v>3527</v>
      </c>
      <c r="F59" s="72" t="s">
        <v>135</v>
      </c>
      <c r="G59" s="69">
        <v>113386.85</v>
      </c>
      <c r="H59" s="69">
        <v>17.670999999999999</v>
      </c>
      <c r="I59" s="69">
        <v>72.672710000000009</v>
      </c>
      <c r="J59" s="70">
        <v>1.1689943880795806E-3</v>
      </c>
      <c r="K59" s="70">
        <f t="shared" si="2"/>
        <v>9.355821779898451E-4</v>
      </c>
      <c r="L59" s="70">
        <f>I59/'סכום נכסי הקרן'!$C$41</f>
        <v>1.1321059781110105E-5</v>
      </c>
    </row>
    <row r="60" spans="1:12">
      <c r="A60" s="62" t="s">
        <v>2227</v>
      </c>
      <c r="B60" s="59">
        <v>8773</v>
      </c>
      <c r="C60" s="72" t="s">
        <v>29</v>
      </c>
      <c r="D60" s="126" t="s">
        <v>3652</v>
      </c>
      <c r="E60" s="72" t="s">
        <v>832</v>
      </c>
      <c r="F60" s="72" t="s">
        <v>135</v>
      </c>
      <c r="G60" s="69">
        <v>10647.24</v>
      </c>
      <c r="H60" s="69">
        <v>2472.2510000000002</v>
      </c>
      <c r="I60" s="69">
        <v>954.72251000000006</v>
      </c>
      <c r="J60" s="70">
        <v>5.2745295363895357E-6</v>
      </c>
      <c r="K60" s="70">
        <f t="shared" si="2"/>
        <v>1.2291014952954576E-2</v>
      </c>
      <c r="L60" s="70">
        <f>I60/'סכום נכסי הקרן'!$C$41</f>
        <v>1.4872805225072094E-4</v>
      </c>
    </row>
    <row r="61" spans="1:12">
      <c r="A61" s="62" t="s">
        <v>2228</v>
      </c>
      <c r="B61" s="59">
        <v>8432</v>
      </c>
      <c r="C61" s="72" t="s">
        <v>29</v>
      </c>
      <c r="D61" s="126" t="s">
        <v>3652</v>
      </c>
      <c r="E61" s="72" t="s">
        <v>3534</v>
      </c>
      <c r="F61" s="72" t="s">
        <v>135</v>
      </c>
      <c r="G61" s="69">
        <v>15478.1</v>
      </c>
      <c r="H61" s="69">
        <v>3687.6464000000001</v>
      </c>
      <c r="I61" s="69">
        <v>2070.21036</v>
      </c>
      <c r="J61" s="70">
        <v>3.7760945178758553E-4</v>
      </c>
      <c r="K61" s="70">
        <f t="shared" si="2"/>
        <v>2.6651708977220488E-2</v>
      </c>
      <c r="L61" s="70">
        <f>I61/'סכום נכסי הקרן'!$C$41</f>
        <v>3.2250036148415915E-4</v>
      </c>
    </row>
    <row r="62" spans="1:12">
      <c r="A62" s="62" t="s">
        <v>2229</v>
      </c>
      <c r="B62" s="59">
        <v>6629</v>
      </c>
      <c r="C62" s="72" t="s">
        <v>29</v>
      </c>
      <c r="D62" s="126" t="s">
        <v>3652</v>
      </c>
      <c r="E62" s="72" t="s">
        <v>3527</v>
      </c>
      <c r="F62" s="72" t="s">
        <v>138</v>
      </c>
      <c r="G62" s="69">
        <v>4855.32</v>
      </c>
      <c r="H62" s="69">
        <v>8053.2975999999999</v>
      </c>
      <c r="I62" s="69">
        <v>1806.8322000000001</v>
      </c>
      <c r="J62" s="70">
        <v>7.1612389380530973E-3</v>
      </c>
      <c r="K62" s="70">
        <f t="shared" si="2"/>
        <v>2.3261001343395385E-2</v>
      </c>
      <c r="L62" s="70">
        <f>I62/'סכום נכסי הקרן'!$C$41</f>
        <v>2.8147093111891231E-4</v>
      </c>
    </row>
    <row r="63" spans="1:12">
      <c r="A63" s="62" t="s">
        <v>2230</v>
      </c>
      <c r="B63" s="59">
        <v>7943</v>
      </c>
      <c r="C63" s="72" t="s">
        <v>29</v>
      </c>
      <c r="D63" s="126" t="s">
        <v>3652</v>
      </c>
      <c r="E63" s="72" t="s">
        <v>3527</v>
      </c>
      <c r="F63" s="72" t="s">
        <v>135</v>
      </c>
      <c r="G63" s="69">
        <v>1759823.17</v>
      </c>
      <c r="H63" s="69">
        <v>44.387900000000002</v>
      </c>
      <c r="I63" s="69">
        <v>2833.22579</v>
      </c>
      <c r="J63" s="70">
        <v>2.3946048030909738E-2</v>
      </c>
      <c r="K63" s="70">
        <f t="shared" si="2"/>
        <v>3.6474703576420901E-2</v>
      </c>
      <c r="L63" s="70">
        <f>I63/'סכום נכסי הקרן'!$C$41</f>
        <v>4.4136400778191565E-4</v>
      </c>
    </row>
    <row r="64" spans="1:12">
      <c r="A64" s="62" t="s">
        <v>2231</v>
      </c>
      <c r="B64" s="59">
        <v>5356</v>
      </c>
      <c r="C64" s="72" t="s">
        <v>29</v>
      </c>
      <c r="D64" s="126" t="s">
        <v>3652</v>
      </c>
      <c r="E64" s="72" t="s">
        <v>3527</v>
      </c>
      <c r="F64" s="72" t="s">
        <v>135</v>
      </c>
      <c r="G64" s="69">
        <v>30174.17</v>
      </c>
      <c r="H64" s="69">
        <v>232.58170000000001</v>
      </c>
      <c r="I64" s="69">
        <v>254.54141000000001</v>
      </c>
      <c r="J64" s="70">
        <v>1.2728947174533644E-3</v>
      </c>
      <c r="K64" s="70">
        <f t="shared" si="2"/>
        <v>3.2769440792342285E-3</v>
      </c>
      <c r="L64" s="70">
        <f>I64/'סכום נכסי הקרן'!$C$41</f>
        <v>3.9652828680505481E-5</v>
      </c>
    </row>
    <row r="65" spans="1:12">
      <c r="A65" s="62" t="s">
        <v>2232</v>
      </c>
      <c r="B65" s="59" t="s">
        <v>2233</v>
      </c>
      <c r="C65" s="72" t="s">
        <v>29</v>
      </c>
      <c r="D65" s="126" t="s">
        <v>3652</v>
      </c>
      <c r="E65" s="72" t="s">
        <v>3527</v>
      </c>
      <c r="F65" s="72" t="s">
        <v>135</v>
      </c>
      <c r="G65" s="69">
        <v>540817.34</v>
      </c>
      <c r="H65" s="69">
        <v>118.8896</v>
      </c>
      <c r="I65" s="69">
        <v>2332.0723900000003</v>
      </c>
      <c r="J65" s="70">
        <v>2.5589933133760203E-3</v>
      </c>
      <c r="K65" s="70">
        <f t="shared" si="2"/>
        <v>3.0022898084661812E-2</v>
      </c>
      <c r="L65" s="70">
        <f>I65/'סכום נכסי הקרן'!$C$41</f>
        <v>3.6329360692708887E-4</v>
      </c>
    </row>
    <row r="66" spans="1:12">
      <c r="A66" s="62" t="s">
        <v>2234</v>
      </c>
      <c r="B66" s="59">
        <v>8372</v>
      </c>
      <c r="C66" s="72" t="s">
        <v>29</v>
      </c>
      <c r="D66" s="126" t="s">
        <v>3652</v>
      </c>
      <c r="E66" s="72" t="s">
        <v>3534</v>
      </c>
      <c r="F66" s="72" t="s">
        <v>135</v>
      </c>
      <c r="G66" s="69">
        <v>4652.66</v>
      </c>
      <c r="H66" s="69">
        <v>4259.5958000000001</v>
      </c>
      <c r="I66" s="69">
        <v>718.81521999999995</v>
      </c>
      <c r="J66" s="70">
        <v>2.4636923424481053E-4</v>
      </c>
      <c r="K66" s="70">
        <f t="shared" si="2"/>
        <v>9.2539649216308237E-3</v>
      </c>
      <c r="L66" s="70">
        <f>I66/'סכום נכסי הקרן'!$C$41</f>
        <v>1.1197807371146351E-4</v>
      </c>
    </row>
    <row r="67" spans="1:12">
      <c r="A67" s="62" t="s">
        <v>2235</v>
      </c>
      <c r="B67" s="59">
        <v>7425</v>
      </c>
      <c r="C67" s="72" t="s">
        <v>29</v>
      </c>
      <c r="D67" s="126" t="s">
        <v>3652</v>
      </c>
      <c r="E67" s="72" t="s">
        <v>3527</v>
      </c>
      <c r="F67" s="72" t="s">
        <v>135</v>
      </c>
      <c r="G67" s="69">
        <v>512459.62</v>
      </c>
      <c r="H67" s="69">
        <v>100.27370000000001</v>
      </c>
      <c r="I67" s="69">
        <v>1863.77827</v>
      </c>
      <c r="J67" s="70">
        <v>5.1808079664358289E-3</v>
      </c>
      <c r="K67" s="70">
        <f t="shared" si="2"/>
        <v>2.3994120119323271E-2</v>
      </c>
      <c r="L67" s="70">
        <f>I67/'סכום נכסי הקרן'!$C$41</f>
        <v>2.9034207219469274E-4</v>
      </c>
    </row>
    <row r="68" spans="1:12">
      <c r="A68" s="129" t="s">
        <v>3652</v>
      </c>
      <c r="B68" s="130" t="s">
        <v>3652</v>
      </c>
      <c r="C68" s="130" t="s">
        <v>3652</v>
      </c>
      <c r="D68" s="130" t="s">
        <v>3652</v>
      </c>
      <c r="E68" s="130" t="s">
        <v>3652</v>
      </c>
      <c r="F68" s="130" t="s">
        <v>3652</v>
      </c>
      <c r="G68" s="130" t="s">
        <v>3652</v>
      </c>
      <c r="H68" s="130" t="s">
        <v>3652</v>
      </c>
      <c r="I68" s="130" t="s">
        <v>3652</v>
      </c>
      <c r="J68" s="130" t="s">
        <v>3652</v>
      </c>
      <c r="K68" s="130" t="s">
        <v>3652</v>
      </c>
      <c r="L68" s="130" t="s">
        <v>3652</v>
      </c>
    </row>
    <row r="69" spans="1:12">
      <c r="A69" s="129" t="s">
        <v>3652</v>
      </c>
      <c r="B69" s="130" t="s">
        <v>3652</v>
      </c>
      <c r="C69" s="130" t="s">
        <v>3652</v>
      </c>
      <c r="D69" s="130" t="s">
        <v>3652</v>
      </c>
      <c r="E69" s="130" t="s">
        <v>3652</v>
      </c>
      <c r="F69" s="130" t="s">
        <v>3652</v>
      </c>
      <c r="G69" s="130" t="s">
        <v>3652</v>
      </c>
      <c r="H69" s="130" t="s">
        <v>3652</v>
      </c>
      <c r="I69" s="130" t="s">
        <v>3652</v>
      </c>
      <c r="J69" s="130" t="s">
        <v>3652</v>
      </c>
      <c r="K69" s="130" t="s">
        <v>3652</v>
      </c>
      <c r="L69" s="130" t="s">
        <v>3652</v>
      </c>
    </row>
    <row r="70" spans="1:12">
      <c r="A70" s="129" t="s">
        <v>3652</v>
      </c>
      <c r="B70" s="130" t="s">
        <v>3652</v>
      </c>
      <c r="C70" s="130" t="s">
        <v>3652</v>
      </c>
      <c r="D70" s="130" t="s">
        <v>3652</v>
      </c>
      <c r="E70" s="130" t="s">
        <v>3652</v>
      </c>
      <c r="F70" s="130" t="s">
        <v>3652</v>
      </c>
      <c r="G70" s="130" t="s">
        <v>3652</v>
      </c>
      <c r="H70" s="130" t="s">
        <v>3652</v>
      </c>
      <c r="I70" s="130" t="s">
        <v>3652</v>
      </c>
      <c r="J70" s="130" t="s">
        <v>3652</v>
      </c>
      <c r="K70" s="130" t="s">
        <v>3652</v>
      </c>
      <c r="L70" s="130" t="s">
        <v>3652</v>
      </c>
    </row>
    <row r="71" spans="1:12">
      <c r="A71" s="95" t="s">
        <v>214</v>
      </c>
      <c r="B71" s="130" t="s">
        <v>3652</v>
      </c>
      <c r="C71" s="130" t="s">
        <v>3652</v>
      </c>
      <c r="D71" s="130" t="s">
        <v>3652</v>
      </c>
      <c r="E71" s="130" t="s">
        <v>3652</v>
      </c>
      <c r="F71" s="130" t="s">
        <v>3652</v>
      </c>
      <c r="G71" s="130" t="s">
        <v>3652</v>
      </c>
      <c r="H71" s="130" t="s">
        <v>3652</v>
      </c>
      <c r="I71" s="130" t="s">
        <v>3652</v>
      </c>
      <c r="J71" s="130" t="s">
        <v>3652</v>
      </c>
      <c r="K71" s="130" t="s">
        <v>3652</v>
      </c>
      <c r="L71" s="130" t="s">
        <v>3652</v>
      </c>
    </row>
    <row r="72" spans="1:12">
      <c r="A72" s="95" t="s">
        <v>116</v>
      </c>
      <c r="B72" s="130" t="s">
        <v>3652</v>
      </c>
      <c r="C72" s="130" t="s">
        <v>3652</v>
      </c>
      <c r="D72" s="130" t="s">
        <v>3652</v>
      </c>
      <c r="E72" s="130" t="s">
        <v>3652</v>
      </c>
      <c r="F72" s="130" t="s">
        <v>3652</v>
      </c>
      <c r="G72" s="130" t="s">
        <v>3652</v>
      </c>
      <c r="H72" s="130" t="s">
        <v>3652</v>
      </c>
      <c r="I72" s="130" t="s">
        <v>3652</v>
      </c>
      <c r="J72" s="130" t="s">
        <v>3652</v>
      </c>
      <c r="K72" s="130" t="s">
        <v>3652</v>
      </c>
      <c r="L72" s="130" t="s">
        <v>3652</v>
      </c>
    </row>
    <row r="73" spans="1:12">
      <c r="A73" s="95" t="s">
        <v>197</v>
      </c>
      <c r="B73" s="130" t="s">
        <v>3652</v>
      </c>
      <c r="C73" s="130" t="s">
        <v>3652</v>
      </c>
      <c r="D73" s="130" t="s">
        <v>3652</v>
      </c>
      <c r="E73" s="130" t="s">
        <v>3652</v>
      </c>
      <c r="F73" s="130" t="s">
        <v>3652</v>
      </c>
      <c r="G73" s="130" t="s">
        <v>3652</v>
      </c>
      <c r="H73" s="130" t="s">
        <v>3652</v>
      </c>
      <c r="I73" s="130" t="s">
        <v>3652</v>
      </c>
      <c r="J73" s="130" t="s">
        <v>3652</v>
      </c>
      <c r="K73" s="130" t="s">
        <v>3652</v>
      </c>
      <c r="L73" s="130" t="s">
        <v>3652</v>
      </c>
    </row>
    <row r="74" spans="1:12">
      <c r="A74" s="95" t="s">
        <v>205</v>
      </c>
      <c r="B74" s="130" t="s">
        <v>3652</v>
      </c>
      <c r="C74" s="130" t="s">
        <v>3652</v>
      </c>
      <c r="D74" s="130" t="s">
        <v>3652</v>
      </c>
      <c r="E74" s="130" t="s">
        <v>3652</v>
      </c>
      <c r="F74" s="130" t="s">
        <v>3652</v>
      </c>
      <c r="G74" s="130" t="s">
        <v>3652</v>
      </c>
      <c r="H74" s="130" t="s">
        <v>3652</v>
      </c>
      <c r="I74" s="130" t="s">
        <v>3652</v>
      </c>
      <c r="J74" s="130" t="s">
        <v>3652</v>
      </c>
      <c r="K74" s="130" t="s">
        <v>3652</v>
      </c>
      <c r="L74" s="130" t="s">
        <v>3652</v>
      </c>
    </row>
    <row r="75" spans="1:12" hidden="1">
      <c r="B75" s="1"/>
      <c r="C75" s="1"/>
      <c r="D75" s="1"/>
    </row>
    <row r="76" spans="1:12" hidden="1">
      <c r="B76" s="1"/>
      <c r="C76" s="1"/>
      <c r="D76" s="1"/>
    </row>
    <row r="77" spans="1:12" hidden="1">
      <c r="B77" s="1"/>
      <c r="C77" s="1"/>
      <c r="D77" s="1"/>
    </row>
    <row r="78" spans="1:12" hidden="1">
      <c r="B78" s="1"/>
      <c r="C78" s="1"/>
      <c r="D78" s="1"/>
    </row>
    <row r="79" spans="1:12" hidden="1">
      <c r="B79" s="1"/>
      <c r="C79" s="1"/>
      <c r="D79" s="1"/>
    </row>
    <row r="80" spans="1:12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2"/>
      <c r="B399" s="1"/>
      <c r="C399" s="1"/>
      <c r="D399" s="1"/>
    </row>
    <row r="400" spans="1:4" hidden="1">
      <c r="A400" s="32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5.42578125" style="2" bestFit="1" customWidth="1"/>
    <col min="2" max="2" width="58" style="2" bestFit="1" customWidth="1"/>
    <col min="3" max="3" width="12.28515625" style="1" bestFit="1" customWidth="1"/>
    <col min="4" max="4" width="11.28515625" style="1" bestFit="1" customWidth="1"/>
    <col min="5" max="6" width="13.140625" style="1" bestFit="1" customWidth="1"/>
    <col min="7" max="7" width="11.28515625" style="1" bestFit="1" customWidth="1"/>
    <col min="8" max="8" width="9" style="1" bestFit="1" customWidth="1"/>
    <col min="9" max="9" width="9.140625" style="1" bestFit="1" customWidth="1"/>
    <col min="10" max="10" width="9" style="1" bestFit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8802</v>
      </c>
    </row>
    <row r="5" spans="1:10" ht="18.75">
      <c r="A5" s="156" t="s">
        <v>102</v>
      </c>
      <c r="B5" s="157"/>
      <c r="C5" s="157"/>
      <c r="D5" s="157"/>
      <c r="E5" s="157"/>
      <c r="F5" s="157"/>
      <c r="G5" s="157"/>
      <c r="H5" s="157"/>
      <c r="I5" s="157"/>
      <c r="J5" s="158"/>
    </row>
    <row r="6" spans="1:10" s="3" customFormat="1" ht="78.75">
      <c r="A6" s="17" t="s">
        <v>120</v>
      </c>
      <c r="B6" s="25" t="s">
        <v>48</v>
      </c>
      <c r="C6" s="25" t="s">
        <v>107</v>
      </c>
      <c r="D6" s="25" t="s">
        <v>108</v>
      </c>
      <c r="E6" s="25" t="s">
        <v>199</v>
      </c>
      <c r="F6" s="25" t="s">
        <v>198</v>
      </c>
      <c r="G6" s="25" t="s">
        <v>115</v>
      </c>
      <c r="H6" s="25" t="s">
        <v>63</v>
      </c>
      <c r="I6" s="25" t="s">
        <v>152</v>
      </c>
      <c r="J6" s="26" t="s">
        <v>154</v>
      </c>
    </row>
    <row r="7" spans="1:10" s="3" customFormat="1">
      <c r="A7" s="121" t="s">
        <v>3652</v>
      </c>
      <c r="B7" s="122" t="s">
        <v>3652</v>
      </c>
      <c r="C7" s="122" t="s">
        <v>3652</v>
      </c>
      <c r="D7" s="27" t="s">
        <v>21</v>
      </c>
      <c r="E7" s="27" t="s">
        <v>206</v>
      </c>
      <c r="F7" s="122" t="s">
        <v>3652</v>
      </c>
      <c r="G7" s="27" t="s">
        <v>202</v>
      </c>
      <c r="H7" s="27" t="s">
        <v>19</v>
      </c>
      <c r="I7" s="27" t="s">
        <v>19</v>
      </c>
      <c r="J7" s="28" t="s">
        <v>19</v>
      </c>
    </row>
    <row r="8" spans="1:10" s="4" customFormat="1" ht="20.25">
      <c r="A8" s="123" t="s">
        <v>3652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5" t="s">
        <v>2236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63">
        <v>502657.53173711308</v>
      </c>
      <c r="H9" s="124" t="s">
        <v>3652</v>
      </c>
      <c r="I9" s="64">
        <f>IFERROR(G9/$G$9,0)</f>
        <v>1</v>
      </c>
      <c r="J9" s="64">
        <f>G9/'סכום נכסי הקרן'!$C$41</f>
        <v>7.8304716670413235E-2</v>
      </c>
    </row>
    <row r="10" spans="1:10">
      <c r="A10" s="56" t="s">
        <v>2237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66">
        <v>32990.737697589997</v>
      </c>
      <c r="H10" s="125" t="s">
        <v>3652</v>
      </c>
      <c r="I10" s="67">
        <f t="shared" ref="I10:I67" si="0">IFERROR(G10/$G$9,0)</f>
        <v>6.5632633780655175E-2</v>
      </c>
      <c r="J10" s="67">
        <f>G10/'סכום נכסי הקרן'!$C$41</f>
        <v>5.1393447925271955E-3</v>
      </c>
    </row>
    <row r="11" spans="1:10">
      <c r="A11" s="75" t="s">
        <v>185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66">
        <v>4722.5350700380004</v>
      </c>
      <c r="H11" s="125" t="s">
        <v>3652</v>
      </c>
      <c r="I11" s="67">
        <f t="shared" si="0"/>
        <v>9.3951344043678997E-3</v>
      </c>
      <c r="J11" s="67">
        <f>G11/'סכום נכסי הקרן'!$C$41</f>
        <v>7.3568333761447999E-4</v>
      </c>
    </row>
    <row r="12" spans="1:10">
      <c r="A12" s="62" t="s">
        <v>2238</v>
      </c>
      <c r="B12" s="59">
        <v>5224</v>
      </c>
      <c r="C12" s="72" t="s">
        <v>135</v>
      </c>
      <c r="D12" s="78">
        <v>40801</v>
      </c>
      <c r="E12" s="69">
        <v>228301.26257199998</v>
      </c>
      <c r="F12" s="71">
        <v>120.56959999999999</v>
      </c>
      <c r="G12" s="69">
        <v>998.37498146899998</v>
      </c>
      <c r="H12" s="70">
        <v>2.8999999999999998E-3</v>
      </c>
      <c r="I12" s="70">
        <f t="shared" si="0"/>
        <v>1.9861932199021423E-3</v>
      </c>
      <c r="J12" s="70">
        <f>G12/'סכום נכסי הקרן'!$C$41</f>
        <v>1.5552829733713302E-4</v>
      </c>
    </row>
    <row r="13" spans="1:10">
      <c r="A13" s="62" t="s">
        <v>2239</v>
      </c>
      <c r="B13" s="59">
        <v>7034</v>
      </c>
      <c r="C13" s="72" t="s">
        <v>135</v>
      </c>
      <c r="D13" s="78">
        <v>43850</v>
      </c>
      <c r="E13" s="69">
        <v>300220.99883400003</v>
      </c>
      <c r="F13" s="71">
        <v>66</v>
      </c>
      <c r="G13" s="69">
        <v>718.67503145300009</v>
      </c>
      <c r="H13" s="70">
        <v>4.1000000000000003E-3</v>
      </c>
      <c r="I13" s="70">
        <f t="shared" si="0"/>
        <v>1.4297508464050288E-3</v>
      </c>
      <c r="J13" s="70">
        <f>G13/'סכום נכסי הקרן'!$C$41</f>
        <v>1.1195623493702929E-4</v>
      </c>
    </row>
    <row r="14" spans="1:10">
      <c r="A14" s="62" t="s">
        <v>2240</v>
      </c>
      <c r="B14" s="59">
        <v>83021</v>
      </c>
      <c r="C14" s="72" t="s">
        <v>135</v>
      </c>
      <c r="D14" s="78">
        <v>44255</v>
      </c>
      <c r="E14" s="69">
        <v>124345.65</v>
      </c>
      <c r="F14" s="71">
        <v>100</v>
      </c>
      <c r="G14" s="69">
        <v>451.00167999999996</v>
      </c>
      <c r="H14" s="70">
        <v>2.9999999999999997E-4</v>
      </c>
      <c r="I14" s="70">
        <f t="shared" si="0"/>
        <v>8.9723450167234571E-4</v>
      </c>
      <c r="J14" s="70">
        <f>G14/'סכום נכסי הקרן'!$C$41</f>
        <v>7.025769344037244E-5</v>
      </c>
    </row>
    <row r="15" spans="1:10">
      <c r="A15" s="62" t="s">
        <v>2241</v>
      </c>
      <c r="B15" s="59">
        <v>8401</v>
      </c>
      <c r="C15" s="72" t="s">
        <v>135</v>
      </c>
      <c r="D15" s="78">
        <v>44621</v>
      </c>
      <c r="E15" s="69">
        <v>47783.590241999998</v>
      </c>
      <c r="F15" s="71">
        <v>81.944800000000001</v>
      </c>
      <c r="G15" s="69">
        <v>142.01941959899997</v>
      </c>
      <c r="H15" s="70">
        <v>1.4E-3</v>
      </c>
      <c r="I15" s="70">
        <f t="shared" si="0"/>
        <v>2.8253713638429136E-4</v>
      </c>
      <c r="J15" s="70">
        <f>G15/'סכום נכסי הקרן'!$C$41</f>
        <v>2.2123990413441836E-5</v>
      </c>
    </row>
    <row r="16" spans="1:10">
      <c r="A16" s="62" t="s">
        <v>2242</v>
      </c>
      <c r="B16" s="59">
        <v>8507</v>
      </c>
      <c r="C16" s="72" t="s">
        <v>135</v>
      </c>
      <c r="D16" s="78">
        <v>44621</v>
      </c>
      <c r="E16" s="69">
        <v>40775.328094999997</v>
      </c>
      <c r="F16" s="71">
        <v>100.4772</v>
      </c>
      <c r="G16" s="69">
        <v>148.59785644900001</v>
      </c>
      <c r="H16" s="70">
        <v>8.0000000000000004E-4</v>
      </c>
      <c r="I16" s="70">
        <f t="shared" si="0"/>
        <v>2.9562445018075609E-4</v>
      </c>
      <c r="J16" s="70">
        <f>G16/'סכום נכסי הקרן'!$C$41</f>
        <v>2.3148788812250798E-5</v>
      </c>
    </row>
    <row r="17" spans="1:10">
      <c r="A17" s="62" t="s">
        <v>2243</v>
      </c>
      <c r="B17" s="59">
        <v>7992</v>
      </c>
      <c r="C17" s="72" t="s">
        <v>135</v>
      </c>
      <c r="D17" s="78">
        <v>44196</v>
      </c>
      <c r="E17" s="69">
        <v>440321.87</v>
      </c>
      <c r="F17" s="71">
        <v>113.8103</v>
      </c>
      <c r="G17" s="69">
        <v>1817.60445</v>
      </c>
      <c r="H17" s="70">
        <v>2.8E-3</v>
      </c>
      <c r="I17" s="70">
        <f t="shared" si="0"/>
        <v>3.6159896853004809E-3</v>
      </c>
      <c r="J17" s="70">
        <f>G17/'סכום נכסי הקרן'!$C$41</f>
        <v>2.8314904779059088E-4</v>
      </c>
    </row>
    <row r="18" spans="1:10">
      <c r="A18" s="62" t="s">
        <v>3393</v>
      </c>
      <c r="B18" s="59">
        <v>9867</v>
      </c>
      <c r="C18" s="72" t="s">
        <v>135</v>
      </c>
      <c r="D18" s="78">
        <v>45222</v>
      </c>
      <c r="E18" s="69">
        <v>49852.647147999989</v>
      </c>
      <c r="F18" s="71">
        <v>102</v>
      </c>
      <c r="G18" s="69">
        <v>184.431862352</v>
      </c>
      <c r="H18" s="70">
        <v>1E-4</v>
      </c>
      <c r="I18" s="70">
        <f t="shared" si="0"/>
        <v>3.6691355586502335E-4</v>
      </c>
      <c r="J18" s="70">
        <f>G18/'סכום נכסי הקרן'!$C$41</f>
        <v>2.8731062034544493E-5</v>
      </c>
    </row>
    <row r="19" spans="1:10">
      <c r="A19" s="62" t="s">
        <v>2244</v>
      </c>
      <c r="B19" s="59">
        <v>8402</v>
      </c>
      <c r="C19" s="72" t="s">
        <v>135</v>
      </c>
      <c r="D19" s="78">
        <v>44560</v>
      </c>
      <c r="E19" s="69">
        <v>26106.092565999999</v>
      </c>
      <c r="F19" s="71">
        <v>99.982100000000003</v>
      </c>
      <c r="G19" s="69">
        <v>94.669848716000004</v>
      </c>
      <c r="H19" s="70">
        <v>8.0000000000000004E-4</v>
      </c>
      <c r="I19" s="70">
        <f t="shared" si="0"/>
        <v>1.8833866547037393E-4</v>
      </c>
      <c r="J19" s="70">
        <f>G19/'סכום נכסי הקרן'!$C$41</f>
        <v>1.474780583774137E-5</v>
      </c>
    </row>
    <row r="20" spans="1:10">
      <c r="A20" s="62" t="s">
        <v>2245</v>
      </c>
      <c r="B20" s="59">
        <v>8291</v>
      </c>
      <c r="C20" s="72" t="s">
        <v>135</v>
      </c>
      <c r="D20" s="78">
        <v>44279</v>
      </c>
      <c r="E20" s="69">
        <v>45824.35</v>
      </c>
      <c r="F20" s="71">
        <v>100.5746</v>
      </c>
      <c r="G20" s="69">
        <v>167.15995000000001</v>
      </c>
      <c r="H20" s="70">
        <v>3.0000000000000001E-3</v>
      </c>
      <c r="I20" s="70">
        <f t="shared" si="0"/>
        <v>3.3255236308171677E-4</v>
      </c>
      <c r="J20" s="70">
        <f>G20/'סכום נכסי הקרן'!$C$41</f>
        <v>2.6040418569190221E-5</v>
      </c>
    </row>
    <row r="21" spans="1:10">
      <c r="A21" s="128" t="s">
        <v>3652</v>
      </c>
      <c r="B21" s="126" t="s">
        <v>3652</v>
      </c>
      <c r="C21" s="126" t="s">
        <v>3652</v>
      </c>
      <c r="D21" s="126" t="s">
        <v>3652</v>
      </c>
      <c r="E21" s="126" t="s">
        <v>3652</v>
      </c>
      <c r="F21" s="126" t="s">
        <v>3652</v>
      </c>
      <c r="G21" s="126" t="s">
        <v>3652</v>
      </c>
      <c r="H21" s="126" t="s">
        <v>3652</v>
      </c>
      <c r="I21" s="126" t="s">
        <v>3652</v>
      </c>
      <c r="J21" s="126" t="s">
        <v>3652</v>
      </c>
    </row>
    <row r="22" spans="1:10">
      <c r="A22" s="58" t="s">
        <v>187</v>
      </c>
      <c r="B22" s="126" t="s">
        <v>3652</v>
      </c>
      <c r="C22" s="126" t="s">
        <v>3652</v>
      </c>
      <c r="D22" s="126" t="s">
        <v>3652</v>
      </c>
      <c r="E22" s="126" t="s">
        <v>3652</v>
      </c>
      <c r="F22" s="126" t="s">
        <v>3652</v>
      </c>
      <c r="G22" s="69">
        <v>922.8380731320002</v>
      </c>
      <c r="H22" s="126" t="s">
        <v>3652</v>
      </c>
      <c r="I22" s="70">
        <f t="shared" si="0"/>
        <v>1.8359181248966921E-3</v>
      </c>
      <c r="J22" s="70">
        <f>G22/'סכום נכסי הקרן'!$C$41</f>
        <v>1.4376104860011182E-4</v>
      </c>
    </row>
    <row r="23" spans="1:10">
      <c r="A23" s="62" t="s">
        <v>2246</v>
      </c>
      <c r="B23" s="59">
        <v>992880</v>
      </c>
      <c r="C23" s="72" t="s">
        <v>136</v>
      </c>
      <c r="D23" s="78">
        <v>45158</v>
      </c>
      <c r="E23" s="69">
        <v>560.61027999999999</v>
      </c>
      <c r="F23" s="71">
        <v>164613.12</v>
      </c>
      <c r="G23" s="69">
        <v>922.8380731320002</v>
      </c>
      <c r="H23" s="70">
        <v>4.2502674753601213E-7</v>
      </c>
      <c r="I23" s="70">
        <f t="shared" si="0"/>
        <v>1.8359181248966921E-3</v>
      </c>
      <c r="J23" s="70">
        <f>G23/'סכום נכסי הקרן'!$C$41</f>
        <v>1.4376104860011182E-4</v>
      </c>
    </row>
    <row r="24" spans="1:10">
      <c r="A24" s="128" t="s">
        <v>3652</v>
      </c>
      <c r="B24" s="126" t="s">
        <v>3652</v>
      </c>
      <c r="C24" s="126" t="s">
        <v>3652</v>
      </c>
      <c r="D24" s="126" t="s">
        <v>3652</v>
      </c>
      <c r="E24" s="126" t="s">
        <v>3652</v>
      </c>
      <c r="F24" s="126" t="s">
        <v>3652</v>
      </c>
      <c r="G24" s="126" t="s">
        <v>3652</v>
      </c>
      <c r="H24" s="126" t="s">
        <v>3652</v>
      </c>
      <c r="I24" s="126" t="s">
        <v>3652</v>
      </c>
      <c r="J24" s="126" t="s">
        <v>3652</v>
      </c>
    </row>
    <row r="25" spans="1:10">
      <c r="A25" s="75" t="s">
        <v>188</v>
      </c>
      <c r="B25" s="126" t="s">
        <v>3652</v>
      </c>
      <c r="C25" s="126" t="s">
        <v>3652</v>
      </c>
      <c r="D25" s="126" t="s">
        <v>3652</v>
      </c>
      <c r="E25" s="126" t="s">
        <v>3652</v>
      </c>
      <c r="F25" s="126" t="s">
        <v>3652</v>
      </c>
      <c r="G25" s="69">
        <v>4789.6079399999999</v>
      </c>
      <c r="H25" s="126" t="s">
        <v>3652</v>
      </c>
      <c r="I25" s="70">
        <f t="shared" si="0"/>
        <v>9.528570920737613E-3</v>
      </c>
      <c r="J25" s="70">
        <f>G25/'סכום נכסי הקרן'!$C$41</f>
        <v>7.4613204622229741E-4</v>
      </c>
    </row>
    <row r="26" spans="1:10">
      <c r="A26" s="62" t="s">
        <v>2247</v>
      </c>
      <c r="B26" s="59">
        <v>8510</v>
      </c>
      <c r="C26" s="72" t="s">
        <v>136</v>
      </c>
      <c r="D26" s="78">
        <v>44655</v>
      </c>
      <c r="E26" s="69">
        <v>2521368.16</v>
      </c>
      <c r="F26" s="71">
        <v>94.706891999999996</v>
      </c>
      <c r="G26" s="69">
        <v>2387.9096199999999</v>
      </c>
      <c r="H26" s="70">
        <v>2.5999999999999999E-3</v>
      </c>
      <c r="I26" s="70">
        <f t="shared" si="0"/>
        <v>4.7505696607145686E-3</v>
      </c>
      <c r="J26" s="70">
        <f>G26/'סכום נכסי הקרן'!$C$41</f>
        <v>3.7199201130531543E-4</v>
      </c>
    </row>
    <row r="27" spans="1:10">
      <c r="A27" s="62" t="s">
        <v>2248</v>
      </c>
      <c r="B27" s="59">
        <v>7004</v>
      </c>
      <c r="C27" s="72" t="s">
        <v>136</v>
      </c>
      <c r="D27" s="78">
        <v>43614</v>
      </c>
      <c r="E27" s="69">
        <v>2538430.9</v>
      </c>
      <c r="F27" s="71">
        <v>94.613511000000003</v>
      </c>
      <c r="G27" s="69">
        <v>2401.69832</v>
      </c>
      <c r="H27" s="70">
        <v>2.2000000000000001E-3</v>
      </c>
      <c r="I27" s="70">
        <f t="shared" si="0"/>
        <v>4.7780012600230452E-3</v>
      </c>
      <c r="J27" s="70">
        <f>G27/'סכום נכסי הקרן'!$C$41</f>
        <v>3.7414003491698198E-4</v>
      </c>
    </row>
    <row r="28" spans="1:10">
      <c r="A28" s="128" t="s">
        <v>3652</v>
      </c>
      <c r="B28" s="126" t="s">
        <v>3652</v>
      </c>
      <c r="C28" s="126" t="s">
        <v>3652</v>
      </c>
      <c r="D28" s="126" t="s">
        <v>3652</v>
      </c>
      <c r="E28" s="126" t="s">
        <v>3652</v>
      </c>
      <c r="F28" s="126" t="s">
        <v>3652</v>
      </c>
      <c r="G28" s="126" t="s">
        <v>3652</v>
      </c>
      <c r="H28" s="126" t="s">
        <v>3652</v>
      </c>
      <c r="I28" s="126" t="s">
        <v>3652</v>
      </c>
      <c r="J28" s="126" t="s">
        <v>3652</v>
      </c>
    </row>
    <row r="29" spans="1:10">
      <c r="A29" s="75" t="s">
        <v>189</v>
      </c>
      <c r="B29" s="125" t="s">
        <v>3652</v>
      </c>
      <c r="C29" s="125" t="s">
        <v>3652</v>
      </c>
      <c r="D29" s="125" t="s">
        <v>3652</v>
      </c>
      <c r="E29" s="125" t="s">
        <v>3652</v>
      </c>
      <c r="F29" s="125" t="s">
        <v>3652</v>
      </c>
      <c r="G29" s="66">
        <v>22555.756614419992</v>
      </c>
      <c r="H29" s="125" t="s">
        <v>3652</v>
      </c>
      <c r="I29" s="67">
        <f t="shared" si="0"/>
        <v>4.4873010330652954E-2</v>
      </c>
      <c r="J29" s="67">
        <f>G29/'סכום נכסי הקרן'!$C$41</f>
        <v>3.5137683600903057E-3</v>
      </c>
    </row>
    <row r="30" spans="1:10">
      <c r="A30" s="62" t="s">
        <v>2249</v>
      </c>
      <c r="B30" s="59">
        <v>91381</v>
      </c>
      <c r="C30" s="72" t="s">
        <v>135</v>
      </c>
      <c r="D30" s="78">
        <v>44742</v>
      </c>
      <c r="E30" s="69">
        <v>110482.13</v>
      </c>
      <c r="F30" s="71">
        <v>100</v>
      </c>
      <c r="G30" s="69">
        <v>400.71868000000001</v>
      </c>
      <c r="H30" s="70">
        <v>8.9999999999999998E-4</v>
      </c>
      <c r="I30" s="70">
        <f t="shared" si="0"/>
        <v>7.9720019038643098E-4</v>
      </c>
      <c r="J30" s="70">
        <f>G30/'סכום נכסי הקרן'!$C$41</f>
        <v>6.2424535037808963E-5</v>
      </c>
    </row>
    <row r="31" spans="1:10">
      <c r="A31" s="62" t="s">
        <v>2250</v>
      </c>
      <c r="B31" s="59">
        <v>72111</v>
      </c>
      <c r="C31" s="72" t="s">
        <v>135</v>
      </c>
      <c r="D31" s="78">
        <v>43466</v>
      </c>
      <c r="E31" s="69">
        <v>48753.17</v>
      </c>
      <c r="F31" s="71">
        <v>100</v>
      </c>
      <c r="G31" s="69">
        <v>176.82776000000001</v>
      </c>
      <c r="H31" s="70">
        <v>4.0000000000000002E-4</v>
      </c>
      <c r="I31" s="70">
        <f t="shared" si="0"/>
        <v>3.5178575637553541E-4</v>
      </c>
      <c r="J31" s="70">
        <f>G31/'סכום נכסי הקרן'!$C$41</f>
        <v>2.7546483981673315E-5</v>
      </c>
    </row>
    <row r="32" spans="1:10">
      <c r="A32" s="62" t="s">
        <v>2251</v>
      </c>
      <c r="B32" s="59">
        <v>5272</v>
      </c>
      <c r="C32" s="72" t="s">
        <v>135</v>
      </c>
      <c r="D32" s="78">
        <v>42403</v>
      </c>
      <c r="E32" s="69">
        <v>321864.883699</v>
      </c>
      <c r="F32" s="71">
        <v>113.42319999999999</v>
      </c>
      <c r="G32" s="69">
        <v>1324.1068975380001</v>
      </c>
      <c r="H32" s="70">
        <v>2.9999999999999997E-4</v>
      </c>
      <c r="I32" s="70">
        <f t="shared" si="0"/>
        <v>2.6342127869089611E-3</v>
      </c>
      <c r="J32" s="70">
        <f>G32/'סכום נכסי הקרן'!$C$41</f>
        <v>2.0627128592848581E-4</v>
      </c>
    </row>
    <row r="33" spans="1:10">
      <c r="A33" s="62" t="s">
        <v>2252</v>
      </c>
      <c r="B33" s="59">
        <v>8292</v>
      </c>
      <c r="C33" s="72" t="s">
        <v>135</v>
      </c>
      <c r="D33" s="78">
        <v>44317</v>
      </c>
      <c r="E33" s="69">
        <v>209321.2</v>
      </c>
      <c r="F33" s="71">
        <v>126.2667</v>
      </c>
      <c r="G33" s="69">
        <v>958.62688000000003</v>
      </c>
      <c r="H33" s="70">
        <v>5.9999999999999995E-4</v>
      </c>
      <c r="I33" s="70">
        <f t="shared" si="0"/>
        <v>1.9071173104422043E-3</v>
      </c>
      <c r="J33" s="70">
        <f>G33/'סכום נכסי הקרן'!$C$41</f>
        <v>1.4933628065141733E-4</v>
      </c>
    </row>
    <row r="34" spans="1:10">
      <c r="A34" s="62" t="s">
        <v>2253</v>
      </c>
      <c r="B34" s="59">
        <v>7038</v>
      </c>
      <c r="C34" s="72" t="s">
        <v>135</v>
      </c>
      <c r="D34" s="78">
        <v>43556</v>
      </c>
      <c r="E34" s="69">
        <v>479815.94888599997</v>
      </c>
      <c r="F34" s="71">
        <v>117.4562</v>
      </c>
      <c r="G34" s="69">
        <v>2044.0813768599999</v>
      </c>
      <c r="H34" s="70">
        <v>8.0000000000000004E-4</v>
      </c>
      <c r="I34" s="70">
        <f t="shared" si="0"/>
        <v>4.0665487887865618E-3</v>
      </c>
      <c r="J34" s="70">
        <f>G34/'סכום נכסי הקרן'!$C$41</f>
        <v>3.1842995073234383E-4</v>
      </c>
    </row>
    <row r="35" spans="1:10">
      <c r="A35" s="62" t="s">
        <v>2254</v>
      </c>
      <c r="B35" s="59">
        <v>9290</v>
      </c>
      <c r="C35" s="72" t="s">
        <v>135</v>
      </c>
      <c r="D35" s="78">
        <v>44853</v>
      </c>
      <c r="E35" s="69">
        <v>43809.835186000004</v>
      </c>
      <c r="F35" s="71">
        <v>111.11109999999999</v>
      </c>
      <c r="G35" s="69">
        <v>176.55361849499999</v>
      </c>
      <c r="H35" s="70">
        <v>5.0000000000000001E-4</v>
      </c>
      <c r="I35" s="70">
        <f t="shared" si="0"/>
        <v>3.5124037211748473E-4</v>
      </c>
      <c r="J35" s="70">
        <f>G35/'סכום נכסי הקרן'!$C$41</f>
        <v>2.7503777821870156E-5</v>
      </c>
    </row>
    <row r="36" spans="1:10">
      <c r="A36" s="62" t="s">
        <v>2255</v>
      </c>
      <c r="B36" s="59">
        <v>83791</v>
      </c>
      <c r="C36" s="72" t="s">
        <v>136</v>
      </c>
      <c r="D36" s="78">
        <v>44308</v>
      </c>
      <c r="E36" s="69">
        <v>1196044.73</v>
      </c>
      <c r="F36" s="71">
        <v>100</v>
      </c>
      <c r="G36" s="69">
        <v>1196.0447300000001</v>
      </c>
      <c r="H36" s="70">
        <v>5.0000000000000001E-4</v>
      </c>
      <c r="I36" s="70">
        <f t="shared" si="0"/>
        <v>2.3794425716981487E-3</v>
      </c>
      <c r="J36" s="70">
        <f>G36/'סכום נכסי הקרן'!$C$41</f>
        <v>1.8632157641034294E-4</v>
      </c>
    </row>
    <row r="37" spans="1:10">
      <c r="A37" s="62" t="s">
        <v>2256</v>
      </c>
      <c r="B37" s="59">
        <v>7079</v>
      </c>
      <c r="C37" s="72" t="s">
        <v>136</v>
      </c>
      <c r="D37" s="78">
        <v>44166</v>
      </c>
      <c r="E37" s="69">
        <v>2522774.2400000002</v>
      </c>
      <c r="F37" s="71">
        <v>73.331999999999994</v>
      </c>
      <c r="G37" s="69">
        <v>1850.0008</v>
      </c>
      <c r="H37" s="70">
        <v>6.6E-3</v>
      </c>
      <c r="I37" s="70">
        <f t="shared" si="0"/>
        <v>3.6804398286974034E-3</v>
      </c>
      <c r="J37" s="70">
        <f>G37/'סכום נכסי הקרן'!$C$41</f>
        <v>2.8819579800865437E-4</v>
      </c>
    </row>
    <row r="38" spans="1:10">
      <c r="A38" s="62" t="s">
        <v>2257</v>
      </c>
      <c r="B38" s="59">
        <v>8279</v>
      </c>
      <c r="C38" s="72" t="s">
        <v>136</v>
      </c>
      <c r="D38" s="78">
        <v>44308</v>
      </c>
      <c r="E38" s="69">
        <v>263934.83</v>
      </c>
      <c r="F38" s="71">
        <v>101.042474</v>
      </c>
      <c r="G38" s="69">
        <v>266.68635</v>
      </c>
      <c r="H38" s="70">
        <v>3.0000000000000001E-3</v>
      </c>
      <c r="I38" s="70">
        <f t="shared" si="0"/>
        <v>5.3055277830687197E-4</v>
      </c>
      <c r="J38" s="70">
        <f>G38/'סכום נכסי הקרן'!$C$41</f>
        <v>4.1544784984020169E-5</v>
      </c>
    </row>
    <row r="39" spans="1:10">
      <c r="A39" s="62" t="s">
        <v>2258</v>
      </c>
      <c r="B39" s="59">
        <v>6662</v>
      </c>
      <c r="C39" s="72" t="s">
        <v>135</v>
      </c>
      <c r="D39" s="78">
        <v>43556</v>
      </c>
      <c r="E39" s="69">
        <v>258681.47402699999</v>
      </c>
      <c r="F39" s="71">
        <v>133.20480000000001</v>
      </c>
      <c r="G39" s="69">
        <v>1249.7776607149999</v>
      </c>
      <c r="H39" s="70">
        <v>1.8E-3</v>
      </c>
      <c r="I39" s="70">
        <f t="shared" si="0"/>
        <v>2.4863402651024561E-3</v>
      </c>
      <c r="J39" s="70">
        <f>G39/'סכום נכסי הקרן'!$C$41</f>
        <v>1.9469217000508794E-4</v>
      </c>
    </row>
    <row r="40" spans="1:10">
      <c r="A40" s="62" t="s">
        <v>2259</v>
      </c>
      <c r="B40" s="59">
        <v>8283</v>
      </c>
      <c r="C40" s="72" t="s">
        <v>136</v>
      </c>
      <c r="D40" s="78">
        <v>44317</v>
      </c>
      <c r="E40" s="69">
        <v>2082542.37</v>
      </c>
      <c r="F40" s="71">
        <v>107.82</v>
      </c>
      <c r="G40" s="69">
        <v>2245.3971800000004</v>
      </c>
      <c r="H40" s="70">
        <v>1.6000000000000001E-3</v>
      </c>
      <c r="I40" s="70">
        <f t="shared" si="0"/>
        <v>4.4670516966894471E-3</v>
      </c>
      <c r="J40" s="70">
        <f>G40/'סכום נכסי הקרן'!$C$41</f>
        <v>3.4979121746135585E-4</v>
      </c>
    </row>
    <row r="41" spans="1:10">
      <c r="A41" s="62" t="s">
        <v>2260</v>
      </c>
      <c r="B41" s="59">
        <v>85741</v>
      </c>
      <c r="C41" s="72" t="s">
        <v>135</v>
      </c>
      <c r="D41" s="78">
        <v>44404</v>
      </c>
      <c r="E41" s="69">
        <v>61144.959999999999</v>
      </c>
      <c r="F41" s="71">
        <v>100</v>
      </c>
      <c r="G41" s="69">
        <v>221.77275</v>
      </c>
      <c r="H41" s="70">
        <v>4.0000000000000002E-4</v>
      </c>
      <c r="I41" s="70">
        <f t="shared" si="0"/>
        <v>4.4120049138343724E-4</v>
      </c>
      <c r="J41" s="70">
        <f>G41/'סכום נכסי הקרן'!$C$41</f>
        <v>3.4548079472627151E-5</v>
      </c>
    </row>
    <row r="42" spans="1:10">
      <c r="A42" s="62" t="s">
        <v>2261</v>
      </c>
      <c r="B42" s="59">
        <v>72112</v>
      </c>
      <c r="C42" s="72" t="s">
        <v>135</v>
      </c>
      <c r="D42" s="78">
        <v>43466</v>
      </c>
      <c r="E42" s="69">
        <v>21698.71</v>
      </c>
      <c r="F42" s="71">
        <v>100</v>
      </c>
      <c r="G42" s="69">
        <v>78.701210000000003</v>
      </c>
      <c r="H42" s="70">
        <v>1E-4</v>
      </c>
      <c r="I42" s="70">
        <f t="shared" si="0"/>
        <v>1.5657023924026323E-4</v>
      </c>
      <c r="J42" s="70">
        <f>G42/'סכום נכסי הקרן'!$C$41</f>
        <v>1.2260188222727629E-5</v>
      </c>
    </row>
    <row r="43" spans="1:10">
      <c r="A43" s="62" t="s">
        <v>2262</v>
      </c>
      <c r="B43" s="59">
        <v>7067</v>
      </c>
      <c r="C43" s="72" t="s">
        <v>136</v>
      </c>
      <c r="D43" s="78">
        <v>44048</v>
      </c>
      <c r="E43" s="69">
        <v>1918880.99</v>
      </c>
      <c r="F43" s="71">
        <v>125.3601</v>
      </c>
      <c r="G43" s="69">
        <v>2405.5111299999999</v>
      </c>
      <c r="H43" s="70">
        <v>6.3E-3</v>
      </c>
      <c r="I43" s="70">
        <f t="shared" si="0"/>
        <v>4.7855865636527812E-3</v>
      </c>
      <c r="J43" s="70">
        <f>G43/'סכום נכסי הקרן'!$C$41</f>
        <v>3.7473399996856751E-4</v>
      </c>
    </row>
    <row r="44" spans="1:10">
      <c r="A44" s="62" t="s">
        <v>2263</v>
      </c>
      <c r="B44" s="59">
        <v>5289</v>
      </c>
      <c r="C44" s="72" t="s">
        <v>135</v>
      </c>
      <c r="D44" s="78">
        <v>42736</v>
      </c>
      <c r="E44" s="69">
        <v>232330.02525600002</v>
      </c>
      <c r="F44" s="71">
        <v>112.22150000000001</v>
      </c>
      <c r="G44" s="69">
        <v>945.64681574800011</v>
      </c>
      <c r="H44" s="70">
        <v>1.4E-3</v>
      </c>
      <c r="I44" s="70">
        <f t="shared" si="0"/>
        <v>1.8812944321752803E-3</v>
      </c>
      <c r="J44" s="70">
        <f>G44/'סכום נכסי הקרן'!$C$41</f>
        <v>1.4731422748511127E-4</v>
      </c>
    </row>
    <row r="45" spans="1:10">
      <c r="A45" s="62" t="s">
        <v>2264</v>
      </c>
      <c r="B45" s="59">
        <v>8405</v>
      </c>
      <c r="C45" s="72" t="s">
        <v>135</v>
      </c>
      <c r="D45" s="78">
        <v>44581</v>
      </c>
      <c r="E45" s="69">
        <v>38883.080818000002</v>
      </c>
      <c r="F45" s="71">
        <v>108.9652</v>
      </c>
      <c r="G45" s="69">
        <v>153.67246043899999</v>
      </c>
      <c r="H45" s="70">
        <v>1.1999999999999999E-3</v>
      </c>
      <c r="I45" s="70">
        <f t="shared" si="0"/>
        <v>3.0571999967439017E-4</v>
      </c>
      <c r="J45" s="70">
        <f>G45/'סכום נכסי הקרן'!$C$41</f>
        <v>2.3939317954981949E-5</v>
      </c>
    </row>
    <row r="46" spans="1:10">
      <c r="A46" s="62" t="s">
        <v>2265</v>
      </c>
      <c r="B46" s="59">
        <v>5230</v>
      </c>
      <c r="C46" s="72" t="s">
        <v>135</v>
      </c>
      <c r="D46" s="78">
        <v>40372</v>
      </c>
      <c r="E46" s="69">
        <v>125607.648883</v>
      </c>
      <c r="F46" s="71">
        <v>18.6633</v>
      </c>
      <c r="G46" s="69">
        <v>85.026064625000004</v>
      </c>
      <c r="H46" s="70">
        <v>1.2999999999999999E-3</v>
      </c>
      <c r="I46" s="70">
        <f t="shared" si="0"/>
        <v>1.6915306994637479E-4</v>
      </c>
      <c r="J46" s="70">
        <f>G46/'סכום נכסי הקרן'!$C$41</f>
        <v>1.3245483216081472E-5</v>
      </c>
    </row>
    <row r="47" spans="1:10">
      <c r="A47" s="62" t="s">
        <v>2266</v>
      </c>
      <c r="B47" s="59">
        <v>5310</v>
      </c>
      <c r="C47" s="72" t="s">
        <v>135</v>
      </c>
      <c r="D47" s="78">
        <v>42979</v>
      </c>
      <c r="E47" s="69">
        <v>110558.37</v>
      </c>
      <c r="F47" s="71">
        <v>119.8379</v>
      </c>
      <c r="G47" s="69">
        <v>480.54424</v>
      </c>
      <c r="H47" s="70">
        <v>2.9999999999999997E-4</v>
      </c>
      <c r="I47" s="70">
        <f t="shared" si="0"/>
        <v>9.5600724083315196E-4</v>
      </c>
      <c r="J47" s="70">
        <f>G47/'סכום נכסי הקרן'!$C$41</f>
        <v>7.4859876128303474E-5</v>
      </c>
    </row>
    <row r="48" spans="1:10">
      <c r="A48" s="62" t="s">
        <v>2267</v>
      </c>
      <c r="B48" s="59">
        <v>6645</v>
      </c>
      <c r="C48" s="72" t="s">
        <v>135</v>
      </c>
      <c r="D48" s="78">
        <v>43466</v>
      </c>
      <c r="E48" s="69">
        <v>163750.71</v>
      </c>
      <c r="F48" s="71">
        <v>159.67689999999999</v>
      </c>
      <c r="G48" s="69">
        <v>948.35916000000009</v>
      </c>
      <c r="H48" s="70">
        <v>2.5000000000000001E-3</v>
      </c>
      <c r="I48" s="70">
        <f t="shared" si="0"/>
        <v>1.8866904405522493E-3</v>
      </c>
      <c r="J48" s="70">
        <f>G48/'סכום נכסי הקרן'!$C$41</f>
        <v>1.4773676039222099E-4</v>
      </c>
    </row>
    <row r="49" spans="1:10">
      <c r="A49" s="62" t="s">
        <v>2268</v>
      </c>
      <c r="B49" s="59">
        <v>7029</v>
      </c>
      <c r="C49" s="72" t="s">
        <v>136</v>
      </c>
      <c r="D49" s="78">
        <v>43739</v>
      </c>
      <c r="E49" s="69">
        <v>3502191.78</v>
      </c>
      <c r="F49" s="71">
        <v>107.327808</v>
      </c>
      <c r="G49" s="69">
        <v>3758.82539</v>
      </c>
      <c r="H49" s="70">
        <v>2.3999999999999998E-3</v>
      </c>
      <c r="I49" s="70">
        <f t="shared" si="0"/>
        <v>7.4779052390004644E-3</v>
      </c>
      <c r="J49" s="70">
        <f>G49/'סכום נכסי הקרן'!$C$41</f>
        <v>5.8555525102813011E-4</v>
      </c>
    </row>
    <row r="50" spans="1:10">
      <c r="A50" s="62" t="s">
        <v>2269</v>
      </c>
      <c r="B50" s="59">
        <v>7076</v>
      </c>
      <c r="C50" s="72" t="s">
        <v>136</v>
      </c>
      <c r="D50" s="78">
        <v>44104</v>
      </c>
      <c r="E50" s="69">
        <v>2254043.7400000002</v>
      </c>
      <c r="F50" s="71">
        <v>70.489953999999997</v>
      </c>
      <c r="G50" s="69">
        <v>1588.8754299999998</v>
      </c>
      <c r="H50" s="70">
        <v>4.4000000000000003E-3</v>
      </c>
      <c r="I50" s="70">
        <f t="shared" si="0"/>
        <v>3.1609502090002945E-3</v>
      </c>
      <c r="J50" s="70">
        <f>G50/'סכום נכסי הקרן'!$C$41</f>
        <v>2.4751731052505158E-4</v>
      </c>
    </row>
    <row r="51" spans="1:10">
      <c r="A51" s="128" t="s">
        <v>3652</v>
      </c>
      <c r="B51" s="126" t="s">
        <v>3652</v>
      </c>
      <c r="C51" s="126" t="s">
        <v>3652</v>
      </c>
      <c r="D51" s="126" t="s">
        <v>3652</v>
      </c>
      <c r="E51" s="126" t="s">
        <v>3652</v>
      </c>
      <c r="F51" s="126" t="s">
        <v>3652</v>
      </c>
      <c r="G51" s="126" t="s">
        <v>3652</v>
      </c>
      <c r="H51" s="126" t="s">
        <v>3652</v>
      </c>
      <c r="I51" s="126" t="s">
        <v>3652</v>
      </c>
      <c r="J51" s="126" t="s">
        <v>3652</v>
      </c>
    </row>
    <row r="52" spans="1:10">
      <c r="A52" s="56" t="s">
        <v>2270</v>
      </c>
      <c r="B52" s="125" t="s">
        <v>3652</v>
      </c>
      <c r="C52" s="125" t="s">
        <v>3652</v>
      </c>
      <c r="D52" s="125" t="s">
        <v>3652</v>
      </c>
      <c r="E52" s="125" t="s">
        <v>3652</v>
      </c>
      <c r="F52" s="125" t="s">
        <v>3652</v>
      </c>
      <c r="G52" s="66">
        <v>469666.794039523</v>
      </c>
      <c r="H52" s="125" t="s">
        <v>3652</v>
      </c>
      <c r="I52" s="67">
        <f t="shared" si="0"/>
        <v>0.93436736621934469</v>
      </c>
      <c r="J52" s="67">
        <f>G52/'סכום נכסי הקרן'!$C$41</f>
        <v>7.3165371877886021E-2</v>
      </c>
    </row>
    <row r="53" spans="1:10">
      <c r="A53" s="75" t="s">
        <v>185</v>
      </c>
      <c r="B53" s="125" t="s">
        <v>3652</v>
      </c>
      <c r="C53" s="125" t="s">
        <v>3652</v>
      </c>
      <c r="D53" s="125" t="s">
        <v>3652</v>
      </c>
      <c r="E53" s="125" t="s">
        <v>3652</v>
      </c>
      <c r="F53" s="125" t="s">
        <v>3652</v>
      </c>
      <c r="G53" s="66">
        <v>17750.308136097003</v>
      </c>
      <c r="H53" s="125" t="s">
        <v>3652</v>
      </c>
      <c r="I53" s="67">
        <f t="shared" si="0"/>
        <v>3.5312925829947196E-2</v>
      </c>
      <c r="J53" s="67">
        <f>G53/'סכום נכסי הקרן'!$C$41</f>
        <v>2.7651686519173323E-3</v>
      </c>
    </row>
    <row r="54" spans="1:10">
      <c r="A54" s="62" t="s">
        <v>2271</v>
      </c>
      <c r="B54" s="59">
        <v>8888</v>
      </c>
      <c r="C54" s="72" t="s">
        <v>135</v>
      </c>
      <c r="D54" s="78">
        <v>44476</v>
      </c>
      <c r="E54" s="69">
        <v>26892.608595000002</v>
      </c>
      <c r="F54" s="71">
        <v>89.915700000000001</v>
      </c>
      <c r="G54" s="69">
        <v>87.703316182999998</v>
      </c>
      <c r="H54" s="70">
        <v>2.5999999999999999E-3</v>
      </c>
      <c r="I54" s="70">
        <f t="shared" si="0"/>
        <v>1.7447926400288838E-4</v>
      </c>
      <c r="J54" s="70">
        <f>G54/'סכום נכסי הקרן'!$C$41</f>
        <v>1.3662549332608406E-5</v>
      </c>
    </row>
    <row r="55" spans="1:10">
      <c r="A55" s="62" t="s">
        <v>2272</v>
      </c>
      <c r="B55" s="59">
        <v>84032</v>
      </c>
      <c r="C55" s="72" t="s">
        <v>135</v>
      </c>
      <c r="D55" s="78">
        <v>44314</v>
      </c>
      <c r="E55" s="69">
        <v>127137.25</v>
      </c>
      <c r="F55" s="71">
        <v>100</v>
      </c>
      <c r="G55" s="69">
        <v>461.12678999999997</v>
      </c>
      <c r="H55" s="70">
        <v>1E-4</v>
      </c>
      <c r="I55" s="70">
        <f t="shared" si="0"/>
        <v>9.1737765950986798E-4</v>
      </c>
      <c r="J55" s="70">
        <f>G55/'סכום נכסי הקרן'!$C$41</f>
        <v>7.1834997707687033E-5</v>
      </c>
    </row>
    <row r="56" spans="1:10">
      <c r="A56" s="62" t="s">
        <v>2273</v>
      </c>
      <c r="B56" s="59">
        <v>84034</v>
      </c>
      <c r="C56" s="72" t="s">
        <v>135</v>
      </c>
      <c r="D56" s="78">
        <v>44314</v>
      </c>
      <c r="E56" s="69">
        <v>73158.5</v>
      </c>
      <c r="F56" s="71">
        <v>100</v>
      </c>
      <c r="G56" s="69">
        <v>265.34588000000002</v>
      </c>
      <c r="H56" s="70">
        <v>1E-4</v>
      </c>
      <c r="I56" s="70">
        <f t="shared" si="0"/>
        <v>5.2788601233727127E-4</v>
      </c>
      <c r="J56" s="70">
        <f>G56/'סכום נכסי הקרן'!$C$41</f>
        <v>4.1335964630344294E-5</v>
      </c>
    </row>
    <row r="57" spans="1:10">
      <c r="A57" s="62" t="s">
        <v>2274</v>
      </c>
      <c r="B57" s="59">
        <v>9239</v>
      </c>
      <c r="C57" s="72" t="s">
        <v>135</v>
      </c>
      <c r="D57" s="78">
        <v>44742</v>
      </c>
      <c r="E57" s="69">
        <v>60861.444558000003</v>
      </c>
      <c r="F57" s="71">
        <v>106.13509999999999</v>
      </c>
      <c r="G57" s="69">
        <v>234.287352865</v>
      </c>
      <c r="H57" s="70">
        <v>2.9999999999999997E-4</v>
      </c>
      <c r="I57" s="70">
        <f t="shared" si="0"/>
        <v>4.6609736863055881E-4</v>
      </c>
      <c r="J57" s="70">
        <f>G57/'סכום נכסי הקרן'!$C$41</f>
        <v>3.6497622391441058E-5</v>
      </c>
    </row>
    <row r="58" spans="1:10">
      <c r="A58" s="62" t="s">
        <v>2275</v>
      </c>
      <c r="B58" s="59">
        <v>97211</v>
      </c>
      <c r="C58" s="72" t="s">
        <v>135</v>
      </c>
      <c r="D58" s="78">
        <v>45166</v>
      </c>
      <c r="E58" s="69">
        <v>42211.34</v>
      </c>
      <c r="F58" s="71">
        <v>100</v>
      </c>
      <c r="G58" s="69">
        <v>153.10051999999999</v>
      </c>
      <c r="H58" s="70">
        <v>4.0000000000000002E-4</v>
      </c>
      <c r="I58" s="70">
        <f t="shared" si="0"/>
        <v>3.0458216645218929E-4</v>
      </c>
      <c r="J58" s="70">
        <f>G58/'סכום נכסי הקרן'!$C$41</f>
        <v>2.3850220246899322E-5</v>
      </c>
    </row>
    <row r="59" spans="1:10">
      <c r="A59" s="62" t="s">
        <v>2276</v>
      </c>
      <c r="B59" s="59">
        <v>9616</v>
      </c>
      <c r="C59" s="72" t="s">
        <v>135</v>
      </c>
      <c r="D59" s="78">
        <v>45093</v>
      </c>
      <c r="E59" s="69">
        <v>13338.476979999999</v>
      </c>
      <c r="F59" s="71">
        <v>98.447900000000004</v>
      </c>
      <c r="G59" s="69">
        <v>47.627770557999987</v>
      </c>
      <c r="H59" s="70">
        <v>2.5999999999999999E-3</v>
      </c>
      <c r="I59" s="70">
        <f t="shared" si="0"/>
        <v>9.4751928601179364E-5</v>
      </c>
      <c r="J59" s="70">
        <f>G59/'סכום נכסי הקרן'!$C$41</f>
        <v>7.4195229230905742E-6</v>
      </c>
    </row>
    <row r="60" spans="1:10">
      <c r="A60" s="62" t="s">
        <v>2277</v>
      </c>
      <c r="B60" s="59">
        <v>8287</v>
      </c>
      <c r="C60" s="72" t="s">
        <v>135</v>
      </c>
      <c r="D60" s="78">
        <v>43800</v>
      </c>
      <c r="E60" s="69">
        <v>294237.58</v>
      </c>
      <c r="F60" s="71">
        <v>123.3766</v>
      </c>
      <c r="G60" s="69">
        <v>1316.6747</v>
      </c>
      <c r="H60" s="70">
        <v>2.2000000000000001E-3</v>
      </c>
      <c r="I60" s="70">
        <f t="shared" si="0"/>
        <v>2.6194269793387145E-3</v>
      </c>
      <c r="J60" s="70">
        <f>G60/'סכום נכסי הקרן'!$C$41</f>
        <v>2.0511348745595441E-4</v>
      </c>
    </row>
    <row r="61" spans="1:10">
      <c r="A61" s="62" t="s">
        <v>2278</v>
      </c>
      <c r="B61" s="59">
        <v>1181106</v>
      </c>
      <c r="C61" s="72" t="s">
        <v>135</v>
      </c>
      <c r="D61" s="78">
        <v>44287</v>
      </c>
      <c r="E61" s="69">
        <v>393924.94</v>
      </c>
      <c r="F61" s="71">
        <v>107.2026</v>
      </c>
      <c r="G61" s="69">
        <v>1531.6740500000001</v>
      </c>
      <c r="H61" s="70">
        <v>2.0999999999999999E-3</v>
      </c>
      <c r="I61" s="70">
        <f t="shared" si="0"/>
        <v>3.0471522921515807E-3</v>
      </c>
      <c r="J61" s="70">
        <f>G61/'סכום נכסי הקרן'!$C$41</f>
        <v>2.3860639688852978E-4</v>
      </c>
    </row>
    <row r="62" spans="1:10">
      <c r="A62" s="62" t="s">
        <v>2279</v>
      </c>
      <c r="B62" s="59">
        <v>7046</v>
      </c>
      <c r="C62" s="72" t="s">
        <v>135</v>
      </c>
      <c r="D62" s="78">
        <v>43795</v>
      </c>
      <c r="E62" s="69">
        <v>897954.56</v>
      </c>
      <c r="F62" s="71">
        <v>146.4255</v>
      </c>
      <c r="G62" s="69">
        <v>4768.9045800000004</v>
      </c>
      <c r="H62" s="70">
        <v>1E-4</v>
      </c>
      <c r="I62" s="70">
        <f t="shared" si="0"/>
        <v>9.4873831165313352E-3</v>
      </c>
      <c r="J62" s="70">
        <f>G62/'סכום נכסי הקרן'!$C$41</f>
        <v>7.4290684688364827E-4</v>
      </c>
    </row>
    <row r="63" spans="1:10">
      <c r="A63" s="62" t="s">
        <v>2280</v>
      </c>
      <c r="B63" s="59">
        <v>8315</v>
      </c>
      <c r="C63" s="72" t="s">
        <v>135</v>
      </c>
      <c r="D63" s="78">
        <v>44337</v>
      </c>
      <c r="E63" s="69">
        <v>1496897.42</v>
      </c>
      <c r="F63" s="71">
        <v>95.038200000000003</v>
      </c>
      <c r="G63" s="69">
        <v>5159.8585499999999</v>
      </c>
      <c r="H63" s="70">
        <v>1E-4</v>
      </c>
      <c r="I63" s="70">
        <f t="shared" si="0"/>
        <v>1.0265157138237363E-2</v>
      </c>
      <c r="J63" s="70">
        <f>G63/'סכום נכסי הקרן'!$C$41</f>
        <v>8.0381022128694663E-4</v>
      </c>
    </row>
    <row r="64" spans="1:10">
      <c r="A64" s="62" t="s">
        <v>2281</v>
      </c>
      <c r="B64" s="59">
        <v>8338</v>
      </c>
      <c r="C64" s="72" t="s">
        <v>135</v>
      </c>
      <c r="D64" s="78">
        <v>44561</v>
      </c>
      <c r="E64" s="69">
        <v>42227.918666999998</v>
      </c>
      <c r="F64" s="71">
        <v>80.141499999999994</v>
      </c>
      <c r="G64" s="69">
        <v>122.74525092</v>
      </c>
      <c r="H64" s="70">
        <v>1.8E-3</v>
      </c>
      <c r="I64" s="70">
        <f t="shared" si="0"/>
        <v>2.4419260265694188E-4</v>
      </c>
      <c r="J64" s="70">
        <f>G64/'סכום נכסי הקרן'!$C$41</f>
        <v>1.9121432564062632E-5</v>
      </c>
    </row>
    <row r="65" spans="1:10">
      <c r="A65" s="62" t="s">
        <v>2282</v>
      </c>
      <c r="B65" s="59">
        <v>84031</v>
      </c>
      <c r="C65" s="72" t="s">
        <v>135</v>
      </c>
      <c r="D65" s="78">
        <v>44314</v>
      </c>
      <c r="E65" s="69">
        <v>76517.48</v>
      </c>
      <c r="F65" s="71">
        <v>100</v>
      </c>
      <c r="G65" s="69">
        <v>277.52888999999999</v>
      </c>
      <c r="H65" s="70">
        <v>1E-4</v>
      </c>
      <c r="I65" s="70">
        <f t="shared" si="0"/>
        <v>5.5212321009276346E-4</v>
      </c>
      <c r="J65" s="70">
        <f>G65/'סכום נכסי הקרן'!$C$41</f>
        <v>4.3233851533472882E-5</v>
      </c>
    </row>
    <row r="66" spans="1:10">
      <c r="A66" s="62" t="s">
        <v>2283</v>
      </c>
      <c r="B66" s="59">
        <v>84033</v>
      </c>
      <c r="C66" s="72" t="s">
        <v>135</v>
      </c>
      <c r="D66" s="78">
        <v>44314</v>
      </c>
      <c r="E66" s="69">
        <v>74963.95</v>
      </c>
      <c r="F66" s="71">
        <v>100</v>
      </c>
      <c r="G66" s="69">
        <v>271.89425</v>
      </c>
      <c r="H66" s="70">
        <v>0</v>
      </c>
      <c r="I66" s="70">
        <f t="shared" si="0"/>
        <v>5.4091351035837868E-4</v>
      </c>
      <c r="J66" s="70">
        <f>G66/'סכום נכסי הקרן'!$C$41</f>
        <v>4.235607917181148E-5</v>
      </c>
    </row>
    <row r="67" spans="1:10">
      <c r="A67" s="62" t="s">
        <v>2284</v>
      </c>
      <c r="B67" s="59">
        <v>84036</v>
      </c>
      <c r="C67" s="72" t="s">
        <v>135</v>
      </c>
      <c r="D67" s="78">
        <v>44314</v>
      </c>
      <c r="E67" s="69">
        <v>114415.12</v>
      </c>
      <c r="F67" s="71">
        <v>100</v>
      </c>
      <c r="G67" s="69">
        <v>414.98365999999999</v>
      </c>
      <c r="H67" s="70">
        <v>1E-4</v>
      </c>
      <c r="I67" s="70">
        <f t="shared" si="0"/>
        <v>8.2557931354549762E-4</v>
      </c>
      <c r="J67" s="70">
        <f>G67/'סכום נכסי הקרן'!$C$41</f>
        <v>6.4646754236134436E-5</v>
      </c>
    </row>
    <row r="68" spans="1:10">
      <c r="A68" s="62" t="s">
        <v>2285</v>
      </c>
      <c r="B68" s="59">
        <v>84035</v>
      </c>
      <c r="C68" s="72" t="s">
        <v>135</v>
      </c>
      <c r="D68" s="78">
        <v>44314</v>
      </c>
      <c r="E68" s="69">
        <v>31784.31</v>
      </c>
      <c r="F68" s="71">
        <v>100</v>
      </c>
      <c r="G68" s="69">
        <v>115.2817</v>
      </c>
      <c r="H68" s="70">
        <v>1E-4</v>
      </c>
      <c r="I68" s="70">
        <f t="shared" ref="I68:I129" si="1">IFERROR(G68/$G$9,0)</f>
        <v>2.293444198510322E-4</v>
      </c>
      <c r="J68" s="70">
        <f>G68/'סכום נכסי הקרן'!$C$41</f>
        <v>1.7958749816375371E-5</v>
      </c>
    </row>
    <row r="69" spans="1:10">
      <c r="A69" s="62" t="s">
        <v>2286</v>
      </c>
      <c r="B69" s="59">
        <v>8316</v>
      </c>
      <c r="C69" s="72" t="s">
        <v>135</v>
      </c>
      <c r="D69" s="78">
        <v>44378</v>
      </c>
      <c r="E69" s="69">
        <v>736800.58</v>
      </c>
      <c r="F69" s="71">
        <v>94.356899999999996</v>
      </c>
      <c r="G69" s="69">
        <v>2521.5708799999998</v>
      </c>
      <c r="H69" s="70">
        <v>3.5999999999999999E-3</v>
      </c>
      <c r="I69" s="70">
        <f t="shared" si="1"/>
        <v>5.0164788564607968E-3</v>
      </c>
      <c r="J69" s="70">
        <f>G69/'סכום נכסי הקרן'!$C$41</f>
        <v>3.9281395553828125E-4</v>
      </c>
    </row>
    <row r="70" spans="1:10">
      <c r="A70" s="128" t="s">
        <v>3652</v>
      </c>
      <c r="B70" s="126" t="s">
        <v>3652</v>
      </c>
      <c r="C70" s="126" t="s">
        <v>3652</v>
      </c>
      <c r="D70" s="126" t="s">
        <v>3652</v>
      </c>
      <c r="E70" s="126" t="s">
        <v>3652</v>
      </c>
      <c r="F70" s="126" t="s">
        <v>3652</v>
      </c>
      <c r="G70" s="126" t="s">
        <v>3652</v>
      </c>
      <c r="H70" s="126" t="s">
        <v>3652</v>
      </c>
      <c r="I70" s="126" t="s">
        <v>3652</v>
      </c>
      <c r="J70" s="126" t="s">
        <v>3652</v>
      </c>
    </row>
    <row r="71" spans="1:10">
      <c r="A71" s="75" t="s">
        <v>2287</v>
      </c>
      <c r="B71" s="126" t="s">
        <v>3652</v>
      </c>
      <c r="C71" s="126" t="s">
        <v>3652</v>
      </c>
      <c r="D71" s="126" t="s">
        <v>3652</v>
      </c>
      <c r="E71" s="126" t="s">
        <v>3652</v>
      </c>
      <c r="F71" s="126" t="s">
        <v>3652</v>
      </c>
      <c r="G71" s="69">
        <v>1586.758200497</v>
      </c>
      <c r="H71" s="126" t="s">
        <v>3652</v>
      </c>
      <c r="I71" s="70">
        <f t="shared" si="1"/>
        <v>3.1567381374220911E-3</v>
      </c>
      <c r="J71" s="70">
        <f>G71/'סכום נכסי הקרן'!$C$41</f>
        <v>2.4718748545352482E-4</v>
      </c>
    </row>
    <row r="72" spans="1:10">
      <c r="A72" s="62" t="s">
        <v>2288</v>
      </c>
      <c r="B72" s="59" t="s">
        <v>2289</v>
      </c>
      <c r="C72" s="72" t="s">
        <v>135</v>
      </c>
      <c r="D72" s="78">
        <v>44616</v>
      </c>
      <c r="E72" s="69">
        <v>240.95593199999999</v>
      </c>
      <c r="F72" s="71">
        <v>100927.1</v>
      </c>
      <c r="G72" s="69">
        <v>882.04952945399998</v>
      </c>
      <c r="H72" s="70">
        <v>3.127835210829787E-4</v>
      </c>
      <c r="I72" s="70">
        <f t="shared" si="1"/>
        <v>1.7547723325775345E-3</v>
      </c>
      <c r="J72" s="70">
        <f>G72/'סכום נכסי הקרן'!$C$41</f>
        <v>1.3740695032356397E-4</v>
      </c>
    </row>
    <row r="73" spans="1:10">
      <c r="A73" s="62" t="s">
        <v>2290</v>
      </c>
      <c r="B73" s="59">
        <v>9628</v>
      </c>
      <c r="C73" s="72" t="s">
        <v>135</v>
      </c>
      <c r="D73" s="78">
        <v>45103</v>
      </c>
      <c r="E73" s="69">
        <v>81.340297000000007</v>
      </c>
      <c r="F73" s="71">
        <v>130547.18</v>
      </c>
      <c r="G73" s="69">
        <v>385.14172302699995</v>
      </c>
      <c r="H73" s="70">
        <v>2.6160102755138801E-3</v>
      </c>
      <c r="I73" s="70">
        <f t="shared" si="1"/>
        <v>7.662109860286084E-4</v>
      </c>
      <c r="J73" s="70">
        <f>G73/'סכום נכסי הקרן'!$C$41</f>
        <v>5.9997934170728134E-5</v>
      </c>
    </row>
    <row r="74" spans="1:10">
      <c r="A74" s="62" t="s">
        <v>2291</v>
      </c>
      <c r="B74" s="59">
        <v>9768</v>
      </c>
      <c r="C74" s="72" t="s">
        <v>135</v>
      </c>
      <c r="D74" s="78">
        <v>45103</v>
      </c>
      <c r="E74" s="69">
        <v>67.431517999999997</v>
      </c>
      <c r="F74" s="71">
        <v>130662.52</v>
      </c>
      <c r="G74" s="69">
        <v>319.56694801599997</v>
      </c>
      <c r="H74" s="70">
        <v>2.1706046624968226E-3</v>
      </c>
      <c r="I74" s="70">
        <f t="shared" si="1"/>
        <v>6.3575481881594797E-4</v>
      </c>
      <c r="J74" s="70">
        <f>G74/'סכום נכסי הקרן'!$C$41</f>
        <v>4.9782600959232707E-5</v>
      </c>
    </row>
    <row r="75" spans="1:10">
      <c r="A75" s="128" t="s">
        <v>3652</v>
      </c>
      <c r="B75" s="126" t="s">
        <v>3652</v>
      </c>
      <c r="C75" s="126" t="s">
        <v>3652</v>
      </c>
      <c r="D75" s="126" t="s">
        <v>3652</v>
      </c>
      <c r="E75" s="126" t="s">
        <v>3652</v>
      </c>
      <c r="F75" s="126" t="s">
        <v>3652</v>
      </c>
      <c r="G75" s="126" t="s">
        <v>3652</v>
      </c>
      <c r="H75" s="126" t="s">
        <v>3652</v>
      </c>
      <c r="I75" s="126" t="s">
        <v>3652</v>
      </c>
      <c r="J75" s="126" t="s">
        <v>3652</v>
      </c>
    </row>
    <row r="76" spans="1:10">
      <c r="A76" s="75" t="s">
        <v>188</v>
      </c>
      <c r="B76" s="125" t="s">
        <v>3652</v>
      </c>
      <c r="C76" s="125" t="s">
        <v>3652</v>
      </c>
      <c r="D76" s="125" t="s">
        <v>3652</v>
      </c>
      <c r="E76" s="125" t="s">
        <v>3652</v>
      </c>
      <c r="F76" s="125" t="s">
        <v>3652</v>
      </c>
      <c r="G76" s="66">
        <v>24771.323809999998</v>
      </c>
      <c r="H76" s="125" t="s">
        <v>3652</v>
      </c>
      <c r="I76" s="67">
        <f t="shared" si="1"/>
        <v>4.9280717478546114E-2</v>
      </c>
      <c r="J76" s="67">
        <f>G76/'סכום נכסי הקרן'!$C$41</f>
        <v>3.8589126194722347E-3</v>
      </c>
    </row>
    <row r="77" spans="1:10">
      <c r="A77" s="62" t="s">
        <v>2292</v>
      </c>
      <c r="B77" s="59">
        <v>7064</v>
      </c>
      <c r="C77" s="72" t="s">
        <v>135</v>
      </c>
      <c r="D77" s="78">
        <v>43466</v>
      </c>
      <c r="E77" s="69">
        <v>510354.44</v>
      </c>
      <c r="F77" s="71">
        <v>113.7073</v>
      </c>
      <c r="G77" s="69">
        <v>2104.78532</v>
      </c>
      <c r="H77" s="70">
        <v>0</v>
      </c>
      <c r="I77" s="70">
        <f t="shared" si="1"/>
        <v>4.1873147960723089E-3</v>
      </c>
      <c r="J77" s="70">
        <f>G77/'סכום נכסי הקרן'!$C$41</f>
        <v>3.2788649871627135E-4</v>
      </c>
    </row>
    <row r="78" spans="1:10">
      <c r="A78" s="62" t="s">
        <v>2293</v>
      </c>
      <c r="B78" s="59">
        <v>7031</v>
      </c>
      <c r="C78" s="72" t="s">
        <v>135</v>
      </c>
      <c r="D78" s="78">
        <v>43090</v>
      </c>
      <c r="E78" s="69">
        <v>557162.23999999999</v>
      </c>
      <c r="F78" s="71">
        <v>113.4705</v>
      </c>
      <c r="G78" s="69">
        <v>2293.0430000000001</v>
      </c>
      <c r="H78" s="70">
        <v>0</v>
      </c>
      <c r="I78" s="70">
        <f t="shared" si="1"/>
        <v>4.561839533321164E-3</v>
      </c>
      <c r="J78" s="70">
        <f>G78/'סכום נכסי הקרן'!$C$41</f>
        <v>3.5721355215260385E-4</v>
      </c>
    </row>
    <row r="79" spans="1:10">
      <c r="A79" s="62" t="s">
        <v>2294</v>
      </c>
      <c r="B79" s="59">
        <v>5344</v>
      </c>
      <c r="C79" s="72" t="s">
        <v>135</v>
      </c>
      <c r="D79" s="78">
        <v>43431</v>
      </c>
      <c r="E79" s="69">
        <v>436177.08</v>
      </c>
      <c r="F79" s="71">
        <v>77.903300000000002</v>
      </c>
      <c r="G79" s="69">
        <v>1232.4413200000001</v>
      </c>
      <c r="H79" s="70">
        <v>2.9999999999999997E-4</v>
      </c>
      <c r="I79" s="70">
        <f t="shared" si="1"/>
        <v>2.4518508968538835E-3</v>
      </c>
      <c r="J79" s="70">
        <f>G79/'סכום נכסי הקרן'!$C$41</f>
        <v>1.9199148979624192E-4</v>
      </c>
    </row>
    <row r="80" spans="1:10">
      <c r="A80" s="62" t="s">
        <v>2295</v>
      </c>
      <c r="B80" s="59">
        <v>7989</v>
      </c>
      <c r="C80" s="72" t="s">
        <v>135</v>
      </c>
      <c r="D80" s="78">
        <v>43830</v>
      </c>
      <c r="E80" s="69">
        <v>755709.76</v>
      </c>
      <c r="F80" s="71">
        <v>126.8155</v>
      </c>
      <c r="G80" s="69">
        <v>3475.9612400000001</v>
      </c>
      <c r="H80" s="70">
        <v>8.9999999999999998E-4</v>
      </c>
      <c r="I80" s="70">
        <f t="shared" si="1"/>
        <v>6.9151679235513915E-3</v>
      </c>
      <c r="J80" s="70">
        <f>G80/'סכום נכסי הקרן'!$C$41</f>
        <v>5.4149026498202151E-4</v>
      </c>
    </row>
    <row r="81" spans="1:10">
      <c r="A81" s="62" t="s">
        <v>2296</v>
      </c>
      <c r="B81" s="59">
        <v>8404</v>
      </c>
      <c r="C81" s="72" t="s">
        <v>135</v>
      </c>
      <c r="D81" s="78">
        <v>44469</v>
      </c>
      <c r="E81" s="69">
        <v>1267301.18</v>
      </c>
      <c r="F81" s="71">
        <v>109.3446</v>
      </c>
      <c r="G81" s="69">
        <v>5026.0260599999992</v>
      </c>
      <c r="H81" s="70">
        <v>3.3E-3</v>
      </c>
      <c r="I81" s="70">
        <f t="shared" si="1"/>
        <v>9.9989072930644577E-3</v>
      </c>
      <c r="J81" s="70">
        <f>G81/'סכום נכסי הקרן'!$C$41</f>
        <v>7.829616025971409E-4</v>
      </c>
    </row>
    <row r="82" spans="1:10">
      <c r="A82" s="62" t="s">
        <v>2297</v>
      </c>
      <c r="B82" s="59">
        <v>9526</v>
      </c>
      <c r="C82" s="72" t="s">
        <v>135</v>
      </c>
      <c r="D82" s="78">
        <v>44645</v>
      </c>
      <c r="E82" s="69">
        <v>275026.77</v>
      </c>
      <c r="F82" s="71">
        <v>86.201099999999997</v>
      </c>
      <c r="G82" s="69">
        <v>859.87500999999997</v>
      </c>
      <c r="H82" s="70">
        <v>5.9999999999999995E-4</v>
      </c>
      <c r="I82" s="70">
        <f t="shared" si="1"/>
        <v>1.7106577653942516E-3</v>
      </c>
      <c r="J82" s="70">
        <f>G82/'סכום נכסי הקרן'!$C$41</f>
        <v>1.339525716392391E-4</v>
      </c>
    </row>
    <row r="83" spans="1:10">
      <c r="A83" s="62" t="s">
        <v>2298</v>
      </c>
      <c r="B83" s="59">
        <v>9489</v>
      </c>
      <c r="C83" s="72" t="s">
        <v>135</v>
      </c>
      <c r="D83" s="78">
        <v>44665</v>
      </c>
      <c r="E83" s="69">
        <v>880458.18</v>
      </c>
      <c r="F83" s="71">
        <v>104.8327</v>
      </c>
      <c r="G83" s="69">
        <v>3347.7503400000001</v>
      </c>
      <c r="H83" s="70">
        <v>1.6000000000000001E-3</v>
      </c>
      <c r="I83" s="70">
        <f t="shared" si="1"/>
        <v>6.6601018161026055E-3</v>
      </c>
      <c r="J83" s="70">
        <f>G83/'סכום נכסי הקרן'!$C$41</f>
        <v>5.2151738570601919E-4</v>
      </c>
    </row>
    <row r="84" spans="1:10">
      <c r="A84" s="62" t="s">
        <v>2299</v>
      </c>
      <c r="B84" s="59">
        <v>9783</v>
      </c>
      <c r="C84" s="72" t="s">
        <v>137</v>
      </c>
      <c r="D84" s="78">
        <v>44643</v>
      </c>
      <c r="E84" s="69">
        <v>1255142.68</v>
      </c>
      <c r="F84" s="71">
        <v>108.5446</v>
      </c>
      <c r="G84" s="69">
        <v>5465.36211</v>
      </c>
      <c r="H84" s="70">
        <v>5.7999999999999996E-3</v>
      </c>
      <c r="I84" s="70">
        <f t="shared" si="1"/>
        <v>1.087293388624355E-2</v>
      </c>
      <c r="J84" s="70">
        <f>G84/'סכום נכסי הקרן'!$C$41</f>
        <v>8.514020073384363E-4</v>
      </c>
    </row>
    <row r="85" spans="1:10">
      <c r="A85" s="62" t="s">
        <v>2300</v>
      </c>
      <c r="B85" s="59">
        <v>5343</v>
      </c>
      <c r="C85" s="72" t="s">
        <v>135</v>
      </c>
      <c r="D85" s="78">
        <v>43382</v>
      </c>
      <c r="E85" s="69">
        <v>51303.41</v>
      </c>
      <c r="F85" s="71">
        <v>171.4846</v>
      </c>
      <c r="G85" s="69">
        <v>319.09417999999999</v>
      </c>
      <c r="H85" s="70">
        <v>4.0000000000000002E-4</v>
      </c>
      <c r="I85" s="70">
        <f t="shared" si="1"/>
        <v>6.3481428179789886E-4</v>
      </c>
      <c r="J85" s="70">
        <f>G85/'סכום נכסי הקרן'!$C$41</f>
        <v>4.9708952474516338E-5</v>
      </c>
    </row>
    <row r="86" spans="1:10">
      <c r="A86" s="62" t="s">
        <v>2301</v>
      </c>
      <c r="B86" s="59">
        <v>5299</v>
      </c>
      <c r="C86" s="72" t="s">
        <v>135</v>
      </c>
      <c r="D86" s="78">
        <v>42831</v>
      </c>
      <c r="E86" s="69">
        <v>130813.42</v>
      </c>
      <c r="F86" s="71">
        <v>136.0231</v>
      </c>
      <c r="G86" s="69">
        <v>645.37554</v>
      </c>
      <c r="H86" s="70">
        <v>1E-4</v>
      </c>
      <c r="I86" s="70">
        <f t="shared" si="1"/>
        <v>1.2839269268873257E-3</v>
      </c>
      <c r="J86" s="70">
        <f>G86/'סכום נכסי הקרן'!$C$41</f>
        <v>1.0053753423542641E-4</v>
      </c>
    </row>
    <row r="87" spans="1:10">
      <c r="A87" s="62" t="s">
        <v>2302</v>
      </c>
      <c r="B87" s="59">
        <v>53431</v>
      </c>
      <c r="C87" s="72" t="s">
        <v>135</v>
      </c>
      <c r="D87" s="78">
        <v>43382</v>
      </c>
      <c r="E87" s="69">
        <v>390.5</v>
      </c>
      <c r="F87" s="71">
        <v>113.65049999999999</v>
      </c>
      <c r="G87" s="69">
        <v>1.6096900000000001</v>
      </c>
      <c r="H87" s="70">
        <v>4.0000000000000002E-4</v>
      </c>
      <c r="I87" s="70">
        <f t="shared" si="1"/>
        <v>3.2023592572802798E-6</v>
      </c>
      <c r="J87" s="70">
        <f>G87/'סכום נכסי הקרן'!$C$41</f>
        <v>2.5075983431820723E-7</v>
      </c>
    </row>
    <row r="88" spans="1:10">
      <c r="A88" s="128" t="s">
        <v>3652</v>
      </c>
      <c r="B88" s="126" t="s">
        <v>3652</v>
      </c>
      <c r="C88" s="126" t="s">
        <v>3652</v>
      </c>
      <c r="D88" s="126" t="s">
        <v>3652</v>
      </c>
      <c r="E88" s="126" t="s">
        <v>3652</v>
      </c>
      <c r="F88" s="126" t="s">
        <v>3652</v>
      </c>
      <c r="G88" s="126" t="s">
        <v>3652</v>
      </c>
      <c r="H88" s="126" t="s">
        <v>3652</v>
      </c>
      <c r="I88" s="126" t="s">
        <v>3652</v>
      </c>
      <c r="J88" s="126" t="s">
        <v>3652</v>
      </c>
    </row>
    <row r="89" spans="1:10">
      <c r="A89" s="75" t="s">
        <v>189</v>
      </c>
      <c r="B89" s="125" t="s">
        <v>3652</v>
      </c>
      <c r="C89" s="125" t="s">
        <v>3652</v>
      </c>
      <c r="D89" s="125" t="s">
        <v>3652</v>
      </c>
      <c r="E89" s="125" t="s">
        <v>3652</v>
      </c>
      <c r="F89" s="125" t="s">
        <v>3652</v>
      </c>
      <c r="G89" s="66">
        <v>425558.40389292903</v>
      </c>
      <c r="H89" s="125" t="s">
        <v>3652</v>
      </c>
      <c r="I89" s="67">
        <f t="shared" si="1"/>
        <v>0.84661698477342928</v>
      </c>
      <c r="J89" s="67">
        <f>G89/'סכום נכסי הקרן'!$C$41</f>
        <v>6.6294103121042933E-2</v>
      </c>
    </row>
    <row r="90" spans="1:10">
      <c r="A90" s="62" t="s">
        <v>2303</v>
      </c>
      <c r="B90" s="59">
        <v>76203</v>
      </c>
      <c r="C90" s="72" t="s">
        <v>135</v>
      </c>
      <c r="D90" s="78">
        <v>43466</v>
      </c>
      <c r="E90" s="69">
        <v>49913.26</v>
      </c>
      <c r="F90" s="71">
        <v>100</v>
      </c>
      <c r="G90" s="69">
        <v>181.03538</v>
      </c>
      <c r="H90" s="70">
        <v>5.0000000000000001E-4</v>
      </c>
      <c r="I90" s="70">
        <f t="shared" si="1"/>
        <v>3.6015650531360274E-4</v>
      </c>
      <c r="J90" s="70">
        <f>G90/'סכום נכסי הקרן'!$C$41</f>
        <v>2.8201953105587841E-5</v>
      </c>
    </row>
    <row r="91" spans="1:10">
      <c r="A91" s="62" t="s">
        <v>2304</v>
      </c>
      <c r="B91" s="59">
        <v>7055</v>
      </c>
      <c r="C91" s="72" t="s">
        <v>135</v>
      </c>
      <c r="D91" s="78">
        <v>43914</v>
      </c>
      <c r="E91" s="69">
        <v>504371.44459099998</v>
      </c>
      <c r="F91" s="71">
        <v>113.4684</v>
      </c>
      <c r="G91" s="69">
        <v>2075.7401090899998</v>
      </c>
      <c r="H91" s="70">
        <v>2.5000000000000001E-3</v>
      </c>
      <c r="I91" s="70">
        <f t="shared" si="1"/>
        <v>4.1295314961590978E-3</v>
      </c>
      <c r="J91" s="70">
        <f>G91/'סכום נכסי הקרן'!$C$41</f>
        <v>3.2336179378828579E-4</v>
      </c>
    </row>
    <row r="92" spans="1:10">
      <c r="A92" s="62" t="s">
        <v>2305</v>
      </c>
      <c r="B92" s="59">
        <v>5271</v>
      </c>
      <c r="C92" s="72" t="s">
        <v>135</v>
      </c>
      <c r="D92" s="78">
        <v>42352</v>
      </c>
      <c r="E92" s="69">
        <v>324786.21820499998</v>
      </c>
      <c r="F92" s="71">
        <v>84.997500000000002</v>
      </c>
      <c r="G92" s="69">
        <v>1001.2702209370001</v>
      </c>
      <c r="H92" s="70">
        <v>2.7000000000000001E-3</v>
      </c>
      <c r="I92" s="70">
        <f t="shared" si="1"/>
        <v>1.9919530847906574E-3</v>
      </c>
      <c r="J92" s="70">
        <f>G92/'סכום נכסי הקרן'!$C$41</f>
        <v>1.5597932192528804E-4</v>
      </c>
    </row>
    <row r="93" spans="1:10">
      <c r="A93" s="62" t="s">
        <v>2306</v>
      </c>
      <c r="B93" s="59">
        <v>5238</v>
      </c>
      <c r="C93" s="72" t="s">
        <v>137</v>
      </c>
      <c r="D93" s="78">
        <v>43221</v>
      </c>
      <c r="E93" s="69">
        <v>1163228.6626480001</v>
      </c>
      <c r="F93" s="71">
        <v>89.927700000000002</v>
      </c>
      <c r="G93" s="69">
        <v>4196.393480058</v>
      </c>
      <c r="H93" s="70">
        <v>2.0000000000000001E-4</v>
      </c>
      <c r="I93" s="70">
        <f t="shared" si="1"/>
        <v>8.3484146065729084E-3</v>
      </c>
      <c r="J93" s="70">
        <f>G93/'סכום נכסי הקרן'!$C$41</f>
        <v>6.5372024041483094E-4</v>
      </c>
    </row>
    <row r="94" spans="1:10">
      <c r="A94" s="62" t="s">
        <v>2307</v>
      </c>
      <c r="B94" s="59">
        <v>7070</v>
      </c>
      <c r="C94" s="72" t="s">
        <v>137</v>
      </c>
      <c r="D94" s="78">
        <v>44075</v>
      </c>
      <c r="E94" s="69">
        <v>2820471.4575569998</v>
      </c>
      <c r="F94" s="71">
        <v>101.8006</v>
      </c>
      <c r="G94" s="69">
        <v>11518.334046537</v>
      </c>
      <c r="H94" s="70">
        <v>2.9999999999999997E-4</v>
      </c>
      <c r="I94" s="70">
        <f t="shared" si="1"/>
        <v>2.2914874082819912E-2</v>
      </c>
      <c r="J94" s="70">
        <f>G94/'סכום נכסי הקרן'!$C$41</f>
        <v>1.7943427225934085E-3</v>
      </c>
    </row>
    <row r="95" spans="1:10">
      <c r="A95" s="62" t="s">
        <v>2308</v>
      </c>
      <c r="B95" s="59">
        <v>5339</v>
      </c>
      <c r="C95" s="72" t="s">
        <v>135</v>
      </c>
      <c r="D95" s="78">
        <v>42916</v>
      </c>
      <c r="E95" s="69">
        <v>1661307.5389759999</v>
      </c>
      <c r="F95" s="71">
        <v>77.599299999999999</v>
      </c>
      <c r="G95" s="69">
        <v>4675.7942770229993</v>
      </c>
      <c r="H95" s="70">
        <v>1.1000000000000001E-3</v>
      </c>
      <c r="I95" s="70">
        <f t="shared" si="1"/>
        <v>9.302147052017937E-3</v>
      </c>
      <c r="J95" s="70">
        <f>G95/'סכום נכסי הקרן'!$C$41</f>
        <v>7.2840198933478428E-4</v>
      </c>
    </row>
    <row r="96" spans="1:10">
      <c r="A96" s="62" t="s">
        <v>2309</v>
      </c>
      <c r="B96" s="59">
        <v>7006</v>
      </c>
      <c r="C96" s="72" t="s">
        <v>137</v>
      </c>
      <c r="D96" s="78">
        <v>43617</v>
      </c>
      <c r="E96" s="69">
        <v>350376.98</v>
      </c>
      <c r="F96" s="71">
        <v>136.87729999999999</v>
      </c>
      <c r="G96" s="69">
        <v>1923.9093700000001</v>
      </c>
      <c r="H96" s="70">
        <v>0</v>
      </c>
      <c r="I96" s="70">
        <f t="shared" si="1"/>
        <v>3.8274754649577068E-3</v>
      </c>
      <c r="J96" s="70">
        <f>G96/'סכום נכסי הקרן'!$C$41</f>
        <v>2.9970938184647138E-4</v>
      </c>
    </row>
    <row r="97" spans="1:10">
      <c r="A97" s="62" t="s">
        <v>2310</v>
      </c>
      <c r="B97" s="59">
        <v>8417</v>
      </c>
      <c r="C97" s="72" t="s">
        <v>137</v>
      </c>
      <c r="D97" s="78">
        <v>44713</v>
      </c>
      <c r="E97" s="69">
        <v>347082.91</v>
      </c>
      <c r="F97" s="71">
        <v>104.3721</v>
      </c>
      <c r="G97" s="69">
        <v>1453.23307</v>
      </c>
      <c r="H97" s="70">
        <v>0</v>
      </c>
      <c r="I97" s="70">
        <f t="shared" si="1"/>
        <v>2.8910997612585903E-3</v>
      </c>
      <c r="J97" s="70">
        <f>G97/'סכום נכסי הקרן'!$C$41</f>
        <v>2.2638674767125328E-4</v>
      </c>
    </row>
    <row r="98" spans="1:10">
      <c r="A98" s="62" t="s">
        <v>2311</v>
      </c>
      <c r="B98" s="59">
        <v>60831</v>
      </c>
      <c r="C98" s="72" t="s">
        <v>135</v>
      </c>
      <c r="D98" s="78">
        <v>42555</v>
      </c>
      <c r="E98" s="69">
        <v>50503.79</v>
      </c>
      <c r="F98" s="71">
        <v>100</v>
      </c>
      <c r="G98" s="69">
        <v>183.17726000000002</v>
      </c>
      <c r="H98" s="70">
        <v>0</v>
      </c>
      <c r="I98" s="70">
        <f t="shared" si="1"/>
        <v>3.6441761723327888E-4</v>
      </c>
      <c r="J98" s="70">
        <f>G98/'סכום נכסי הקרן'!$C$41</f>
        <v>2.8535618267159004E-5</v>
      </c>
    </row>
    <row r="99" spans="1:10">
      <c r="A99" s="62" t="s">
        <v>2312</v>
      </c>
      <c r="B99" s="59">
        <v>9282</v>
      </c>
      <c r="C99" s="72" t="s">
        <v>135</v>
      </c>
      <c r="D99" s="78">
        <v>44848</v>
      </c>
      <c r="E99" s="69">
        <v>295714.94</v>
      </c>
      <c r="F99" s="71">
        <v>108.30459999999999</v>
      </c>
      <c r="G99" s="69">
        <v>1161.6297299999999</v>
      </c>
      <c r="H99" s="70">
        <v>2.3999999999999998E-3</v>
      </c>
      <c r="I99" s="70">
        <f t="shared" si="1"/>
        <v>2.3109764733566657E-3</v>
      </c>
      <c r="J99" s="70">
        <f>G99/'סכום נכסי הקרן'!$C$41</f>
        <v>1.8096035797818448E-4</v>
      </c>
    </row>
    <row r="100" spans="1:10">
      <c r="A100" s="62" t="s">
        <v>2313</v>
      </c>
      <c r="B100" s="59">
        <v>8400</v>
      </c>
      <c r="C100" s="72" t="s">
        <v>135</v>
      </c>
      <c r="D100" s="78">
        <v>44544</v>
      </c>
      <c r="E100" s="69">
        <v>244272.671451</v>
      </c>
      <c r="F100" s="71">
        <v>115.3809</v>
      </c>
      <c r="G100" s="69">
        <v>1022.2482119740001</v>
      </c>
      <c r="H100" s="70">
        <v>5.9999999999999995E-4</v>
      </c>
      <c r="I100" s="70">
        <f t="shared" si="1"/>
        <v>2.0336872471427123E-3</v>
      </c>
      <c r="J100" s="70">
        <f>G100/'סכום נכסי הקרן'!$C$41</f>
        <v>1.5924730368374276E-4</v>
      </c>
    </row>
    <row r="101" spans="1:10">
      <c r="A101" s="62" t="s">
        <v>2314</v>
      </c>
      <c r="B101" s="59">
        <v>79692</v>
      </c>
      <c r="C101" s="72" t="s">
        <v>135</v>
      </c>
      <c r="D101" s="78">
        <v>43466</v>
      </c>
      <c r="E101" s="69">
        <v>22203.86</v>
      </c>
      <c r="F101" s="71">
        <v>100</v>
      </c>
      <c r="G101" s="69">
        <v>80.533419999999992</v>
      </c>
      <c r="H101" s="70">
        <v>0</v>
      </c>
      <c r="I101" s="70">
        <f t="shared" si="1"/>
        <v>1.6021528558756083E-4</v>
      </c>
      <c r="J101" s="70">
        <f>G101/'סכום נכסי הקרן'!$C$41</f>
        <v>1.2545612544203292E-5</v>
      </c>
    </row>
    <row r="102" spans="1:10">
      <c r="A102" s="62" t="s">
        <v>2315</v>
      </c>
      <c r="B102" s="59">
        <v>87255</v>
      </c>
      <c r="C102" s="72" t="s">
        <v>135</v>
      </c>
      <c r="D102" s="78">
        <v>44469</v>
      </c>
      <c r="E102" s="69">
        <v>19830.509999999998</v>
      </c>
      <c r="F102" s="71">
        <v>100</v>
      </c>
      <c r="G102" s="69">
        <v>71.925269999999998</v>
      </c>
      <c r="H102" s="70">
        <v>0</v>
      </c>
      <c r="I102" s="70">
        <f t="shared" si="1"/>
        <v>1.4309000752746402E-4</v>
      </c>
      <c r="J102" s="70">
        <f>G102/'סכום נכסי הקרן'!$C$41</f>
        <v>1.1204622497805367E-5</v>
      </c>
    </row>
    <row r="103" spans="1:10">
      <c r="A103" s="62" t="s">
        <v>2316</v>
      </c>
      <c r="B103" s="59">
        <v>79694</v>
      </c>
      <c r="C103" s="72" t="s">
        <v>135</v>
      </c>
      <c r="D103" s="78">
        <v>43466</v>
      </c>
      <c r="E103" s="69">
        <v>32005.73</v>
      </c>
      <c r="F103" s="71">
        <v>100</v>
      </c>
      <c r="G103" s="69">
        <v>116.0848</v>
      </c>
      <c r="H103" s="70">
        <v>0</v>
      </c>
      <c r="I103" s="70">
        <f t="shared" si="1"/>
        <v>2.3094212793117296E-4</v>
      </c>
      <c r="J103" s="70">
        <f>G103/'סכום נכסי הקרן'!$C$41</f>
        <v>1.8083857894912823E-5</v>
      </c>
    </row>
    <row r="104" spans="1:10">
      <c r="A104" s="62" t="s">
        <v>2317</v>
      </c>
      <c r="B104" s="59">
        <v>87254</v>
      </c>
      <c r="C104" s="72" t="s">
        <v>135</v>
      </c>
      <c r="D104" s="78">
        <v>44469</v>
      </c>
      <c r="E104" s="69">
        <v>61576.44</v>
      </c>
      <c r="F104" s="71">
        <v>100</v>
      </c>
      <c r="G104" s="69">
        <v>223.33776</v>
      </c>
      <c r="H104" s="70">
        <v>0</v>
      </c>
      <c r="I104" s="70">
        <f t="shared" si="1"/>
        <v>4.4431396308372502E-4</v>
      </c>
      <c r="J104" s="70">
        <f>G104/'סכום נכסי הקרן'!$C$41</f>
        <v>3.479187899197953E-5</v>
      </c>
    </row>
    <row r="105" spans="1:10">
      <c r="A105" s="62" t="s">
        <v>2318</v>
      </c>
      <c r="B105" s="59">
        <v>8843</v>
      </c>
      <c r="C105" s="72" t="s">
        <v>135</v>
      </c>
      <c r="D105" s="78">
        <v>44562</v>
      </c>
      <c r="E105" s="69">
        <v>90368.256036000006</v>
      </c>
      <c r="F105" s="71">
        <v>109.55670000000001</v>
      </c>
      <c r="G105" s="69">
        <v>359.089245452</v>
      </c>
      <c r="H105" s="70">
        <v>2.0000000000000001E-4</v>
      </c>
      <c r="I105" s="70">
        <f t="shared" si="1"/>
        <v>7.143815078449905E-4</v>
      </c>
      <c r="J105" s="70">
        <f>G105/'סכום נכסי הקרן'!$C$41</f>
        <v>5.5939441566384566E-5</v>
      </c>
    </row>
    <row r="106" spans="1:10">
      <c r="A106" s="62" t="s">
        <v>2319</v>
      </c>
      <c r="B106" s="59">
        <v>5291</v>
      </c>
      <c r="C106" s="72" t="s">
        <v>135</v>
      </c>
      <c r="D106" s="78">
        <v>42787</v>
      </c>
      <c r="E106" s="69">
        <v>961304.27688199992</v>
      </c>
      <c r="F106" s="71">
        <v>63.939500000000002</v>
      </c>
      <c r="G106" s="69">
        <v>2229.3469681870001</v>
      </c>
      <c r="H106" s="70">
        <v>4.0000000000000002E-4</v>
      </c>
      <c r="I106" s="70">
        <f t="shared" si="1"/>
        <v>4.4351209868132152E-3</v>
      </c>
      <c r="J106" s="70">
        <f>G106/'סכום נכסי הקרן'!$C$41</f>
        <v>3.472908922714124E-4</v>
      </c>
    </row>
    <row r="107" spans="1:10">
      <c r="A107" s="62" t="s">
        <v>2320</v>
      </c>
      <c r="B107" s="59">
        <v>5302</v>
      </c>
      <c r="C107" s="72" t="s">
        <v>135</v>
      </c>
      <c r="D107" s="78">
        <v>42948</v>
      </c>
      <c r="E107" s="69">
        <v>186850.76</v>
      </c>
      <c r="F107" s="71">
        <v>112.99769999999999</v>
      </c>
      <c r="G107" s="69">
        <v>765.79412000000002</v>
      </c>
      <c r="H107" s="70">
        <v>0</v>
      </c>
      <c r="I107" s="70">
        <f t="shared" si="1"/>
        <v>1.5234907897500795E-3</v>
      </c>
      <c r="J107" s="70">
        <f>G107/'סכום נכסי הקרן'!$C$41</f>
        <v>1.1929651464136406E-4</v>
      </c>
    </row>
    <row r="108" spans="1:10">
      <c r="A108" s="62" t="s">
        <v>2321</v>
      </c>
      <c r="B108" s="59">
        <v>7025</v>
      </c>
      <c r="C108" s="72" t="s">
        <v>135</v>
      </c>
      <c r="D108" s="78">
        <v>43556</v>
      </c>
      <c r="E108" s="69">
        <v>562531.19999999995</v>
      </c>
      <c r="F108" s="71">
        <v>90.757199999999997</v>
      </c>
      <c r="G108" s="69">
        <v>1851.7197699999999</v>
      </c>
      <c r="H108" s="70">
        <v>2.0000000000000001E-4</v>
      </c>
      <c r="I108" s="70">
        <f t="shared" si="1"/>
        <v>3.6838595924360653E-3</v>
      </c>
      <c r="J108" s="70">
        <f>G108/'סכום נכסי הקרן'!$C$41</f>
        <v>2.8846358163929004E-4</v>
      </c>
    </row>
    <row r="109" spans="1:10">
      <c r="A109" s="62" t="s">
        <v>2322</v>
      </c>
      <c r="B109" s="59">
        <v>9386</v>
      </c>
      <c r="C109" s="72" t="s">
        <v>135</v>
      </c>
      <c r="D109" s="78">
        <v>44896</v>
      </c>
      <c r="E109" s="69">
        <v>16967.7</v>
      </c>
      <c r="F109" s="71">
        <v>127.52209999999999</v>
      </c>
      <c r="G109" s="69">
        <v>78.479429999999994</v>
      </c>
      <c r="H109" s="70">
        <v>5.0000000000000001E-4</v>
      </c>
      <c r="I109" s="70">
        <f t="shared" si="1"/>
        <v>1.5612902432554074E-4</v>
      </c>
      <c r="J109" s="70">
        <f>G109/'סכום נכסי הקרן'!$C$41</f>
        <v>1.2225639013839523E-5</v>
      </c>
    </row>
    <row r="110" spans="1:10">
      <c r="A110" s="62" t="s">
        <v>2323</v>
      </c>
      <c r="B110" s="59">
        <v>7045</v>
      </c>
      <c r="C110" s="72" t="s">
        <v>137</v>
      </c>
      <c r="D110" s="78">
        <v>43909</v>
      </c>
      <c r="E110" s="69">
        <v>2128243.6390120001</v>
      </c>
      <c r="F110" s="71">
        <v>97.9345</v>
      </c>
      <c r="G110" s="69">
        <v>8361.3167700859995</v>
      </c>
      <c r="H110" s="70">
        <v>8.0000000000000004E-4</v>
      </c>
      <c r="I110" s="70">
        <f t="shared" si="1"/>
        <v>1.6634221596542036E-2</v>
      </c>
      <c r="J110" s="70">
        <f>G110/'סכום נכסי הקרן'!$C$41</f>
        <v>1.3025380091500928E-3</v>
      </c>
    </row>
    <row r="111" spans="1:10">
      <c r="A111" s="62" t="s">
        <v>2324</v>
      </c>
      <c r="B111" s="59">
        <v>879510</v>
      </c>
      <c r="C111" s="72" t="s">
        <v>137</v>
      </c>
      <c r="D111" s="78">
        <v>44895</v>
      </c>
      <c r="E111" s="69">
        <v>79121.350000000006</v>
      </c>
      <c r="F111" s="71">
        <v>100</v>
      </c>
      <c r="G111" s="69">
        <v>317.40321999999998</v>
      </c>
      <c r="H111" s="70">
        <v>1E-4</v>
      </c>
      <c r="I111" s="70">
        <f t="shared" si="1"/>
        <v>6.3145024188357326E-4</v>
      </c>
      <c r="J111" s="70">
        <f>G111/'סכום נכסי הקרן'!$C$41</f>
        <v>4.9445532282157111E-5</v>
      </c>
    </row>
    <row r="112" spans="1:10">
      <c r="A112" s="62" t="s">
        <v>2325</v>
      </c>
      <c r="B112" s="59">
        <v>9817</v>
      </c>
      <c r="C112" s="72" t="s">
        <v>137</v>
      </c>
      <c r="D112" s="78">
        <v>44776</v>
      </c>
      <c r="E112" s="69">
        <v>116293.52413900002</v>
      </c>
      <c r="F112" s="71">
        <v>100</v>
      </c>
      <c r="G112" s="69">
        <v>466.52310124000002</v>
      </c>
      <c r="H112" s="70">
        <v>1E-4</v>
      </c>
      <c r="I112" s="70">
        <f t="shared" si="1"/>
        <v>9.2811322179489164E-4</v>
      </c>
      <c r="J112" s="70">
        <f>G112/'סכום נכסי הקרן'!$C$41</f>
        <v>7.2675642870713387E-5</v>
      </c>
    </row>
    <row r="113" spans="1:10">
      <c r="A113" s="62" t="s">
        <v>2326</v>
      </c>
      <c r="B113" s="59">
        <v>7086</v>
      </c>
      <c r="C113" s="72" t="s">
        <v>135</v>
      </c>
      <c r="D113" s="78">
        <v>44160</v>
      </c>
      <c r="E113" s="69">
        <v>1459446.8536950001</v>
      </c>
      <c r="F113" s="71">
        <v>101.47490000000001</v>
      </c>
      <c r="G113" s="69">
        <v>5371.4862980440003</v>
      </c>
      <c r="H113" s="70">
        <v>5.9999999999999995E-4</v>
      </c>
      <c r="I113" s="70">
        <f t="shared" si="1"/>
        <v>1.0686174898207347E-2</v>
      </c>
      <c r="J113" s="70">
        <f>G113/'סכום נכסי הקרן'!$C$41</f>
        <v>8.3677789769460824E-4</v>
      </c>
    </row>
    <row r="114" spans="1:10">
      <c r="A114" s="62" t="s">
        <v>2327</v>
      </c>
      <c r="B114" s="59">
        <v>87952</v>
      </c>
      <c r="C114" s="72" t="s">
        <v>137</v>
      </c>
      <c r="D114" s="78">
        <v>44819</v>
      </c>
      <c r="E114" s="69">
        <v>52511.11</v>
      </c>
      <c r="F114" s="71">
        <v>100</v>
      </c>
      <c r="G114" s="69">
        <v>210.65355</v>
      </c>
      <c r="H114" s="70">
        <v>1E-4</v>
      </c>
      <c r="I114" s="70">
        <f t="shared" si="1"/>
        <v>4.1907966497987454E-4</v>
      </c>
      <c r="J114" s="70">
        <f>G114/'סכום נכסי הקרן'!$C$41</f>
        <v>3.2815914428580772E-5</v>
      </c>
    </row>
    <row r="115" spans="1:10">
      <c r="A115" s="62" t="s">
        <v>2328</v>
      </c>
      <c r="B115" s="59">
        <v>8318</v>
      </c>
      <c r="C115" s="72" t="s">
        <v>137</v>
      </c>
      <c r="D115" s="78">
        <v>44256</v>
      </c>
      <c r="E115" s="69">
        <v>236127.97</v>
      </c>
      <c r="F115" s="71">
        <v>102.571</v>
      </c>
      <c r="G115" s="69">
        <v>971.60479000000009</v>
      </c>
      <c r="H115" s="70">
        <v>6.9999999999999999E-4</v>
      </c>
      <c r="I115" s="70">
        <f t="shared" si="1"/>
        <v>1.9329359029840293E-3</v>
      </c>
      <c r="J115" s="70">
        <f>G115/'סכום נכסי הקרן'!$C$41</f>
        <v>1.5135799822523378E-4</v>
      </c>
    </row>
    <row r="116" spans="1:10">
      <c r="A116" s="62" t="s">
        <v>2329</v>
      </c>
      <c r="B116" s="59">
        <v>6650</v>
      </c>
      <c r="C116" s="72" t="s">
        <v>137</v>
      </c>
      <c r="D116" s="78">
        <v>43466</v>
      </c>
      <c r="E116" s="69">
        <v>610518.36</v>
      </c>
      <c r="F116" s="71">
        <v>145.56790000000001</v>
      </c>
      <c r="G116" s="69">
        <v>3565.1841800000002</v>
      </c>
      <c r="H116" s="70">
        <v>2.0000000000000001E-4</v>
      </c>
      <c r="I116" s="70">
        <f t="shared" si="1"/>
        <v>7.0926703667987022E-3</v>
      </c>
      <c r="J116" s="70">
        <f>G116/'סכום נכסי הקרן'!$C$41</f>
        <v>5.5538954350880826E-4</v>
      </c>
    </row>
    <row r="117" spans="1:10">
      <c r="A117" s="62" t="s">
        <v>2330</v>
      </c>
      <c r="B117" s="59">
        <v>7035</v>
      </c>
      <c r="C117" s="72" t="s">
        <v>137</v>
      </c>
      <c r="D117" s="78">
        <v>43847</v>
      </c>
      <c r="E117" s="69">
        <v>166268.35999999999</v>
      </c>
      <c r="F117" s="71">
        <v>152.5829</v>
      </c>
      <c r="G117" s="69">
        <v>1017.7311999999999</v>
      </c>
      <c r="H117" s="70">
        <v>4.0000000000000002E-4</v>
      </c>
      <c r="I117" s="70">
        <f t="shared" si="1"/>
        <v>2.02470098574444E-3</v>
      </c>
      <c r="J117" s="70">
        <f>G117/'סכום נכסי הקרן'!$C$41</f>
        <v>1.5854363703102475E-4</v>
      </c>
    </row>
    <row r="118" spans="1:10">
      <c r="A118" s="62" t="s">
        <v>2331</v>
      </c>
      <c r="B118" s="59">
        <v>7040</v>
      </c>
      <c r="C118" s="72" t="s">
        <v>137</v>
      </c>
      <c r="D118" s="78">
        <v>43891</v>
      </c>
      <c r="E118" s="69">
        <v>50655.98</v>
      </c>
      <c r="F118" s="71">
        <v>139.03790000000001</v>
      </c>
      <c r="G118" s="69">
        <v>282.54103999999995</v>
      </c>
      <c r="H118" s="70">
        <v>1E-4</v>
      </c>
      <c r="I118" s="70">
        <f t="shared" si="1"/>
        <v>5.6209451199025755E-4</v>
      </c>
      <c r="J118" s="70">
        <f>G118/'סכום נכסי הקרן'!$C$41</f>
        <v>4.4014651503391304E-5</v>
      </c>
    </row>
    <row r="119" spans="1:10">
      <c r="A119" s="62" t="s">
        <v>2332</v>
      </c>
      <c r="B119" s="59">
        <v>9391</v>
      </c>
      <c r="C119" s="72" t="s">
        <v>137</v>
      </c>
      <c r="D119" s="78">
        <v>44608</v>
      </c>
      <c r="E119" s="69">
        <v>250687.15333599999</v>
      </c>
      <c r="F119" s="71">
        <v>96.610600000000005</v>
      </c>
      <c r="G119" s="69">
        <v>971.57086003800009</v>
      </c>
      <c r="H119" s="70">
        <v>1E-4</v>
      </c>
      <c r="I119" s="70">
        <f t="shared" si="1"/>
        <v>1.9328684018329321E-3</v>
      </c>
      <c r="J119" s="70">
        <f>G119/'סכום נכסי הקרן'!$C$41</f>
        <v>1.5135271256672218E-4</v>
      </c>
    </row>
    <row r="120" spans="1:10">
      <c r="A120" s="62" t="s">
        <v>2333</v>
      </c>
      <c r="B120" s="59">
        <v>8314</v>
      </c>
      <c r="C120" s="72" t="s">
        <v>135</v>
      </c>
      <c r="D120" s="78">
        <v>44264</v>
      </c>
      <c r="E120" s="69">
        <v>385113.83996399998</v>
      </c>
      <c r="F120" s="71">
        <v>101.6375</v>
      </c>
      <c r="G120" s="69">
        <v>1419.6806263890001</v>
      </c>
      <c r="H120" s="70">
        <v>4.0000000000000002E-4</v>
      </c>
      <c r="I120" s="70">
        <f t="shared" si="1"/>
        <v>2.8243496550877998E-3</v>
      </c>
      <c r="J120" s="70">
        <f>G120/'סכום נכסי הקרן'!$C$41</f>
        <v>2.2115989951982949E-4</v>
      </c>
    </row>
    <row r="121" spans="1:10">
      <c r="A121" s="62" t="s">
        <v>2334</v>
      </c>
      <c r="B121" s="59">
        <v>7032</v>
      </c>
      <c r="C121" s="72" t="s">
        <v>135</v>
      </c>
      <c r="D121" s="78">
        <v>43853</v>
      </c>
      <c r="E121" s="69">
        <v>161864.82</v>
      </c>
      <c r="F121" s="71">
        <v>70.628299999999996</v>
      </c>
      <c r="G121" s="69">
        <v>414.64724000000001</v>
      </c>
      <c r="H121" s="70">
        <v>2.9999999999999997E-4</v>
      </c>
      <c r="I121" s="70">
        <f t="shared" si="1"/>
        <v>8.2491003082563587E-4</v>
      </c>
      <c r="J121" s="70">
        <f>G121/'סכום נכסי הקרן'!$C$41</f>
        <v>6.459434624238326E-5</v>
      </c>
    </row>
    <row r="122" spans="1:10">
      <c r="A122" s="62" t="s">
        <v>2335</v>
      </c>
      <c r="B122" s="59">
        <v>8337</v>
      </c>
      <c r="C122" s="72" t="s">
        <v>135</v>
      </c>
      <c r="D122" s="78">
        <v>44470</v>
      </c>
      <c r="E122" s="69">
        <v>192755.79503400001</v>
      </c>
      <c r="F122" s="71">
        <v>151.66829999999999</v>
      </c>
      <c r="G122" s="69">
        <v>1060.3514095739999</v>
      </c>
      <c r="H122" s="70">
        <v>4.0000000000000002E-4</v>
      </c>
      <c r="I122" s="70">
        <f t="shared" si="1"/>
        <v>2.1094907419562103E-3</v>
      </c>
      <c r="J122" s="70">
        <f>G122/'סכום נכסי הקרן'!$C$41</f>
        <v>1.6518307486774084E-4</v>
      </c>
    </row>
    <row r="123" spans="1:10">
      <c r="A123" s="62" t="s">
        <v>2336</v>
      </c>
      <c r="B123" s="59">
        <v>8111</v>
      </c>
      <c r="C123" s="72" t="s">
        <v>135</v>
      </c>
      <c r="D123" s="78">
        <v>44377</v>
      </c>
      <c r="E123" s="69">
        <v>208418</v>
      </c>
      <c r="F123" s="71">
        <v>113.1297</v>
      </c>
      <c r="G123" s="69">
        <v>855.18369999999993</v>
      </c>
      <c r="H123" s="70">
        <v>2.0000000000000001E-4</v>
      </c>
      <c r="I123" s="70">
        <f t="shared" si="1"/>
        <v>1.701324750958384E-3</v>
      </c>
      <c r="J123" s="70">
        <f>G123/'סכום נכסי הקרן'!$C$41</f>
        <v>1.3322175258815761E-4</v>
      </c>
    </row>
    <row r="124" spans="1:10">
      <c r="A124" s="62" t="s">
        <v>2337</v>
      </c>
      <c r="B124" s="59">
        <v>9237</v>
      </c>
      <c r="C124" s="72" t="s">
        <v>135</v>
      </c>
      <c r="D124" s="78">
        <v>44712</v>
      </c>
      <c r="E124" s="69">
        <v>327300.09000000003</v>
      </c>
      <c r="F124" s="71">
        <v>144.4239</v>
      </c>
      <c r="G124" s="69">
        <v>1714.48126</v>
      </c>
      <c r="H124" s="70">
        <v>2.0000000000000001E-4</v>
      </c>
      <c r="I124" s="70">
        <f t="shared" si="1"/>
        <v>3.4108337222661243E-3</v>
      </c>
      <c r="J124" s="70">
        <f>G124/'סכום נכסי הקרן'!$C$41</f>
        <v>2.6708436823193979E-4</v>
      </c>
    </row>
    <row r="125" spans="1:10">
      <c r="A125" s="62" t="s">
        <v>2338</v>
      </c>
      <c r="B125" s="59">
        <v>6648</v>
      </c>
      <c r="C125" s="72" t="s">
        <v>135</v>
      </c>
      <c r="D125" s="78">
        <v>43466</v>
      </c>
      <c r="E125" s="69">
        <v>1047100.8</v>
      </c>
      <c r="F125" s="71">
        <v>132.08369999999999</v>
      </c>
      <c r="G125" s="69">
        <v>5016.3204699999997</v>
      </c>
      <c r="H125" s="70">
        <v>1E-4</v>
      </c>
      <c r="I125" s="70">
        <f t="shared" si="1"/>
        <v>9.9795987392535587E-3</v>
      </c>
      <c r="J125" s="70">
        <f>G125/'סכום נכסי הקרן'!$C$41</f>
        <v>7.8144965176166301E-4</v>
      </c>
    </row>
    <row r="126" spans="1:10">
      <c r="A126" s="62" t="s">
        <v>2339</v>
      </c>
      <c r="B126" s="59">
        <v>6665</v>
      </c>
      <c r="C126" s="72" t="s">
        <v>135</v>
      </c>
      <c r="D126" s="78">
        <v>43586</v>
      </c>
      <c r="E126" s="69">
        <v>131927.62</v>
      </c>
      <c r="F126" s="71">
        <v>264.0958</v>
      </c>
      <c r="G126" s="69">
        <v>1263.7022899999999</v>
      </c>
      <c r="H126" s="70">
        <v>2.9999999999999997E-4</v>
      </c>
      <c r="I126" s="70">
        <f t="shared" si="1"/>
        <v>2.5140422856747501E-3</v>
      </c>
      <c r="J126" s="70">
        <f>G126/'סכום נכסי הקרן'!$C$41</f>
        <v>1.9686136887719937E-4</v>
      </c>
    </row>
    <row r="127" spans="1:10">
      <c r="A127" s="62" t="s">
        <v>2340</v>
      </c>
      <c r="B127" s="59">
        <v>7016</v>
      </c>
      <c r="C127" s="72" t="s">
        <v>135</v>
      </c>
      <c r="D127" s="78">
        <v>43627</v>
      </c>
      <c r="E127" s="69">
        <v>141264.04999999999</v>
      </c>
      <c r="F127" s="71">
        <v>74.983400000000003</v>
      </c>
      <c r="G127" s="69">
        <v>384.18849</v>
      </c>
      <c r="H127" s="70">
        <v>5.9999999999999995E-4</v>
      </c>
      <c r="I127" s="70">
        <f t="shared" si="1"/>
        <v>7.6431459938996462E-4</v>
      </c>
      <c r="J127" s="70">
        <f>G127/'סכום נכסי הקרן'!$C$41</f>
        <v>5.9849438152291571E-5</v>
      </c>
    </row>
    <row r="128" spans="1:10">
      <c r="A128" s="62" t="s">
        <v>2341</v>
      </c>
      <c r="B128" s="59">
        <v>7042</v>
      </c>
      <c r="C128" s="72" t="s">
        <v>135</v>
      </c>
      <c r="D128" s="78">
        <v>43558</v>
      </c>
      <c r="E128" s="69">
        <v>912365.65709700005</v>
      </c>
      <c r="F128" s="71">
        <v>100.9816</v>
      </c>
      <c r="G128" s="69">
        <v>3341.6328566359998</v>
      </c>
      <c r="H128" s="70">
        <v>1.6000000000000001E-3</v>
      </c>
      <c r="I128" s="70">
        <f t="shared" si="1"/>
        <v>6.6479315351901545E-3</v>
      </c>
      <c r="J128" s="70">
        <f>G128/'סכום נכסי הקרן'!$C$41</f>
        <v>5.2056439530737033E-4</v>
      </c>
    </row>
    <row r="129" spans="1:10">
      <c r="A129" s="62" t="s">
        <v>2342</v>
      </c>
      <c r="B129" s="59">
        <v>7057</v>
      </c>
      <c r="C129" s="72" t="s">
        <v>135</v>
      </c>
      <c r="D129" s="78">
        <v>43917</v>
      </c>
      <c r="E129" s="69">
        <v>119661.43918099999</v>
      </c>
      <c r="F129" s="71">
        <v>117.6644</v>
      </c>
      <c r="G129" s="69">
        <v>510.67766200699998</v>
      </c>
      <c r="H129" s="70">
        <v>3.3999999999999998E-3</v>
      </c>
      <c r="I129" s="70">
        <f t="shared" si="1"/>
        <v>1.0159554562769019E-3</v>
      </c>
      <c r="J129" s="70">
        <f>G129/'סכום נכסי הקרן'!$C$41</f>
        <v>7.9554104153523199E-5</v>
      </c>
    </row>
    <row r="130" spans="1:10">
      <c r="A130" s="62" t="s">
        <v>2343</v>
      </c>
      <c r="B130" s="59">
        <v>87954</v>
      </c>
      <c r="C130" s="72" t="s">
        <v>137</v>
      </c>
      <c r="D130" s="78">
        <v>44837</v>
      </c>
      <c r="E130" s="69">
        <v>64008.55</v>
      </c>
      <c r="F130" s="71">
        <v>100</v>
      </c>
      <c r="G130" s="69">
        <v>256.77670000000001</v>
      </c>
      <c r="H130" s="70">
        <v>2.0000000000000001E-4</v>
      </c>
      <c r="I130" s="70">
        <f t="shared" ref="I130:I192" si="2">IFERROR(G130/$G$9,0)</f>
        <v>5.1083826221128361E-4</v>
      </c>
      <c r="J130" s="70">
        <f>G130/'סכום נכסי הקרן'!$C$41</f>
        <v>4.0001045386860827E-5</v>
      </c>
    </row>
    <row r="131" spans="1:10">
      <c r="A131" s="62" t="s">
        <v>2344</v>
      </c>
      <c r="B131" s="59">
        <v>87953</v>
      </c>
      <c r="C131" s="72" t="s">
        <v>137</v>
      </c>
      <c r="D131" s="78">
        <v>44792</v>
      </c>
      <c r="E131" s="69">
        <v>80691.27</v>
      </c>
      <c r="F131" s="71">
        <v>100</v>
      </c>
      <c r="G131" s="69">
        <v>323.70109000000002</v>
      </c>
      <c r="H131" s="70">
        <v>2.9999999999999997E-4</v>
      </c>
      <c r="I131" s="70">
        <f t="shared" si="2"/>
        <v>6.4397938867310914E-4</v>
      </c>
      <c r="J131" s="70">
        <f>G131/'סכום נכסי הקרן'!$C$41</f>
        <v>5.0426623571633729E-5</v>
      </c>
    </row>
    <row r="132" spans="1:10">
      <c r="A132" s="62" t="s">
        <v>2345</v>
      </c>
      <c r="B132" s="59">
        <v>5237</v>
      </c>
      <c r="C132" s="72" t="s">
        <v>135</v>
      </c>
      <c r="D132" s="78">
        <v>43007</v>
      </c>
      <c r="E132" s="69">
        <v>1951049.2063549999</v>
      </c>
      <c r="F132" s="71">
        <v>34.284599999999998</v>
      </c>
      <c r="G132" s="69">
        <v>2426.1344522139998</v>
      </c>
      <c r="H132" s="70">
        <v>8.9999999999999998E-4</v>
      </c>
      <c r="I132" s="70">
        <f t="shared" si="2"/>
        <v>4.8266151386006763E-3</v>
      </c>
      <c r="J132" s="70">
        <f>G132/'סכום נכסי הקרן'!$C$41</f>
        <v>3.7794673090525325E-4</v>
      </c>
    </row>
    <row r="133" spans="1:10">
      <c r="A133" s="62" t="s">
        <v>2346</v>
      </c>
      <c r="B133" s="59">
        <v>87343</v>
      </c>
      <c r="C133" s="72" t="s">
        <v>135</v>
      </c>
      <c r="D133" s="78">
        <v>44421</v>
      </c>
      <c r="E133" s="69">
        <v>107751.94</v>
      </c>
      <c r="F133" s="71">
        <v>100</v>
      </c>
      <c r="G133" s="69">
        <v>390.81627000000003</v>
      </c>
      <c r="H133" s="70">
        <v>1E-4</v>
      </c>
      <c r="I133" s="70">
        <f t="shared" si="2"/>
        <v>7.7750007773561946E-4</v>
      </c>
      <c r="J133" s="70">
        <f>G133/'סכום נכסי הקרן'!$C$41</f>
        <v>6.0881923298311946E-5</v>
      </c>
    </row>
    <row r="134" spans="1:10">
      <c r="A134" s="62" t="s">
        <v>2347</v>
      </c>
      <c r="B134" s="59">
        <v>87342</v>
      </c>
      <c r="C134" s="72" t="s">
        <v>135</v>
      </c>
      <c r="D134" s="78">
        <v>44421</v>
      </c>
      <c r="E134" s="69">
        <v>50526.93</v>
      </c>
      <c r="F134" s="71">
        <v>100</v>
      </c>
      <c r="G134" s="69">
        <v>183.26118</v>
      </c>
      <c r="H134" s="70">
        <v>1E-4</v>
      </c>
      <c r="I134" s="70">
        <f t="shared" si="2"/>
        <v>3.6458456986942058E-4</v>
      </c>
      <c r="J134" s="70">
        <f>G134/'סכום נכסי הקרן'!$C$41</f>
        <v>2.8548691446029456E-5</v>
      </c>
    </row>
    <row r="135" spans="1:10">
      <c r="A135" s="62" t="s">
        <v>2348</v>
      </c>
      <c r="B135" s="59">
        <v>9730</v>
      </c>
      <c r="C135" s="72" t="s">
        <v>138</v>
      </c>
      <c r="D135" s="78">
        <v>45146</v>
      </c>
      <c r="E135" s="69">
        <v>200001.79301600001</v>
      </c>
      <c r="F135" s="71">
        <v>100.5967</v>
      </c>
      <c r="G135" s="69">
        <v>929.70291643799999</v>
      </c>
      <c r="H135" s="70">
        <v>8.0000000000000004E-4</v>
      </c>
      <c r="I135" s="70">
        <f t="shared" si="2"/>
        <v>1.8495752231645244E-3</v>
      </c>
      <c r="J135" s="70">
        <f>G135/'סכום נכסי הקרן'!$C$41</f>
        <v>1.4483046381051442E-4</v>
      </c>
    </row>
    <row r="136" spans="1:10">
      <c r="A136" s="62" t="s">
        <v>2349</v>
      </c>
      <c r="B136" s="59">
        <v>9011</v>
      </c>
      <c r="C136" s="72" t="s">
        <v>138</v>
      </c>
      <c r="D136" s="78">
        <v>44644</v>
      </c>
      <c r="E136" s="69">
        <v>1057137.665733</v>
      </c>
      <c r="F136" s="71">
        <v>107.1643</v>
      </c>
      <c r="G136" s="69">
        <v>5234.8982955820002</v>
      </c>
      <c r="H136" s="70">
        <v>1.1000000000000001E-3</v>
      </c>
      <c r="I136" s="70">
        <f t="shared" si="2"/>
        <v>1.0414443164694927E-2</v>
      </c>
      <c r="J136" s="70">
        <f>G136/'סכום נכסי הקרן'!$C$41</f>
        <v>8.1550002129155796E-4</v>
      </c>
    </row>
    <row r="137" spans="1:10">
      <c r="A137" s="62" t="s">
        <v>2350</v>
      </c>
      <c r="B137" s="59">
        <v>8329</v>
      </c>
      <c r="C137" s="72" t="s">
        <v>135</v>
      </c>
      <c r="D137" s="78">
        <v>43810</v>
      </c>
      <c r="E137" s="69">
        <v>1061629.43</v>
      </c>
      <c r="F137" s="71">
        <v>110.0408</v>
      </c>
      <c r="G137" s="69">
        <v>4237.1539599999996</v>
      </c>
      <c r="H137" s="70">
        <v>1E-4</v>
      </c>
      <c r="I137" s="70">
        <f t="shared" si="2"/>
        <v>8.4295045681639282E-3</v>
      </c>
      <c r="J137" s="70">
        <f>G137/'סכום נכסי הקרן'!$C$41</f>
        <v>6.6006996688203049E-4</v>
      </c>
    </row>
    <row r="138" spans="1:10">
      <c r="A138" s="62" t="s">
        <v>2351</v>
      </c>
      <c r="B138" s="59">
        <v>5290</v>
      </c>
      <c r="C138" s="72" t="s">
        <v>135</v>
      </c>
      <c r="D138" s="78">
        <v>42359</v>
      </c>
      <c r="E138" s="69">
        <v>1177862.9907589999</v>
      </c>
      <c r="F138" s="71">
        <v>52.264800000000001</v>
      </c>
      <c r="G138" s="69">
        <v>2232.8092597489999</v>
      </c>
      <c r="H138" s="70">
        <v>2.0000000000000001E-4</v>
      </c>
      <c r="I138" s="70">
        <f t="shared" si="2"/>
        <v>4.4420089599229284E-3</v>
      </c>
      <c r="J138" s="70">
        <f>G138/'סכום נכסי הקרן'!$C$41</f>
        <v>3.4783025305420187E-4</v>
      </c>
    </row>
    <row r="139" spans="1:10">
      <c r="A139" s="62" t="s">
        <v>2352</v>
      </c>
      <c r="B139" s="59">
        <v>8278</v>
      </c>
      <c r="C139" s="72" t="s">
        <v>135</v>
      </c>
      <c r="D139" s="78">
        <v>44256</v>
      </c>
      <c r="E139" s="69">
        <v>170028.39</v>
      </c>
      <c r="F139" s="71">
        <v>126.0104</v>
      </c>
      <c r="G139" s="69">
        <v>777.09726999999998</v>
      </c>
      <c r="H139" s="70">
        <v>6.9999999999999999E-4</v>
      </c>
      <c r="I139" s="70">
        <f t="shared" si="2"/>
        <v>1.5459775710799798E-3</v>
      </c>
      <c r="J139" s="70">
        <f>G139/'סכום נכסי הקרן'!$C$41</f>
        <v>1.2105733568223146E-4</v>
      </c>
    </row>
    <row r="140" spans="1:10">
      <c r="A140" s="62" t="s">
        <v>2353</v>
      </c>
      <c r="B140" s="59">
        <v>8413</v>
      </c>
      <c r="C140" s="72" t="s">
        <v>137</v>
      </c>
      <c r="D140" s="78">
        <v>44661</v>
      </c>
      <c r="E140" s="69">
        <v>153305.57</v>
      </c>
      <c r="F140" s="71">
        <v>68.828199999999995</v>
      </c>
      <c r="G140" s="69">
        <v>423.29384000000005</v>
      </c>
      <c r="H140" s="70">
        <v>4.0000000000000002E-4</v>
      </c>
      <c r="I140" s="70">
        <f t="shared" si="2"/>
        <v>8.4211180231828341E-4</v>
      </c>
      <c r="J140" s="70">
        <f>G140/'סכום נכסי הקרן'!$C$41</f>
        <v>6.5941326085344217E-5</v>
      </c>
    </row>
    <row r="141" spans="1:10">
      <c r="A141" s="62" t="s">
        <v>2354</v>
      </c>
      <c r="B141" s="59">
        <v>7053</v>
      </c>
      <c r="C141" s="72" t="s">
        <v>142</v>
      </c>
      <c r="D141" s="78">
        <v>43096</v>
      </c>
      <c r="E141" s="69">
        <v>5360600.51</v>
      </c>
      <c r="F141" s="71">
        <v>47.763199999999998</v>
      </c>
      <c r="G141" s="69">
        <v>1378.00424</v>
      </c>
      <c r="H141" s="70">
        <v>2.0000000000000001E-4</v>
      </c>
      <c r="I141" s="70">
        <f t="shared" si="2"/>
        <v>2.7414375653296449E-3</v>
      </c>
      <c r="J141" s="70">
        <f>G141/'סכום נכסי הקרן'!$C$41</f>
        <v>2.146674918227653E-4</v>
      </c>
    </row>
    <row r="142" spans="1:10">
      <c r="A142" s="62" t="s">
        <v>2355</v>
      </c>
      <c r="B142" s="59">
        <v>8281</v>
      </c>
      <c r="C142" s="72" t="s">
        <v>137</v>
      </c>
      <c r="D142" s="78">
        <v>44302</v>
      </c>
      <c r="E142" s="69">
        <v>1253400.6499999999</v>
      </c>
      <c r="F142" s="71">
        <v>103.93640000000001</v>
      </c>
      <c r="G142" s="69">
        <v>5226.0698200000006</v>
      </c>
      <c r="H142" s="70">
        <v>4.0000000000000002E-4</v>
      </c>
      <c r="I142" s="70">
        <f t="shared" si="2"/>
        <v>1.03968795651772E-2</v>
      </c>
      <c r="J142" s="70">
        <f>G142/'סכום נכסי הקרן'!$C$41</f>
        <v>8.1412470860760971E-4</v>
      </c>
    </row>
    <row r="143" spans="1:10">
      <c r="A143" s="62" t="s">
        <v>2356</v>
      </c>
      <c r="B143" s="59">
        <v>8327</v>
      </c>
      <c r="C143" s="72" t="s">
        <v>135</v>
      </c>
      <c r="D143" s="78">
        <v>44427</v>
      </c>
      <c r="E143" s="69">
        <v>24936.16</v>
      </c>
      <c r="F143" s="71">
        <v>138.72409999999999</v>
      </c>
      <c r="G143" s="69">
        <v>125.46685000000001</v>
      </c>
      <c r="H143" s="70">
        <v>1E-4</v>
      </c>
      <c r="I143" s="70">
        <f t="shared" si="2"/>
        <v>2.4960702283004569E-4</v>
      </c>
      <c r="J143" s="70">
        <f>G143/'סכום נכסי הקרן'!$C$41</f>
        <v>1.9545407201652097E-5</v>
      </c>
    </row>
    <row r="144" spans="1:10">
      <c r="A144" s="62" t="s">
        <v>2357</v>
      </c>
      <c r="B144" s="59">
        <v>5332</v>
      </c>
      <c r="C144" s="72" t="s">
        <v>135</v>
      </c>
      <c r="D144" s="78">
        <v>43318</v>
      </c>
      <c r="E144" s="69">
        <v>143989.29</v>
      </c>
      <c r="F144" s="71">
        <v>111.1801</v>
      </c>
      <c r="G144" s="69">
        <v>580.63714000000004</v>
      </c>
      <c r="H144" s="70">
        <v>1E-4</v>
      </c>
      <c r="I144" s="70">
        <f t="shared" si="2"/>
        <v>1.1551346659293069E-3</v>
      </c>
      <c r="J144" s="70">
        <f>G144/'סכום נכסי הקרן'!$C$41</f>
        <v>9.0452492731766813E-5</v>
      </c>
    </row>
    <row r="145" spans="1:10">
      <c r="A145" s="62" t="s">
        <v>2358</v>
      </c>
      <c r="B145" s="59">
        <v>87253</v>
      </c>
      <c r="C145" s="72" t="s">
        <v>135</v>
      </c>
      <c r="D145" s="78">
        <v>44469</v>
      </c>
      <c r="E145" s="69">
        <v>21325.759999999998</v>
      </c>
      <c r="F145" s="71">
        <v>100</v>
      </c>
      <c r="G145" s="69">
        <v>77.34854</v>
      </c>
      <c r="H145" s="70">
        <v>1E-4</v>
      </c>
      <c r="I145" s="70">
        <f t="shared" si="2"/>
        <v>1.5387920227255807E-4</v>
      </c>
      <c r="J145" s="70">
        <f>G145/'סכום נכסי הקרן'!$C$41</f>
        <v>1.2049467335421867E-5</v>
      </c>
    </row>
    <row r="146" spans="1:10">
      <c r="A146" s="62" t="s">
        <v>2359</v>
      </c>
      <c r="B146" s="59">
        <v>5294</v>
      </c>
      <c r="C146" s="72" t="s">
        <v>138</v>
      </c>
      <c r="D146" s="78">
        <v>42646</v>
      </c>
      <c r="E146" s="69">
        <v>179409.3</v>
      </c>
      <c r="F146" s="71">
        <v>40.900599999999997</v>
      </c>
      <c r="G146" s="69">
        <v>339.07923999999997</v>
      </c>
      <c r="H146" s="70">
        <v>2.9999999999999997E-4</v>
      </c>
      <c r="I146" s="70">
        <f t="shared" si="2"/>
        <v>6.7457308125512463E-4</v>
      </c>
      <c r="J146" s="70">
        <f>G146/'סכום נכסי הקרן'!$C$41</f>
        <v>5.2822254001170178E-5</v>
      </c>
    </row>
    <row r="147" spans="1:10">
      <c r="A147" s="62" t="s">
        <v>2360</v>
      </c>
      <c r="B147" s="59">
        <v>8323</v>
      </c>
      <c r="C147" s="72" t="s">
        <v>135</v>
      </c>
      <c r="D147" s="78">
        <v>44406</v>
      </c>
      <c r="E147" s="69">
        <v>1340899.7074190001</v>
      </c>
      <c r="F147" s="71">
        <v>83.801400000000001</v>
      </c>
      <c r="G147" s="69">
        <v>4075.6335234879998</v>
      </c>
      <c r="H147" s="70">
        <v>5.0000000000000001E-4</v>
      </c>
      <c r="I147" s="70">
        <f t="shared" si="2"/>
        <v>8.1081716002606961E-3</v>
      </c>
      <c r="J147" s="70">
        <f>G147/'סכום נכסי הקרן'!$C$41</f>
        <v>6.3490807987350484E-4</v>
      </c>
    </row>
    <row r="148" spans="1:10">
      <c r="A148" s="62" t="s">
        <v>2361</v>
      </c>
      <c r="B148" s="59">
        <v>60832</v>
      </c>
      <c r="C148" s="72" t="s">
        <v>135</v>
      </c>
      <c r="D148" s="78">
        <v>42555</v>
      </c>
      <c r="E148" s="69">
        <v>4282.95</v>
      </c>
      <c r="F148" s="71">
        <v>100</v>
      </c>
      <c r="G148" s="69">
        <v>15.53425</v>
      </c>
      <c r="H148" s="70">
        <v>5.0000000000000001E-4</v>
      </c>
      <c r="I148" s="70">
        <f t="shared" si="2"/>
        <v>3.0904241992188672E-5</v>
      </c>
      <c r="J148" s="70">
        <f>G148/'סכום נכסי הקרן'!$C$41</f>
        <v>2.4199479131122208E-6</v>
      </c>
    </row>
    <row r="149" spans="1:10">
      <c r="A149" s="62" t="s">
        <v>2362</v>
      </c>
      <c r="B149" s="59">
        <v>9697</v>
      </c>
      <c r="C149" s="72" t="s">
        <v>135</v>
      </c>
      <c r="D149" s="78">
        <v>45014</v>
      </c>
      <c r="E149" s="69">
        <v>78775.056037999995</v>
      </c>
      <c r="F149" s="71">
        <v>104.8687</v>
      </c>
      <c r="G149" s="69">
        <v>299.62783748200002</v>
      </c>
      <c r="H149" s="70">
        <v>2.9999999999999997E-4</v>
      </c>
      <c r="I149" s="70">
        <f t="shared" si="2"/>
        <v>5.9608743242447549E-4</v>
      </c>
      <c r="J149" s="70">
        <f>G149/'סכום נכסי הקרן'!$C$41</f>
        <v>4.6676457506792642E-5</v>
      </c>
    </row>
    <row r="150" spans="1:10">
      <c r="A150" s="62" t="s">
        <v>2363</v>
      </c>
      <c r="B150" s="59">
        <v>7060</v>
      </c>
      <c r="C150" s="72" t="s">
        <v>137</v>
      </c>
      <c r="D150" s="78">
        <v>44197</v>
      </c>
      <c r="E150" s="69">
        <v>1009558.38</v>
      </c>
      <c r="F150" s="71">
        <v>116.8475</v>
      </c>
      <c r="G150" s="69">
        <v>4732.2587899999999</v>
      </c>
      <c r="H150" s="70">
        <v>1E-4</v>
      </c>
      <c r="I150" s="70">
        <f t="shared" si="2"/>
        <v>9.4144790263979237E-3</v>
      </c>
      <c r="J150" s="70">
        <f>G150/'סכום נכסי הקרן'!$C$41</f>
        <v>7.3719811276163727E-4</v>
      </c>
    </row>
    <row r="151" spans="1:10">
      <c r="A151" s="62" t="s">
        <v>2364</v>
      </c>
      <c r="B151" s="59">
        <v>9704</v>
      </c>
      <c r="C151" s="72" t="s">
        <v>135</v>
      </c>
      <c r="D151" s="78">
        <v>44760</v>
      </c>
      <c r="E151" s="69">
        <v>1249592.7126249999</v>
      </c>
      <c r="F151" s="71">
        <v>99.445899999999995</v>
      </c>
      <c r="G151" s="69">
        <v>4507.1594461289997</v>
      </c>
      <c r="H151" s="70">
        <v>6.9999999999999999E-4</v>
      </c>
      <c r="I151" s="70">
        <f t="shared" si="2"/>
        <v>8.9666605224294482E-3</v>
      </c>
      <c r="J151" s="70">
        <f>G151/'סכום נכסי הקרן'!$C$41</f>
        <v>7.0213181168861751E-4</v>
      </c>
    </row>
    <row r="152" spans="1:10">
      <c r="A152" s="62" t="s">
        <v>2365</v>
      </c>
      <c r="B152" s="59">
        <v>9649</v>
      </c>
      <c r="C152" s="72" t="s">
        <v>137</v>
      </c>
      <c r="D152" s="78">
        <v>44743</v>
      </c>
      <c r="E152" s="69">
        <v>321376.991522</v>
      </c>
      <c r="F152" s="71">
        <v>108.01560000000001</v>
      </c>
      <c r="G152" s="69">
        <v>1392.5759362619999</v>
      </c>
      <c r="H152" s="70">
        <v>4.0000000000000002E-4</v>
      </c>
      <c r="I152" s="70">
        <f t="shared" si="2"/>
        <v>2.7704268778176964E-3</v>
      </c>
      <c r="J152" s="70">
        <f>G152/'סכום נכסי הקרן'!$C$41</f>
        <v>2.1693749172361227E-4</v>
      </c>
    </row>
    <row r="153" spans="1:10">
      <c r="A153" s="62" t="s">
        <v>2366</v>
      </c>
      <c r="B153" s="59">
        <v>9648</v>
      </c>
      <c r="C153" s="72" t="s">
        <v>137</v>
      </c>
      <c r="D153" s="78">
        <v>44743</v>
      </c>
      <c r="E153" s="69">
        <v>411479.66812799999</v>
      </c>
      <c r="F153" s="71">
        <v>105.0476</v>
      </c>
      <c r="G153" s="69">
        <v>1734.0121568479999</v>
      </c>
      <c r="H153" s="70">
        <v>2.3E-3</v>
      </c>
      <c r="I153" s="70">
        <f t="shared" si="2"/>
        <v>3.4496889977068484E-3</v>
      </c>
      <c r="J153" s="70">
        <f>G153/'סכום נכסי הקרן'!$C$41</f>
        <v>2.7012691956647655E-4</v>
      </c>
    </row>
    <row r="154" spans="1:10">
      <c r="A154" s="62" t="s">
        <v>2367</v>
      </c>
      <c r="B154" s="59">
        <v>9317</v>
      </c>
      <c r="C154" s="72" t="s">
        <v>137</v>
      </c>
      <c r="D154" s="78">
        <v>44545</v>
      </c>
      <c r="E154" s="69">
        <v>1079188.3041630001</v>
      </c>
      <c r="F154" s="71">
        <v>106.4143</v>
      </c>
      <c r="G154" s="69">
        <v>4606.9642811869999</v>
      </c>
      <c r="H154" s="70">
        <v>2.0000000000000001E-4</v>
      </c>
      <c r="I154" s="70">
        <f t="shared" si="2"/>
        <v>9.1652148636189434E-3</v>
      </c>
      <c r="J154" s="70">
        <f>G154/'סכום נכסי הקרן'!$C$41</f>
        <v>7.1767955311914146E-4</v>
      </c>
    </row>
    <row r="155" spans="1:10">
      <c r="A155" s="62" t="s">
        <v>2368</v>
      </c>
      <c r="B155" s="59">
        <v>60833</v>
      </c>
      <c r="C155" s="72" t="s">
        <v>135</v>
      </c>
      <c r="D155" s="78">
        <v>42555</v>
      </c>
      <c r="E155" s="69">
        <v>331712.83</v>
      </c>
      <c r="F155" s="71">
        <v>100</v>
      </c>
      <c r="G155" s="69">
        <v>1203.1224499999998</v>
      </c>
      <c r="H155" s="70">
        <v>1E-4</v>
      </c>
      <c r="I155" s="70">
        <f t="shared" si="2"/>
        <v>2.3935231724116009E-3</v>
      </c>
      <c r="J155" s="70">
        <f>G155/'סכום נכסי הקרן'!$C$41</f>
        <v>1.8742415385975905E-4</v>
      </c>
    </row>
    <row r="156" spans="1:10">
      <c r="A156" s="62" t="s">
        <v>2369</v>
      </c>
      <c r="B156" s="59">
        <v>8313</v>
      </c>
      <c r="C156" s="72" t="s">
        <v>135</v>
      </c>
      <c r="D156" s="78">
        <v>44357</v>
      </c>
      <c r="E156" s="69">
        <v>48047.12</v>
      </c>
      <c r="F156" s="71">
        <v>99.3459</v>
      </c>
      <c r="G156" s="69">
        <v>173.12701000000001</v>
      </c>
      <c r="H156" s="70">
        <v>3.3E-3</v>
      </c>
      <c r="I156" s="70">
        <f t="shared" si="2"/>
        <v>3.4442338783166669E-4</v>
      </c>
      <c r="J156" s="70">
        <f>G156/'סכום נכסי הקרן'!$C$41</f>
        <v>2.6969975798822515E-5</v>
      </c>
    </row>
    <row r="157" spans="1:10">
      <c r="A157" s="62" t="s">
        <v>2370</v>
      </c>
      <c r="B157" s="59">
        <v>6657</v>
      </c>
      <c r="C157" s="72" t="s">
        <v>135</v>
      </c>
      <c r="D157" s="78">
        <v>42916</v>
      </c>
      <c r="E157" s="69">
        <v>78005.63</v>
      </c>
      <c r="F157" s="71">
        <v>0</v>
      </c>
      <c r="G157" s="69">
        <v>0</v>
      </c>
      <c r="H157" s="70">
        <v>3.3E-3</v>
      </c>
      <c r="I157" s="101">
        <v>0</v>
      </c>
      <c r="J157" s="101">
        <v>0</v>
      </c>
    </row>
    <row r="158" spans="1:10">
      <c r="A158" s="62" t="s">
        <v>2371</v>
      </c>
      <c r="B158" s="59">
        <v>7009</v>
      </c>
      <c r="C158" s="72" t="s">
        <v>135</v>
      </c>
      <c r="D158" s="78">
        <v>42916</v>
      </c>
      <c r="E158" s="69">
        <v>53877.78</v>
      </c>
      <c r="F158" s="71">
        <v>97.136200000000002</v>
      </c>
      <c r="G158" s="69">
        <v>189.81843000000001</v>
      </c>
      <c r="H158" s="70">
        <v>3.3E-3</v>
      </c>
      <c r="I158" s="70">
        <f t="shared" si="2"/>
        <v>3.7762973399406641E-4</v>
      </c>
      <c r="J158" s="70">
        <f>G158/'סכום נכסי הקרן'!$C$41</f>
        <v>2.9570189326728885E-5</v>
      </c>
    </row>
    <row r="159" spans="1:10">
      <c r="A159" s="62" t="s">
        <v>2372</v>
      </c>
      <c r="B159" s="59">
        <v>7987</v>
      </c>
      <c r="C159" s="72" t="s">
        <v>135</v>
      </c>
      <c r="D159" s="78">
        <v>42916</v>
      </c>
      <c r="E159" s="69">
        <v>64260.32</v>
      </c>
      <c r="F159" s="71">
        <v>98.339500000000001</v>
      </c>
      <c r="G159" s="69">
        <v>229.20203000000001</v>
      </c>
      <c r="H159" s="70">
        <v>3.3E-3</v>
      </c>
      <c r="I159" s="70">
        <f t="shared" si="2"/>
        <v>4.5598049472751425E-4</v>
      </c>
      <c r="J159" s="70">
        <f>G159/'סכום נכסי הקרן'!$C$41</f>
        <v>3.5705423446872853E-5</v>
      </c>
    </row>
    <row r="160" spans="1:10">
      <c r="A160" s="62" t="s">
        <v>2373</v>
      </c>
      <c r="B160" s="59">
        <v>7988</v>
      </c>
      <c r="C160" s="72" t="s">
        <v>135</v>
      </c>
      <c r="D160" s="78">
        <v>42916</v>
      </c>
      <c r="E160" s="69">
        <v>63070.25</v>
      </c>
      <c r="F160" s="71">
        <v>0</v>
      </c>
      <c r="G160" s="69">
        <v>0</v>
      </c>
      <c r="H160" s="70">
        <v>3.3E-3</v>
      </c>
      <c r="I160" s="101">
        <v>0</v>
      </c>
      <c r="J160" s="101">
        <v>0</v>
      </c>
    </row>
    <row r="161" spans="1:10">
      <c r="A161" s="62" t="s">
        <v>2374</v>
      </c>
      <c r="B161" s="59">
        <v>8271</v>
      </c>
      <c r="C161" s="72" t="s">
        <v>135</v>
      </c>
      <c r="D161" s="78">
        <v>42916</v>
      </c>
      <c r="E161" s="69">
        <v>42432.6</v>
      </c>
      <c r="F161" s="71">
        <v>100.5502</v>
      </c>
      <c r="G161" s="69">
        <v>154.74984000000001</v>
      </c>
      <c r="H161" s="70">
        <v>3.3E-3</v>
      </c>
      <c r="I161" s="70">
        <f t="shared" si="2"/>
        <v>3.0786336666478769E-4</v>
      </c>
      <c r="J161" s="70">
        <f>G161/'סכום נכסי הקרן'!$C$41</f>
        <v>2.4107153699885743E-5</v>
      </c>
    </row>
    <row r="162" spans="1:10">
      <c r="A162" s="62" t="s">
        <v>2375</v>
      </c>
      <c r="B162" s="59">
        <v>7999</v>
      </c>
      <c r="C162" s="72" t="s">
        <v>137</v>
      </c>
      <c r="D162" s="78">
        <v>44228</v>
      </c>
      <c r="E162" s="69">
        <v>964460.2</v>
      </c>
      <c r="F162" s="71">
        <v>116.7323</v>
      </c>
      <c r="G162" s="69">
        <v>4516.4059800000005</v>
      </c>
      <c r="H162" s="70">
        <v>1.8E-3</v>
      </c>
      <c r="I162" s="70">
        <f t="shared" si="2"/>
        <v>8.9850558180078234E-3</v>
      </c>
      <c r="J162" s="70">
        <f>G162/'סכום נכסי הקרן'!$C$41</f>
        <v>7.0357225009695071E-4</v>
      </c>
    </row>
    <row r="163" spans="1:10">
      <c r="A163" s="62" t="s">
        <v>2376</v>
      </c>
      <c r="B163" s="59">
        <v>60834</v>
      </c>
      <c r="C163" s="72" t="s">
        <v>135</v>
      </c>
      <c r="D163" s="78">
        <v>42555</v>
      </c>
      <c r="E163" s="69">
        <v>34336.120000000003</v>
      </c>
      <c r="F163" s="71">
        <v>100</v>
      </c>
      <c r="G163" s="69">
        <v>124.53713</v>
      </c>
      <c r="H163" s="70">
        <v>1E-4</v>
      </c>
      <c r="I163" s="70">
        <f t="shared" si="2"/>
        <v>2.4775741362039751E-4</v>
      </c>
      <c r="J163" s="70">
        <f>G163/'סכום נכסי הקרן'!$C$41</f>
        <v>1.9400574076539606E-5</v>
      </c>
    </row>
    <row r="164" spans="1:10">
      <c r="A164" s="62" t="s">
        <v>2377</v>
      </c>
      <c r="B164" s="59">
        <v>87957</v>
      </c>
      <c r="C164" s="72" t="s">
        <v>137</v>
      </c>
      <c r="D164" s="78">
        <v>44895</v>
      </c>
      <c r="E164" s="69">
        <v>113916.14</v>
      </c>
      <c r="F164" s="71">
        <v>100</v>
      </c>
      <c r="G164" s="69">
        <v>456.98596999999995</v>
      </c>
      <c r="H164" s="70">
        <v>2.9999999999999997E-4</v>
      </c>
      <c r="I164" s="70">
        <f t="shared" si="2"/>
        <v>9.0913980423355301E-4</v>
      </c>
      <c r="J164" s="70">
        <f>G164/'סכום נכסי הקרן'!$C$41</f>
        <v>7.1189934784303321E-5</v>
      </c>
    </row>
    <row r="165" spans="1:10">
      <c r="A165" s="62" t="s">
        <v>2378</v>
      </c>
      <c r="B165" s="59">
        <v>87958</v>
      </c>
      <c r="C165" s="72" t="s">
        <v>137</v>
      </c>
      <c r="D165" s="78">
        <v>44895</v>
      </c>
      <c r="E165" s="69">
        <v>153174.57999999999</v>
      </c>
      <c r="F165" s="71">
        <v>100</v>
      </c>
      <c r="G165" s="69">
        <v>614.47514000000001</v>
      </c>
      <c r="H165" s="70">
        <v>2.9999999999999997E-4</v>
      </c>
      <c r="I165" s="70">
        <f t="shared" si="2"/>
        <v>1.2224528654260112E-3</v>
      </c>
      <c r="J165" s="70">
        <f>G165/'סכום נכסי הקרן'!$C$41</f>
        <v>9.5723825270118592E-5</v>
      </c>
    </row>
    <row r="166" spans="1:10">
      <c r="A166" s="62" t="s">
        <v>2379</v>
      </c>
      <c r="B166" s="59">
        <v>87959</v>
      </c>
      <c r="C166" s="72" t="s">
        <v>137</v>
      </c>
      <c r="D166" s="78">
        <v>44895</v>
      </c>
      <c r="E166" s="69">
        <v>64912.65</v>
      </c>
      <c r="F166" s="71">
        <v>100</v>
      </c>
      <c r="G166" s="69">
        <v>260.40359999999998</v>
      </c>
      <c r="H166" s="70">
        <v>2.0000000000000001E-4</v>
      </c>
      <c r="I166" s="70">
        <f t="shared" si="2"/>
        <v>5.1805371163957711E-4</v>
      </c>
      <c r="J166" s="70">
        <f>G166/'סכום נכסי הקרן'!$C$41</f>
        <v>4.0566049109993047E-5</v>
      </c>
    </row>
    <row r="167" spans="1:10">
      <c r="A167" s="62" t="s">
        <v>2380</v>
      </c>
      <c r="B167" s="59">
        <v>9600</v>
      </c>
      <c r="C167" s="72" t="s">
        <v>135</v>
      </c>
      <c r="D167" s="78">
        <v>44967</v>
      </c>
      <c r="E167" s="69">
        <v>1610609.7186269998</v>
      </c>
      <c r="F167" s="71">
        <v>98.753500000000003</v>
      </c>
      <c r="G167" s="69">
        <v>5768.8648909980002</v>
      </c>
      <c r="H167" s="70">
        <v>6.4000000000000003E-3</v>
      </c>
      <c r="I167" s="70">
        <f t="shared" si="2"/>
        <v>1.1476730232334571E-2</v>
      </c>
      <c r="J167" s="70">
        <f>G167/'סכום נכסי הקרן'!$C$41</f>
        <v>8.9868210914572451E-4</v>
      </c>
    </row>
    <row r="168" spans="1:10">
      <c r="A168" s="62" t="s">
        <v>2381</v>
      </c>
      <c r="B168" s="59">
        <v>7991</v>
      </c>
      <c r="C168" s="72" t="s">
        <v>135</v>
      </c>
      <c r="D168" s="78">
        <v>44105</v>
      </c>
      <c r="E168" s="69">
        <v>1212143.3700000001</v>
      </c>
      <c r="F168" s="71">
        <v>114.3656</v>
      </c>
      <c r="G168" s="69">
        <v>5028.0195300000005</v>
      </c>
      <c r="H168" s="70">
        <v>2.0000000000000001E-4</v>
      </c>
      <c r="I168" s="70">
        <f t="shared" si="2"/>
        <v>1.0002873154260473E-2</v>
      </c>
      <c r="J168" s="70">
        <f>G168/'סכום נכסי הקרן'!$C$41</f>
        <v>7.8327214823444913E-4</v>
      </c>
    </row>
    <row r="169" spans="1:10">
      <c r="A169" s="62" t="s">
        <v>2382</v>
      </c>
      <c r="B169" s="59">
        <v>87259</v>
      </c>
      <c r="C169" s="72" t="s">
        <v>135</v>
      </c>
      <c r="D169" s="78">
        <v>44469</v>
      </c>
      <c r="E169" s="69">
        <v>24153.73</v>
      </c>
      <c r="F169" s="71">
        <v>100</v>
      </c>
      <c r="G169" s="69">
        <v>87.60557</v>
      </c>
      <c r="H169" s="70">
        <v>1E-4</v>
      </c>
      <c r="I169" s="70">
        <f t="shared" si="2"/>
        <v>1.7428480519778066E-4</v>
      </c>
      <c r="J169" s="70">
        <f>G169/'סכום נכסי הקרן'!$C$41</f>
        <v>1.3647322290970377E-5</v>
      </c>
    </row>
    <row r="170" spans="1:10">
      <c r="A170" s="62" t="s">
        <v>2383</v>
      </c>
      <c r="B170" s="59">
        <v>87252</v>
      </c>
      <c r="C170" s="72" t="s">
        <v>135</v>
      </c>
      <c r="D170" s="78">
        <v>44469</v>
      </c>
      <c r="E170" s="69">
        <v>44080.62</v>
      </c>
      <c r="F170" s="71">
        <v>100</v>
      </c>
      <c r="G170" s="69">
        <v>159.88042000000002</v>
      </c>
      <c r="H170" s="70">
        <v>1E-4</v>
      </c>
      <c r="I170" s="70">
        <f t="shared" si="2"/>
        <v>3.1807027629224212E-4</v>
      </c>
      <c r="J170" s="70">
        <f>G170/'סכום נכסי הקרן'!$C$41</f>
        <v>2.4906402866344073E-5</v>
      </c>
    </row>
    <row r="171" spans="1:10">
      <c r="A171" s="62" t="s">
        <v>2384</v>
      </c>
      <c r="B171" s="59">
        <v>87251</v>
      </c>
      <c r="C171" s="72" t="s">
        <v>135</v>
      </c>
      <c r="D171" s="78">
        <v>44469</v>
      </c>
      <c r="E171" s="69">
        <v>77804.03</v>
      </c>
      <c r="F171" s="71">
        <v>100</v>
      </c>
      <c r="G171" s="69">
        <v>282.19521000000003</v>
      </c>
      <c r="H171" s="70">
        <v>0</v>
      </c>
      <c r="I171" s="70">
        <f t="shared" si="2"/>
        <v>5.6140650877103829E-4</v>
      </c>
      <c r="J171" s="70">
        <f>G171/'סכום נכסי הקרן'!$C$41</f>
        <v>4.3960777606242017E-5</v>
      </c>
    </row>
    <row r="172" spans="1:10">
      <c r="A172" s="62" t="s">
        <v>2385</v>
      </c>
      <c r="B172" s="59">
        <v>9229</v>
      </c>
      <c r="C172" s="72" t="s">
        <v>135</v>
      </c>
      <c r="D172" s="78">
        <v>44735</v>
      </c>
      <c r="E172" s="69">
        <v>250017.47</v>
      </c>
      <c r="F172" s="71">
        <v>102.47839999999999</v>
      </c>
      <c r="G172" s="69">
        <v>929.28781000000004</v>
      </c>
      <c r="H172" s="70">
        <v>8.0000000000000004E-4</v>
      </c>
      <c r="I172" s="70">
        <f t="shared" si="2"/>
        <v>1.8487493995932246E-3</v>
      </c>
      <c r="J172" s="70">
        <f>G172/'סכום נכסי הקרן'!$C$41</f>
        <v>1.4476579792974402E-4</v>
      </c>
    </row>
    <row r="173" spans="1:10">
      <c r="A173" s="62" t="s">
        <v>2386</v>
      </c>
      <c r="B173" s="59">
        <v>9385</v>
      </c>
      <c r="C173" s="72" t="s">
        <v>137</v>
      </c>
      <c r="D173" s="78">
        <v>44896</v>
      </c>
      <c r="E173" s="69">
        <v>450868.16</v>
      </c>
      <c r="F173" s="71">
        <v>106.015</v>
      </c>
      <c r="G173" s="69">
        <v>1917.4961799999999</v>
      </c>
      <c r="H173" s="70">
        <v>1E-3</v>
      </c>
      <c r="I173" s="70">
        <f t="shared" si="2"/>
        <v>3.8147168975533009E-3</v>
      </c>
      <c r="J173" s="70">
        <f>G173/'סכום נכסי הקרן'!$C$41</f>
        <v>2.9871032584074901E-4</v>
      </c>
    </row>
    <row r="174" spans="1:10">
      <c r="A174" s="62" t="s">
        <v>2387</v>
      </c>
      <c r="B174" s="59">
        <v>7027</v>
      </c>
      <c r="C174" s="72" t="s">
        <v>138</v>
      </c>
      <c r="D174" s="78">
        <v>43738</v>
      </c>
      <c r="E174" s="69">
        <v>785176.21</v>
      </c>
      <c r="F174" s="71">
        <v>135.77610000000001</v>
      </c>
      <c r="G174" s="69">
        <v>4926.2566100000004</v>
      </c>
      <c r="H174" s="70">
        <v>2.9999999999999997E-4</v>
      </c>
      <c r="I174" s="70">
        <f t="shared" si="2"/>
        <v>9.8004233478319863E-3</v>
      </c>
      <c r="J174" s="70">
        <f>G174/'סכום נכסי הקרן'!$C$41</f>
        <v>7.6741937350208633E-4</v>
      </c>
    </row>
    <row r="175" spans="1:10">
      <c r="A175" s="62" t="s">
        <v>2388</v>
      </c>
      <c r="B175" s="59">
        <v>9246</v>
      </c>
      <c r="C175" s="72" t="s">
        <v>137</v>
      </c>
      <c r="D175" s="78">
        <v>44816</v>
      </c>
      <c r="E175" s="69">
        <v>1432543.98</v>
      </c>
      <c r="F175" s="71">
        <v>70.760599999999997</v>
      </c>
      <c r="G175" s="69">
        <v>4066.4655299999999</v>
      </c>
      <c r="H175" s="70">
        <v>8.9999999999999998E-4</v>
      </c>
      <c r="I175" s="70">
        <f t="shared" si="2"/>
        <v>8.089932554968135E-3</v>
      </c>
      <c r="J175" s="70">
        <f>G175/'סכום נכסי הקרן'!$C$41</f>
        <v>6.3347987659953205E-4</v>
      </c>
    </row>
    <row r="176" spans="1:10">
      <c r="A176" s="62" t="s">
        <v>2389</v>
      </c>
      <c r="B176" s="59">
        <v>9245</v>
      </c>
      <c r="C176" s="72" t="s">
        <v>135</v>
      </c>
      <c r="D176" s="78">
        <v>44816</v>
      </c>
      <c r="E176" s="69">
        <v>134909.45000000001</v>
      </c>
      <c r="F176" s="71">
        <v>101.8539</v>
      </c>
      <c r="G176" s="69">
        <v>498.38803000000001</v>
      </c>
      <c r="H176" s="70">
        <v>8.9999999999999998E-4</v>
      </c>
      <c r="I176" s="70">
        <f t="shared" si="2"/>
        <v>9.9150614192060685E-4</v>
      </c>
      <c r="J176" s="70">
        <f>G176/'סכום נכסי הקרן'!$C$41</f>
        <v>7.7639607520067652E-5</v>
      </c>
    </row>
    <row r="177" spans="1:10">
      <c r="A177" s="62" t="s">
        <v>2390</v>
      </c>
      <c r="B177" s="59">
        <v>9534</v>
      </c>
      <c r="C177" s="72" t="s">
        <v>137</v>
      </c>
      <c r="D177" s="78">
        <v>45007</v>
      </c>
      <c r="E177" s="69">
        <v>640472.45304199995</v>
      </c>
      <c r="F177" s="71">
        <v>100.85209999999999</v>
      </c>
      <c r="G177" s="69">
        <v>2591.2124618310004</v>
      </c>
      <c r="H177" s="70">
        <v>6.4000000000000003E-3</v>
      </c>
      <c r="I177" s="70">
        <f t="shared" si="2"/>
        <v>5.1550256351996513E-3</v>
      </c>
      <c r="J177" s="70">
        <f>G177/'סכום נכסי הקרן'!$C$41</f>
        <v>4.0366282179302572E-4</v>
      </c>
    </row>
    <row r="178" spans="1:10">
      <c r="A178" s="62" t="s">
        <v>2391</v>
      </c>
      <c r="B178" s="59">
        <v>8412</v>
      </c>
      <c r="C178" s="72" t="s">
        <v>137</v>
      </c>
      <c r="D178" s="78">
        <v>44440</v>
      </c>
      <c r="E178" s="69">
        <v>242767.94</v>
      </c>
      <c r="F178" s="71">
        <v>298.11810000000003</v>
      </c>
      <c r="G178" s="69">
        <v>2903.33599</v>
      </c>
      <c r="H178" s="70">
        <v>1.2999999999999999E-3</v>
      </c>
      <c r="I178" s="70">
        <f t="shared" si="2"/>
        <v>5.7759723204912159E-3</v>
      </c>
      <c r="J178" s="70">
        <f>G178/'סכום נכסי הקרן'!$C$41</f>
        <v>4.5228587605221392E-4</v>
      </c>
    </row>
    <row r="179" spans="1:10">
      <c r="A179" s="62" t="s">
        <v>2392</v>
      </c>
      <c r="B179" s="59">
        <v>9495</v>
      </c>
      <c r="C179" s="72" t="s">
        <v>135</v>
      </c>
      <c r="D179" s="78">
        <v>44980</v>
      </c>
      <c r="E179" s="69">
        <v>1128714.45</v>
      </c>
      <c r="F179" s="71">
        <v>98.696700000000007</v>
      </c>
      <c r="G179" s="69">
        <v>4040.4921800000002</v>
      </c>
      <c r="H179" s="70">
        <v>2.7000000000000001E-3</v>
      </c>
      <c r="I179" s="70">
        <f t="shared" si="2"/>
        <v>8.0382604952454056E-3</v>
      </c>
      <c r="J179" s="70">
        <f>G179/'סכום נכסי הקרן'!$C$41</f>
        <v>6.2943371060316712E-4</v>
      </c>
    </row>
    <row r="180" spans="1:10">
      <c r="A180" s="62" t="s">
        <v>2393</v>
      </c>
      <c r="B180" s="59">
        <v>7018</v>
      </c>
      <c r="C180" s="72" t="s">
        <v>135</v>
      </c>
      <c r="D180" s="78">
        <v>43525</v>
      </c>
      <c r="E180" s="69">
        <v>1377902.76</v>
      </c>
      <c r="F180" s="71">
        <v>110.3725</v>
      </c>
      <c r="G180" s="69">
        <v>5516.0349200000001</v>
      </c>
      <c r="H180" s="70">
        <v>1E-4</v>
      </c>
      <c r="I180" s="70">
        <f t="shared" si="2"/>
        <v>1.0973743695707427E-2</v>
      </c>
      <c r="J180" s="70">
        <f>G180/'סכום נכסי הקרן'!$C$41</f>
        <v>8.5929589090610338E-4</v>
      </c>
    </row>
    <row r="181" spans="1:10">
      <c r="A181" s="62" t="s">
        <v>2394</v>
      </c>
      <c r="B181" s="59">
        <v>62171</v>
      </c>
      <c r="C181" s="72" t="s">
        <v>135</v>
      </c>
      <c r="D181" s="78">
        <v>42549</v>
      </c>
      <c r="E181" s="69">
        <v>46178.34</v>
      </c>
      <c r="F181" s="71">
        <v>100</v>
      </c>
      <c r="G181" s="69">
        <v>167.48882999999998</v>
      </c>
      <c r="H181" s="70">
        <v>0</v>
      </c>
      <c r="I181" s="70">
        <f t="shared" si="2"/>
        <v>3.3320664552897945E-4</v>
      </c>
      <c r="J181" s="70">
        <f>G181/'סכום נכסי הקרן'!$C$41</f>
        <v>2.6091651970845551E-5</v>
      </c>
    </row>
    <row r="182" spans="1:10">
      <c r="A182" s="62" t="s">
        <v>2395</v>
      </c>
      <c r="B182" s="59">
        <v>62172</v>
      </c>
      <c r="C182" s="72" t="s">
        <v>135</v>
      </c>
      <c r="D182" s="78">
        <v>42549</v>
      </c>
      <c r="E182" s="69">
        <v>128799.28</v>
      </c>
      <c r="F182" s="71">
        <v>100</v>
      </c>
      <c r="G182" s="69">
        <v>467.15497999999997</v>
      </c>
      <c r="H182" s="70">
        <v>0</v>
      </c>
      <c r="I182" s="70">
        <f t="shared" si="2"/>
        <v>9.2937029787572994E-4</v>
      </c>
      <c r="J182" s="70">
        <f>G182/'סכום נכסי הקרן'!$C$41</f>
        <v>7.2774077857056581E-5</v>
      </c>
    </row>
    <row r="183" spans="1:10">
      <c r="A183" s="62" t="s">
        <v>2396</v>
      </c>
      <c r="B183" s="59">
        <v>62173</v>
      </c>
      <c r="C183" s="72" t="s">
        <v>135</v>
      </c>
      <c r="D183" s="78">
        <v>42549</v>
      </c>
      <c r="E183" s="69">
        <v>325634.09999999998</v>
      </c>
      <c r="F183" s="71">
        <v>100</v>
      </c>
      <c r="G183" s="69">
        <v>1181.0748999999998</v>
      </c>
      <c r="H183" s="70">
        <v>2.9999999999999997E-4</v>
      </c>
      <c r="I183" s="70">
        <f t="shared" si="2"/>
        <v>2.3496612015707248E-3</v>
      </c>
      <c r="J183" s="70">
        <f>G183/'סכום נכסי הקרן'!$C$41</f>
        <v>1.8398955466045831E-4</v>
      </c>
    </row>
    <row r="184" spans="1:10">
      <c r="A184" s="62" t="s">
        <v>2397</v>
      </c>
      <c r="B184" s="59">
        <v>87956</v>
      </c>
      <c r="C184" s="72" t="s">
        <v>137</v>
      </c>
      <c r="D184" s="78">
        <v>44837</v>
      </c>
      <c r="E184" s="69">
        <v>78646.17</v>
      </c>
      <c r="F184" s="71">
        <v>100</v>
      </c>
      <c r="G184" s="69">
        <v>315.49698000000001</v>
      </c>
      <c r="H184" s="70">
        <v>1E-4</v>
      </c>
      <c r="I184" s="70">
        <f t="shared" si="2"/>
        <v>6.2765791832400722E-4</v>
      </c>
      <c r="J184" s="70">
        <f>G184/'סכום נכסי הקרן'!$C$41</f>
        <v>4.9148575460302759E-5</v>
      </c>
    </row>
    <row r="185" spans="1:10">
      <c r="A185" s="62" t="s">
        <v>2398</v>
      </c>
      <c r="B185" s="59">
        <v>5295</v>
      </c>
      <c r="C185" s="72" t="s">
        <v>135</v>
      </c>
      <c r="D185" s="78">
        <v>42879</v>
      </c>
      <c r="E185" s="69">
        <v>124555.9</v>
      </c>
      <c r="F185" s="71">
        <v>195.47139999999999</v>
      </c>
      <c r="G185" s="69">
        <v>883.06993999999997</v>
      </c>
      <c r="H185" s="70">
        <v>1E-4</v>
      </c>
      <c r="I185" s="70">
        <f t="shared" si="2"/>
        <v>1.756802363924073E-3</v>
      </c>
      <c r="J185" s="70">
        <f>G185/'סכום נכסי הקרן'!$C$41</f>
        <v>1.3756591135298673E-4</v>
      </c>
    </row>
    <row r="186" spans="1:10">
      <c r="A186" s="62" t="s">
        <v>2399</v>
      </c>
      <c r="B186" s="59">
        <v>8299</v>
      </c>
      <c r="C186" s="72" t="s">
        <v>138</v>
      </c>
      <c r="D186" s="78">
        <v>44286</v>
      </c>
      <c r="E186" s="69">
        <v>882230.01</v>
      </c>
      <c r="F186" s="71">
        <v>101.83750000000001</v>
      </c>
      <c r="G186" s="69">
        <v>4151.6059700000005</v>
      </c>
      <c r="H186" s="70">
        <v>2.8E-3</v>
      </c>
      <c r="I186" s="70">
        <f t="shared" si="2"/>
        <v>8.2593131662677764E-3</v>
      </c>
      <c r="J186" s="70">
        <f>G186/'סכום נכסי הקרן'!$C$41</f>
        <v>6.4674317737681178E-4</v>
      </c>
    </row>
    <row r="187" spans="1:10">
      <c r="A187" s="62" t="s">
        <v>2400</v>
      </c>
      <c r="B187" s="59">
        <v>9157</v>
      </c>
      <c r="C187" s="72" t="s">
        <v>137</v>
      </c>
      <c r="D187" s="78">
        <v>44763</v>
      </c>
      <c r="E187" s="69">
        <v>714636.17462099995</v>
      </c>
      <c r="F187" s="71">
        <v>98.095699999999994</v>
      </c>
      <c r="G187" s="69">
        <v>2812.2413484880003</v>
      </c>
      <c r="H187" s="70">
        <v>4.0000000000000002E-4</v>
      </c>
      <c r="I187" s="70">
        <f t="shared" si="2"/>
        <v>5.5947462654529281E-3</v>
      </c>
      <c r="J187" s="70">
        <f>G187/'סכום נכסי הקרן'!$C$41</f>
        <v>4.380950211591441E-4</v>
      </c>
    </row>
    <row r="188" spans="1:10">
      <c r="A188" s="62" t="s">
        <v>2401</v>
      </c>
      <c r="B188" s="59">
        <v>5326</v>
      </c>
      <c r="C188" s="72" t="s">
        <v>138</v>
      </c>
      <c r="D188" s="78">
        <v>43220</v>
      </c>
      <c r="E188" s="69">
        <v>603422.71</v>
      </c>
      <c r="F188" s="71">
        <v>93.928799999999995</v>
      </c>
      <c r="G188" s="69">
        <v>2619.0693300000003</v>
      </c>
      <c r="H188" s="70">
        <v>5.9999999999999995E-4</v>
      </c>
      <c r="I188" s="70">
        <f t="shared" si="2"/>
        <v>5.2104448150789035E-3</v>
      </c>
      <c r="J188" s="70">
        <f>G188/'סכום נכסי הקרן'!$C$41</f>
        <v>4.0800240497157719E-4</v>
      </c>
    </row>
    <row r="189" spans="1:10">
      <c r="A189" s="62" t="s">
        <v>2402</v>
      </c>
      <c r="B189" s="59">
        <v>7036</v>
      </c>
      <c r="C189" s="72" t="s">
        <v>135</v>
      </c>
      <c r="D189" s="78">
        <v>37987</v>
      </c>
      <c r="E189" s="69">
        <v>3257011.27</v>
      </c>
      <c r="F189" s="71">
        <v>134.52520000000001</v>
      </c>
      <c r="G189" s="69">
        <v>15891.703880000001</v>
      </c>
      <c r="H189" s="70">
        <v>1E-4</v>
      </c>
      <c r="I189" s="70">
        <f t="shared" si="2"/>
        <v>3.161537006136271E-2</v>
      </c>
      <c r="J189" s="70">
        <f>G189/'סכום נכסי הקרן'!$C$41</f>
        <v>2.475632595085272E-3</v>
      </c>
    </row>
    <row r="190" spans="1:10">
      <c r="A190" s="62" t="s">
        <v>2403</v>
      </c>
      <c r="B190" s="59">
        <v>62174</v>
      </c>
      <c r="C190" s="72" t="s">
        <v>135</v>
      </c>
      <c r="D190" s="78">
        <v>42549</v>
      </c>
      <c r="E190" s="69">
        <v>90365.17</v>
      </c>
      <c r="F190" s="71">
        <v>100</v>
      </c>
      <c r="G190" s="69">
        <v>327.75445999999999</v>
      </c>
      <c r="H190" s="70">
        <v>1E-4</v>
      </c>
      <c r="I190" s="70">
        <f t="shared" si="2"/>
        <v>6.5204326863924056E-4</v>
      </c>
      <c r="J190" s="70">
        <f>G190/'סכום נכסי הקרן'!$C$41</f>
        <v>5.1058063407645872E-5</v>
      </c>
    </row>
    <row r="191" spans="1:10">
      <c r="A191" s="62" t="s">
        <v>2404</v>
      </c>
      <c r="B191" s="59">
        <v>60837</v>
      </c>
      <c r="C191" s="72" t="s">
        <v>135</v>
      </c>
      <c r="D191" s="78">
        <v>42555</v>
      </c>
      <c r="E191" s="69">
        <v>39525.39</v>
      </c>
      <c r="F191" s="71">
        <v>100</v>
      </c>
      <c r="G191" s="69">
        <v>143.35857000000001</v>
      </c>
      <c r="H191" s="70">
        <v>1E-4</v>
      </c>
      <c r="I191" s="70">
        <f t="shared" si="2"/>
        <v>2.8520127710923406E-4</v>
      </c>
      <c r="J191" s="70">
        <f>G191/'סכום נכסי הקרן'!$C$41</f>
        <v>2.2332605198078588E-5</v>
      </c>
    </row>
    <row r="192" spans="1:10">
      <c r="A192" s="62" t="s">
        <v>2405</v>
      </c>
      <c r="B192" s="59">
        <v>5309</v>
      </c>
      <c r="C192" s="72" t="s">
        <v>135</v>
      </c>
      <c r="D192" s="78">
        <v>42795</v>
      </c>
      <c r="E192" s="69">
        <v>404681.89</v>
      </c>
      <c r="F192" s="71">
        <v>123.6459</v>
      </c>
      <c r="G192" s="69">
        <v>1814.8512800000001</v>
      </c>
      <c r="H192" s="70">
        <v>5.0000000000000001E-4</v>
      </c>
      <c r="I192" s="70">
        <f t="shared" si="2"/>
        <v>3.6105124571159447E-3</v>
      </c>
      <c r="J192" s="70">
        <f>G192/'סכום נכסי הקרן'!$C$41</f>
        <v>2.8272015498946156E-4</v>
      </c>
    </row>
    <row r="193" spans="1:10">
      <c r="A193" s="62" t="s">
        <v>2406</v>
      </c>
      <c r="B193" s="59">
        <v>87344</v>
      </c>
      <c r="C193" s="72" t="s">
        <v>135</v>
      </c>
      <c r="D193" s="78">
        <v>44421</v>
      </c>
      <c r="E193" s="69">
        <v>60915.56</v>
      </c>
      <c r="F193" s="71">
        <v>100</v>
      </c>
      <c r="G193" s="69">
        <v>220.94075000000001</v>
      </c>
      <c r="H193" s="70">
        <v>5.0000000000000001E-4</v>
      </c>
      <c r="I193" s="70">
        <f t="shared" ref="I193:I254" si="3">IFERROR(G193/$G$9,0)</f>
        <v>4.3954528888975392E-4</v>
      </c>
      <c r="J193" s="70">
        <f>G193/'סכום נכסי הקרן'!$C$41</f>
        <v>3.4418469310327113E-5</v>
      </c>
    </row>
    <row r="194" spans="1:10">
      <c r="A194" s="62" t="s">
        <v>2407</v>
      </c>
      <c r="B194" s="59">
        <v>62175</v>
      </c>
      <c r="C194" s="72" t="s">
        <v>135</v>
      </c>
      <c r="D194" s="78">
        <v>42549</v>
      </c>
      <c r="E194" s="69">
        <v>275702.21999999997</v>
      </c>
      <c r="F194" s="71">
        <v>100</v>
      </c>
      <c r="G194" s="69">
        <v>999.97194999999999</v>
      </c>
      <c r="H194" s="70">
        <v>0</v>
      </c>
      <c r="I194" s="70">
        <f t="shared" si="3"/>
        <v>1.9893702707372927E-3</v>
      </c>
      <c r="J194" s="70">
        <f>G194/'סכום נכסי הקרן'!$C$41</f>
        <v>1.5577707540262697E-4</v>
      </c>
    </row>
    <row r="195" spans="1:10">
      <c r="A195" s="62" t="s">
        <v>2408</v>
      </c>
      <c r="B195" s="59">
        <v>87346</v>
      </c>
      <c r="C195" s="72" t="s">
        <v>135</v>
      </c>
      <c r="D195" s="78">
        <v>44421</v>
      </c>
      <c r="E195" s="69">
        <v>83752.87</v>
      </c>
      <c r="F195" s="71">
        <v>100</v>
      </c>
      <c r="G195" s="69">
        <v>303.77163999999999</v>
      </c>
      <c r="H195" s="70">
        <v>1E-3</v>
      </c>
      <c r="I195" s="70">
        <f t="shared" si="3"/>
        <v>6.0433122119986609E-4</v>
      </c>
      <c r="J195" s="70">
        <f>G195/'סכום נכסי הקרן'!$C$41</f>
        <v>4.7321985051140344E-5</v>
      </c>
    </row>
    <row r="196" spans="1:10">
      <c r="A196" s="62" t="s">
        <v>2409</v>
      </c>
      <c r="B196" s="59">
        <v>62176</v>
      </c>
      <c r="C196" s="72" t="s">
        <v>135</v>
      </c>
      <c r="D196" s="78">
        <v>42549</v>
      </c>
      <c r="E196" s="69">
        <v>80500.039999999994</v>
      </c>
      <c r="F196" s="71">
        <v>100</v>
      </c>
      <c r="G196" s="69">
        <v>291.97363000000001</v>
      </c>
      <c r="H196" s="70">
        <v>0</v>
      </c>
      <c r="I196" s="70">
        <f t="shared" si="3"/>
        <v>5.8085995248291738E-4</v>
      </c>
      <c r="J196" s="70">
        <f>G196/'סכום נכסי הקרן'!$C$41</f>
        <v>4.5484074004364533E-5</v>
      </c>
    </row>
    <row r="197" spans="1:10">
      <c r="A197" s="62" t="s">
        <v>2410</v>
      </c>
      <c r="B197" s="59">
        <v>9457</v>
      </c>
      <c r="C197" s="72" t="s">
        <v>135</v>
      </c>
      <c r="D197" s="78">
        <v>44893</v>
      </c>
      <c r="E197" s="69">
        <v>8548.0503520000002</v>
      </c>
      <c r="F197" s="71">
        <v>82.376199999999997</v>
      </c>
      <c r="G197" s="69">
        <v>25.539734709000001</v>
      </c>
      <c r="H197" s="70">
        <v>4.1000000000000003E-3</v>
      </c>
      <c r="I197" s="70">
        <f t="shared" si="3"/>
        <v>5.0809414156669064E-5</v>
      </c>
      <c r="J197" s="70">
        <f>G197/'סכום נכסי הקרן'!$C$41</f>
        <v>3.9786167797276541E-6</v>
      </c>
    </row>
    <row r="198" spans="1:10">
      <c r="A198" s="62" t="s">
        <v>2411</v>
      </c>
      <c r="B198" s="59">
        <v>8296</v>
      </c>
      <c r="C198" s="72" t="s">
        <v>135</v>
      </c>
      <c r="D198" s="78">
        <v>44085</v>
      </c>
      <c r="E198" s="69">
        <v>685303.2</v>
      </c>
      <c r="F198" s="71">
        <v>123.3293</v>
      </c>
      <c r="G198" s="69">
        <v>3065.4665499999996</v>
      </c>
      <c r="H198" s="70">
        <v>2.0000000000000001E-4</v>
      </c>
      <c r="I198" s="70">
        <f t="shared" si="3"/>
        <v>6.0985190839699197E-3</v>
      </c>
      <c r="J198" s="70">
        <f>G198/'סכום נכסי הקרן'!$C$41</f>
        <v>4.775428089793726E-4</v>
      </c>
    </row>
    <row r="199" spans="1:10">
      <c r="A199" s="62" t="s">
        <v>2412</v>
      </c>
      <c r="B199" s="59">
        <v>8333</v>
      </c>
      <c r="C199" s="72" t="s">
        <v>135</v>
      </c>
      <c r="D199" s="78">
        <v>44501</v>
      </c>
      <c r="E199" s="69">
        <v>135733.41</v>
      </c>
      <c r="F199" s="71">
        <v>120.33150000000001</v>
      </c>
      <c r="G199" s="69">
        <v>592.39808999999991</v>
      </c>
      <c r="H199" s="70">
        <v>4.0000000000000002E-4</v>
      </c>
      <c r="I199" s="70">
        <f t="shared" si="3"/>
        <v>1.1785322065159477E-3</v>
      </c>
      <c r="J199" s="70">
        <f>G199/'סכום נכסי הקרן'!$C$41</f>
        <v>9.2284630518188224E-5</v>
      </c>
    </row>
    <row r="200" spans="1:10">
      <c r="A200" s="62" t="s">
        <v>2413</v>
      </c>
      <c r="B200" s="59">
        <v>87955</v>
      </c>
      <c r="C200" s="72" t="s">
        <v>137</v>
      </c>
      <c r="D200" s="78">
        <v>44827</v>
      </c>
      <c r="E200" s="69">
        <v>151707.51999999999</v>
      </c>
      <c r="F200" s="71">
        <v>100</v>
      </c>
      <c r="G200" s="69">
        <v>608.58987999999999</v>
      </c>
      <c r="H200" s="70">
        <v>2.0000000000000001E-4</v>
      </c>
      <c r="I200" s="70">
        <f t="shared" si="3"/>
        <v>1.2107445757289258E-3</v>
      </c>
      <c r="J200" s="70">
        <f>G200/'סכום נכסי הקרן'!$C$41</f>
        <v>9.4807010962693212E-5</v>
      </c>
    </row>
    <row r="201" spans="1:10">
      <c r="A201" s="62" t="s">
        <v>2414</v>
      </c>
      <c r="B201" s="59">
        <v>6653</v>
      </c>
      <c r="C201" s="72" t="s">
        <v>135</v>
      </c>
      <c r="D201" s="78">
        <v>39264</v>
      </c>
      <c r="E201" s="69">
        <v>8569025.6400000006</v>
      </c>
      <c r="F201" s="71">
        <v>89.492800000000003</v>
      </c>
      <c r="G201" s="69">
        <v>27814.233370000002</v>
      </c>
      <c r="H201" s="70">
        <v>2.9999999999999997E-4</v>
      </c>
      <c r="I201" s="70">
        <f t="shared" si="3"/>
        <v>5.5334361098455957E-2</v>
      </c>
      <c r="J201" s="70">
        <f>G201/'סכום נכסי הקרן'!$C$41</f>
        <v>4.3329414679529298E-3</v>
      </c>
    </row>
    <row r="202" spans="1:10">
      <c r="A202" s="62" t="s">
        <v>2415</v>
      </c>
      <c r="B202" s="59">
        <v>8410</v>
      </c>
      <c r="C202" s="72" t="s">
        <v>137</v>
      </c>
      <c r="D202" s="78">
        <v>44651</v>
      </c>
      <c r="E202" s="69">
        <v>280882.39910600003</v>
      </c>
      <c r="F202" s="71">
        <v>119.0085</v>
      </c>
      <c r="G202" s="69">
        <v>1340.973297303</v>
      </c>
      <c r="H202" s="70">
        <v>1E-3</v>
      </c>
      <c r="I202" s="70">
        <f t="shared" si="3"/>
        <v>2.6677672423782981E-3</v>
      </c>
      <c r="J202" s="70">
        <f>G202/'סכום נכסי הקרן'!$C$41</f>
        <v>2.0889875805704225E-4</v>
      </c>
    </row>
    <row r="203" spans="1:10">
      <c r="A203" s="62" t="s">
        <v>2416</v>
      </c>
      <c r="B203" s="59">
        <v>7001</v>
      </c>
      <c r="C203" s="72" t="s">
        <v>137</v>
      </c>
      <c r="D203" s="78">
        <v>43602</v>
      </c>
      <c r="E203" s="69">
        <v>495305.23415799998</v>
      </c>
      <c r="F203" s="71">
        <v>63.311199999999999</v>
      </c>
      <c r="G203" s="69">
        <v>1257.9723209619999</v>
      </c>
      <c r="H203" s="70">
        <v>8.9999999999999998E-4</v>
      </c>
      <c r="I203" s="70">
        <f t="shared" si="3"/>
        <v>2.5026429358665455E-3</v>
      </c>
      <c r="J203" s="70">
        <f>G203/'סכום נכסי הקרן'!$C$41</f>
        <v>1.95968746020241E-4</v>
      </c>
    </row>
    <row r="204" spans="1:10">
      <c r="A204" s="62" t="s">
        <v>2417</v>
      </c>
      <c r="B204" s="59">
        <v>8319</v>
      </c>
      <c r="C204" s="72" t="s">
        <v>137</v>
      </c>
      <c r="D204" s="78">
        <v>44377</v>
      </c>
      <c r="E204" s="69">
        <v>346727.62778799998</v>
      </c>
      <c r="F204" s="71">
        <v>94.475399999999993</v>
      </c>
      <c r="G204" s="69">
        <v>1314.0890912599998</v>
      </c>
      <c r="H204" s="70">
        <v>2.9999999999999997E-4</v>
      </c>
      <c r="I204" s="70">
        <f t="shared" si="3"/>
        <v>2.6142831018938369E-3</v>
      </c>
      <c r="J204" s="70">
        <f>G204/'סכום נכסי הקרן'!$C$41</f>
        <v>2.0471069759004596E-4</v>
      </c>
    </row>
    <row r="205" spans="1:10">
      <c r="A205" s="62" t="s">
        <v>2418</v>
      </c>
      <c r="B205" s="59">
        <v>8411</v>
      </c>
      <c r="C205" s="72" t="s">
        <v>137</v>
      </c>
      <c r="D205" s="78">
        <v>44651</v>
      </c>
      <c r="E205" s="69">
        <v>379191.22278499999</v>
      </c>
      <c r="F205" s="71">
        <v>103.7527</v>
      </c>
      <c r="G205" s="69">
        <v>1578.24821271</v>
      </c>
      <c r="H205" s="70">
        <v>1E-3</v>
      </c>
      <c r="I205" s="70">
        <f t="shared" si="3"/>
        <v>3.1398081458280315E-3</v>
      </c>
      <c r="J205" s="70">
        <f>G205/'סכום נכסי הקרן'!$C$41</f>
        <v>2.4586178725851955E-4</v>
      </c>
    </row>
    <row r="206" spans="1:10">
      <c r="A206" s="62" t="s">
        <v>2419</v>
      </c>
      <c r="B206" s="59">
        <v>9384</v>
      </c>
      <c r="C206" s="72" t="s">
        <v>137</v>
      </c>
      <c r="D206" s="78">
        <v>44910</v>
      </c>
      <c r="E206" s="69">
        <v>57168.643366000004</v>
      </c>
      <c r="F206" s="71">
        <v>101.1901</v>
      </c>
      <c r="G206" s="69">
        <v>232.06707853099999</v>
      </c>
      <c r="H206" s="70">
        <v>4.0000000000000002E-4</v>
      </c>
      <c r="I206" s="70">
        <f t="shared" si="3"/>
        <v>4.6168029697875827E-4</v>
      </c>
      <c r="J206" s="70">
        <f>G206/'סכום נכסי הקרן'!$C$41</f>
        <v>3.6151744847233906E-5</v>
      </c>
    </row>
    <row r="207" spans="1:10">
      <c r="A207" s="62" t="s">
        <v>2420</v>
      </c>
      <c r="B207" s="59">
        <v>5303</v>
      </c>
      <c r="C207" s="72" t="s">
        <v>137</v>
      </c>
      <c r="D207" s="78">
        <v>42788</v>
      </c>
      <c r="E207" s="69">
        <v>1025552.133608</v>
      </c>
      <c r="F207" s="71">
        <v>53.851300000000002</v>
      </c>
      <c r="G207" s="69">
        <v>2215.4989933250004</v>
      </c>
      <c r="H207" s="70">
        <v>1.2999999999999999E-3</v>
      </c>
      <c r="I207" s="70">
        <f t="shared" si="3"/>
        <v>4.4075714645487362E-3</v>
      </c>
      <c r="J207" s="70">
        <f>G207/'סכום נכסי הקרן'!$C$41</f>
        <v>3.4513363473608711E-4</v>
      </c>
    </row>
    <row r="208" spans="1:10">
      <c r="A208" s="62" t="s">
        <v>2421</v>
      </c>
      <c r="B208" s="59">
        <v>7011</v>
      </c>
      <c r="C208" s="72" t="s">
        <v>137</v>
      </c>
      <c r="D208" s="78">
        <v>43651</v>
      </c>
      <c r="E208" s="69">
        <v>1657606.0818640001</v>
      </c>
      <c r="F208" s="71">
        <v>92.157700000000006</v>
      </c>
      <c r="G208" s="69">
        <v>6128.1668543029991</v>
      </c>
      <c r="H208" s="70">
        <v>1.6000000000000001E-3</v>
      </c>
      <c r="I208" s="70">
        <f t="shared" si="3"/>
        <v>1.2191534926622753E-2</v>
      </c>
      <c r="J208" s="70">
        <f>G208/'סכום נכסי הקרן'!$C$41</f>
        <v>9.5465468820664183E-4</v>
      </c>
    </row>
    <row r="209" spans="1:10">
      <c r="A209" s="62" t="s">
        <v>2422</v>
      </c>
      <c r="B209" s="59">
        <v>62177</v>
      </c>
      <c r="C209" s="72" t="s">
        <v>135</v>
      </c>
      <c r="D209" s="78">
        <v>42549</v>
      </c>
      <c r="E209" s="69">
        <v>206906.72</v>
      </c>
      <c r="F209" s="71">
        <v>100</v>
      </c>
      <c r="G209" s="69">
        <v>750.45067000000006</v>
      </c>
      <c r="H209" s="70">
        <v>0</v>
      </c>
      <c r="I209" s="70">
        <f t="shared" si="3"/>
        <v>1.4929661302528366E-3</v>
      </c>
      <c r="J209" s="70">
        <f>G209/'סכום נכסי הקרן'!$C$41</f>
        <v>1.1690628982797162E-4</v>
      </c>
    </row>
    <row r="210" spans="1:10">
      <c r="A210" s="62" t="s">
        <v>2423</v>
      </c>
      <c r="B210" s="59">
        <v>9736</v>
      </c>
      <c r="C210" s="72" t="s">
        <v>135</v>
      </c>
      <c r="D210" s="78">
        <v>44621</v>
      </c>
      <c r="E210" s="69">
        <v>1031763.99</v>
      </c>
      <c r="F210" s="71">
        <v>118.51260000000001</v>
      </c>
      <c r="G210" s="69">
        <v>4434.9879800000008</v>
      </c>
      <c r="H210" s="70">
        <v>1.1999999999999999E-3</v>
      </c>
      <c r="I210" s="70">
        <f t="shared" si="3"/>
        <v>8.8230807259036034E-3</v>
      </c>
      <c r="J210" s="70">
        <f>G210/'סכום נכסי הקרן'!$C$41</f>
        <v>6.9088883640206552E-4</v>
      </c>
    </row>
    <row r="211" spans="1:10">
      <c r="A211" s="62" t="s">
        <v>2424</v>
      </c>
      <c r="B211" s="59">
        <v>8502</v>
      </c>
      <c r="C211" s="72" t="s">
        <v>135</v>
      </c>
      <c r="D211" s="78">
        <v>44621</v>
      </c>
      <c r="E211" s="69">
        <v>2090833.127969</v>
      </c>
      <c r="F211" s="71">
        <v>102.521</v>
      </c>
      <c r="G211" s="69">
        <v>7774.6305745890004</v>
      </c>
      <c r="H211" s="70">
        <v>1.6999999999999999E-3</v>
      </c>
      <c r="I211" s="70">
        <f t="shared" si="3"/>
        <v>1.5467052781883086E-2</v>
      </c>
      <c r="J211" s="70">
        <f>G211/'סכום נכסי הקרן'!$C$41</f>
        <v>1.2111431858116818E-3</v>
      </c>
    </row>
    <row r="212" spans="1:10">
      <c r="A212" s="62" t="s">
        <v>2425</v>
      </c>
      <c r="B212" s="59">
        <v>7017</v>
      </c>
      <c r="C212" s="72" t="s">
        <v>136</v>
      </c>
      <c r="D212" s="78">
        <v>43709</v>
      </c>
      <c r="E212" s="69">
        <v>2775828.6683300002</v>
      </c>
      <c r="F212" s="71">
        <v>95.538200000000003</v>
      </c>
      <c r="G212" s="69">
        <v>2651.9767444280001</v>
      </c>
      <c r="H212" s="70">
        <v>1.6000000000000001E-3</v>
      </c>
      <c r="I212" s="70">
        <f t="shared" si="3"/>
        <v>5.2759116833744537E-3</v>
      </c>
      <c r="J212" s="70">
        <f>G212/'סכום נכסי הקרן'!$C$41</f>
        <v>4.1312876954475953E-4</v>
      </c>
    </row>
    <row r="213" spans="1:10">
      <c r="A213" s="62" t="s">
        <v>2426</v>
      </c>
      <c r="B213" s="59">
        <v>9536</v>
      </c>
      <c r="C213" s="72" t="s">
        <v>136</v>
      </c>
      <c r="D213" s="78">
        <v>45015</v>
      </c>
      <c r="E213" s="69">
        <v>1104445.2031119999</v>
      </c>
      <c r="F213" s="71">
        <v>106.45387700000001</v>
      </c>
      <c r="G213" s="69">
        <v>1175.724991908</v>
      </c>
      <c r="H213" s="70">
        <v>1.6999999999999999E-3</v>
      </c>
      <c r="I213" s="70">
        <f t="shared" si="3"/>
        <v>2.3390179549182548E-3</v>
      </c>
      <c r="J213" s="70">
        <f>G213/'סכום נכסי הקרן'!$C$41</f>
        <v>1.8315613824688333E-4</v>
      </c>
    </row>
    <row r="214" spans="1:10">
      <c r="A214" s="62" t="s">
        <v>2427</v>
      </c>
      <c r="B214" s="59">
        <v>6885</v>
      </c>
      <c r="C214" s="72" t="s">
        <v>137</v>
      </c>
      <c r="D214" s="78">
        <v>43602</v>
      </c>
      <c r="E214" s="69">
        <v>732161.85175499995</v>
      </c>
      <c r="F214" s="71">
        <v>92.204800000000006</v>
      </c>
      <c r="G214" s="69">
        <v>2708.1845094309997</v>
      </c>
      <c r="H214" s="70">
        <v>1E-3</v>
      </c>
      <c r="I214" s="70">
        <f t="shared" si="3"/>
        <v>5.3877328766404799E-3</v>
      </c>
      <c r="J214" s="70">
        <f>G214/'סכום נכסי הקרן'!$C$41</f>
        <v>4.2188489640120324E-4</v>
      </c>
    </row>
    <row r="215" spans="1:10">
      <c r="A215" s="62" t="s">
        <v>2428</v>
      </c>
      <c r="B215" s="59">
        <v>76202</v>
      </c>
      <c r="C215" s="72" t="s">
        <v>135</v>
      </c>
      <c r="D215" s="78">
        <v>43466</v>
      </c>
      <c r="E215" s="69">
        <v>56042.26</v>
      </c>
      <c r="F215" s="71">
        <v>100</v>
      </c>
      <c r="G215" s="69">
        <v>203.26527999999999</v>
      </c>
      <c r="H215" s="70">
        <v>0</v>
      </c>
      <c r="I215" s="70">
        <f t="shared" si="3"/>
        <v>4.0438124799909797E-4</v>
      </c>
      <c r="J215" s="70">
        <f>G215/'סכום נכסי הקרן'!$C$41</f>
        <v>3.1664959051397475E-5</v>
      </c>
    </row>
    <row r="216" spans="1:10">
      <c r="A216" s="62" t="s">
        <v>2429</v>
      </c>
      <c r="B216" s="59">
        <v>76201</v>
      </c>
      <c r="C216" s="72" t="s">
        <v>135</v>
      </c>
      <c r="D216" s="78">
        <v>43466</v>
      </c>
      <c r="E216" s="69">
        <v>53785.19</v>
      </c>
      <c r="F216" s="71">
        <v>100</v>
      </c>
      <c r="G216" s="69">
        <v>195.07888</v>
      </c>
      <c r="H216" s="70">
        <v>0</v>
      </c>
      <c r="I216" s="70">
        <f t="shared" si="3"/>
        <v>3.8809501038576915E-4</v>
      </c>
      <c r="J216" s="70">
        <f>G216/'סכום נכסי הקרן'!$C$41</f>
        <v>3.0389669829458735E-5</v>
      </c>
    </row>
    <row r="217" spans="1:10">
      <c r="A217" s="62" t="s">
        <v>2430</v>
      </c>
      <c r="B217" s="59">
        <v>5317</v>
      </c>
      <c r="C217" s="72" t="s">
        <v>135</v>
      </c>
      <c r="D217" s="78">
        <v>43191</v>
      </c>
      <c r="E217" s="69">
        <v>491795.62</v>
      </c>
      <c r="F217" s="71">
        <v>133.60480000000001</v>
      </c>
      <c r="G217" s="69">
        <v>2383.1658700000003</v>
      </c>
      <c r="H217" s="70">
        <v>2.9999999999999997E-4</v>
      </c>
      <c r="I217" s="70">
        <f t="shared" si="3"/>
        <v>4.7411323207753745E-3</v>
      </c>
      <c r="J217" s="70">
        <f>G217/'סכום נכסי הקרן'!$C$41</f>
        <v>3.7125302307525443E-4</v>
      </c>
    </row>
    <row r="218" spans="1:10">
      <c r="A218" s="62" t="s">
        <v>2431</v>
      </c>
      <c r="B218" s="59">
        <v>60838</v>
      </c>
      <c r="C218" s="72" t="s">
        <v>135</v>
      </c>
      <c r="D218" s="78">
        <v>42555</v>
      </c>
      <c r="E218" s="69">
        <v>45685.72</v>
      </c>
      <c r="F218" s="71">
        <v>100</v>
      </c>
      <c r="G218" s="69">
        <v>165.70212000000001</v>
      </c>
      <c r="H218" s="70">
        <v>0</v>
      </c>
      <c r="I218" s="70">
        <f t="shared" si="3"/>
        <v>3.2965211806805522E-4</v>
      </c>
      <c r="J218" s="70">
        <f>G218/'סכום נכסי הקרן'!$C$41</f>
        <v>2.5813315705120675E-5</v>
      </c>
    </row>
    <row r="219" spans="1:10">
      <c r="A219" s="62" t="s">
        <v>2432</v>
      </c>
      <c r="B219" s="59">
        <v>87345</v>
      </c>
      <c r="C219" s="72" t="s">
        <v>135</v>
      </c>
      <c r="D219" s="78">
        <v>44421</v>
      </c>
      <c r="E219" s="69">
        <v>57583.38</v>
      </c>
      <c r="F219" s="71">
        <v>100</v>
      </c>
      <c r="G219" s="69">
        <v>208.85489999999999</v>
      </c>
      <c r="H219" s="70">
        <v>2.0000000000000001E-4</v>
      </c>
      <c r="I219" s="70">
        <f t="shared" si="3"/>
        <v>4.1550138377162497E-4</v>
      </c>
      <c r="J219" s="70">
        <f>G219/'סכום נכסי הקרן'!$C$41</f>
        <v>3.2535718132401729E-5</v>
      </c>
    </row>
    <row r="220" spans="1:10">
      <c r="A220" s="62" t="s">
        <v>2433</v>
      </c>
      <c r="B220" s="59">
        <v>7077</v>
      </c>
      <c r="C220" s="72" t="s">
        <v>135</v>
      </c>
      <c r="D220" s="78">
        <v>44012</v>
      </c>
      <c r="E220" s="69">
        <v>2055251.5413949999</v>
      </c>
      <c r="F220" s="71">
        <v>117.1358</v>
      </c>
      <c r="G220" s="69">
        <v>8731.7679593439989</v>
      </c>
      <c r="H220" s="70">
        <v>8.0000000000000004E-4</v>
      </c>
      <c r="I220" s="70">
        <f t="shared" si="3"/>
        <v>1.7371206851647579E-2</v>
      </c>
      <c r="J220" s="70">
        <f>G220/'סכום נכסי הקרן'!$C$41</f>
        <v>1.3602474307414048E-3</v>
      </c>
    </row>
    <row r="221" spans="1:10">
      <c r="A221" s="62" t="s">
        <v>2434</v>
      </c>
      <c r="B221" s="59">
        <v>9172</v>
      </c>
      <c r="C221" s="72" t="s">
        <v>137</v>
      </c>
      <c r="D221" s="78">
        <v>44743</v>
      </c>
      <c r="E221" s="69">
        <v>160435.07062300001</v>
      </c>
      <c r="F221" s="71">
        <v>89.972800000000007</v>
      </c>
      <c r="G221" s="69">
        <v>579.06613809499993</v>
      </c>
      <c r="H221" s="70">
        <v>2.7000000000000001E-3</v>
      </c>
      <c r="I221" s="70">
        <f t="shared" si="3"/>
        <v>1.1520092737769779E-3</v>
      </c>
      <c r="J221" s="70">
        <f>G221/'סכום נכסי הקרן'!$C$41</f>
        <v>9.0207759784794771E-5</v>
      </c>
    </row>
    <row r="222" spans="1:10">
      <c r="A222" s="62" t="s">
        <v>2284</v>
      </c>
      <c r="B222" s="59">
        <v>83111</v>
      </c>
      <c r="C222" s="72" t="s">
        <v>135</v>
      </c>
      <c r="D222" s="78">
        <v>44256</v>
      </c>
      <c r="E222" s="69">
        <v>115629.94</v>
      </c>
      <c r="F222" s="71">
        <v>100</v>
      </c>
      <c r="G222" s="69">
        <v>419.38979999999998</v>
      </c>
      <c r="H222" s="70">
        <v>1E-4</v>
      </c>
      <c r="I222" s="70">
        <f t="shared" si="3"/>
        <v>8.3434500334780295E-4</v>
      </c>
      <c r="J222" s="70">
        <f>G222/'סכום נכסי הקרן'!$C$41</f>
        <v>6.5333149092524696E-5</v>
      </c>
    </row>
    <row r="223" spans="1:10">
      <c r="A223" s="62" t="s">
        <v>2435</v>
      </c>
      <c r="B223" s="59">
        <v>8275</v>
      </c>
      <c r="C223" s="72" t="s">
        <v>135</v>
      </c>
      <c r="D223" s="78">
        <v>44256</v>
      </c>
      <c r="E223" s="69">
        <v>129130.51</v>
      </c>
      <c r="F223" s="71">
        <v>133.5506</v>
      </c>
      <c r="G223" s="69">
        <v>625.49271999999996</v>
      </c>
      <c r="H223" s="70">
        <v>2.0000000000000001E-4</v>
      </c>
      <c r="I223" s="70">
        <f t="shared" si="3"/>
        <v>1.2443715263519197E-3</v>
      </c>
      <c r="J223" s="70">
        <f>G223/'סכום נכסי הקרן'!$C$41</f>
        <v>9.744015980371673E-5</v>
      </c>
    </row>
    <row r="224" spans="1:10">
      <c r="A224" s="62" t="s">
        <v>2436</v>
      </c>
      <c r="B224" s="59">
        <v>9667</v>
      </c>
      <c r="C224" s="72" t="s">
        <v>135</v>
      </c>
      <c r="D224" s="78">
        <v>44959</v>
      </c>
      <c r="E224" s="69">
        <v>787042.21545899997</v>
      </c>
      <c r="F224" s="71">
        <v>103.92870000000001</v>
      </c>
      <c r="G224" s="69">
        <v>2966.7508680450001</v>
      </c>
      <c r="H224" s="70">
        <v>5.0000000000000001E-4</v>
      </c>
      <c r="I224" s="70">
        <f t="shared" si="3"/>
        <v>5.9021315323622633E-3</v>
      </c>
      <c r="J224" s="70">
        <f>G224/'סכום נכסי הקרן'!$C$41</f>
        <v>4.6216473739313889E-4</v>
      </c>
    </row>
    <row r="225" spans="1:10">
      <c r="A225" s="62" t="s">
        <v>2437</v>
      </c>
      <c r="B225" s="59">
        <v>8335</v>
      </c>
      <c r="C225" s="72" t="s">
        <v>135</v>
      </c>
      <c r="D225" s="78">
        <v>44412</v>
      </c>
      <c r="E225" s="69">
        <v>1455274.98</v>
      </c>
      <c r="F225" s="71">
        <v>100.307</v>
      </c>
      <c r="G225" s="69">
        <v>5294.4866600000005</v>
      </c>
      <c r="H225" s="70">
        <v>5.1999999999999998E-3</v>
      </c>
      <c r="I225" s="70">
        <f t="shared" si="3"/>
        <v>1.0532989810583373E-2</v>
      </c>
      <c r="J225" s="70">
        <f>G225/'סכום נכסי הקרן'!$C$41</f>
        <v>8.2478278281008057E-4</v>
      </c>
    </row>
    <row r="226" spans="1:10">
      <c r="A226" s="62" t="s">
        <v>2438</v>
      </c>
      <c r="B226" s="59">
        <v>6651</v>
      </c>
      <c r="C226" s="72" t="s">
        <v>137</v>
      </c>
      <c r="D226" s="78">
        <v>43465</v>
      </c>
      <c r="E226" s="69">
        <v>1214815.361212</v>
      </c>
      <c r="F226" s="71">
        <v>103.34990000000001</v>
      </c>
      <c r="G226" s="69">
        <v>5036.6057660779998</v>
      </c>
      <c r="H226" s="70">
        <v>5.0000000000000001E-3</v>
      </c>
      <c r="I226" s="70">
        <f t="shared" si="3"/>
        <v>1.0019954836192755E-2</v>
      </c>
      <c r="J226" s="70">
        <f>G226/'סכום נכסי הקרן'!$C$41</f>
        <v>7.8460972449841051E-4</v>
      </c>
    </row>
    <row r="227" spans="1:10">
      <c r="A227" s="62" t="s">
        <v>2439</v>
      </c>
      <c r="B227" s="59">
        <v>8415</v>
      </c>
      <c r="C227" s="72" t="s">
        <v>137</v>
      </c>
      <c r="D227" s="78">
        <v>44440</v>
      </c>
      <c r="E227" s="69">
        <v>2259599.88</v>
      </c>
      <c r="F227" s="71">
        <v>119.6219</v>
      </c>
      <c r="G227" s="69">
        <v>10843.259769999999</v>
      </c>
      <c r="H227" s="70">
        <v>3.8E-3</v>
      </c>
      <c r="I227" s="70">
        <f t="shared" si="3"/>
        <v>2.1571863715096902E-2</v>
      </c>
      <c r="J227" s="70">
        <f>G227/'סכום נכסי הקרן'!$C$41</f>
        <v>1.6891786762634306E-3</v>
      </c>
    </row>
    <row r="228" spans="1:10">
      <c r="A228" s="62" t="s">
        <v>2440</v>
      </c>
      <c r="B228" s="59">
        <v>87341</v>
      </c>
      <c r="C228" s="72" t="s">
        <v>135</v>
      </c>
      <c r="D228" s="78">
        <v>44421</v>
      </c>
      <c r="E228" s="69">
        <v>50614.49</v>
      </c>
      <c r="F228" s="71">
        <v>100</v>
      </c>
      <c r="G228" s="69">
        <v>183.57873999999998</v>
      </c>
      <c r="H228" s="70">
        <v>2.0000000000000001E-4</v>
      </c>
      <c r="I228" s="70">
        <f t="shared" si="3"/>
        <v>3.6521633201352401E-4</v>
      </c>
      <c r="J228" s="70">
        <f>G228/'סכום נכסי הקרן'!$C$41</f>
        <v>2.8598161401726568E-5</v>
      </c>
    </row>
    <row r="229" spans="1:10">
      <c r="A229" s="62" t="s">
        <v>2441</v>
      </c>
      <c r="B229" s="59">
        <v>8310</v>
      </c>
      <c r="C229" s="72" t="s">
        <v>135</v>
      </c>
      <c r="D229" s="78">
        <v>44377</v>
      </c>
      <c r="E229" s="69">
        <v>395420.06</v>
      </c>
      <c r="F229" s="71">
        <v>29.631699999999999</v>
      </c>
      <c r="G229" s="69">
        <v>424.97447</v>
      </c>
      <c r="H229" s="70">
        <v>1E-3</v>
      </c>
      <c r="I229" s="70">
        <f t="shared" si="3"/>
        <v>8.4545529146126295E-4</v>
      </c>
      <c r="J229" s="70">
        <f>G229/'סכום נכסי הקרן'!$C$41</f>
        <v>6.620313705537584E-5</v>
      </c>
    </row>
    <row r="230" spans="1:10">
      <c r="A230" s="62" t="s">
        <v>2442</v>
      </c>
      <c r="B230" s="59">
        <v>9695</v>
      </c>
      <c r="C230" s="72" t="s">
        <v>135</v>
      </c>
      <c r="D230" s="78">
        <v>45108</v>
      </c>
      <c r="E230" s="69">
        <v>1639671.4720739999</v>
      </c>
      <c r="F230" s="71">
        <v>99.217799999999997</v>
      </c>
      <c r="G230" s="69">
        <v>5900.5703036770001</v>
      </c>
      <c r="H230" s="70">
        <v>6.9999999999999999E-4</v>
      </c>
      <c r="I230" s="70">
        <f t="shared" si="3"/>
        <v>1.1738748414423369E-2</v>
      </c>
      <c r="J230" s="70">
        <f>G230/'סכום נכסי הקרן'!$C$41</f>
        <v>9.1919936865668438E-4</v>
      </c>
    </row>
    <row r="231" spans="1:10">
      <c r="A231" s="62" t="s">
        <v>2443</v>
      </c>
      <c r="B231" s="59">
        <v>87951</v>
      </c>
      <c r="C231" s="72" t="s">
        <v>137</v>
      </c>
      <c r="D231" s="78">
        <v>44771</v>
      </c>
      <c r="E231" s="69">
        <v>116708.08</v>
      </c>
      <c r="F231" s="71">
        <v>100</v>
      </c>
      <c r="G231" s="69">
        <v>468.18614000000002</v>
      </c>
      <c r="H231" s="70">
        <v>4.0000000000000002E-4</v>
      </c>
      <c r="I231" s="70">
        <f t="shared" si="3"/>
        <v>9.3142171446633894E-4</v>
      </c>
      <c r="J231" s="70">
        <f>G231/'סכום נכסי הקרן'!$C$41</f>
        <v>7.2934713451957198E-5</v>
      </c>
    </row>
    <row r="232" spans="1:10">
      <c r="A232" s="62" t="s">
        <v>2444</v>
      </c>
      <c r="B232" s="59">
        <v>7085</v>
      </c>
      <c r="C232" s="72" t="s">
        <v>135</v>
      </c>
      <c r="D232" s="78">
        <v>43983</v>
      </c>
      <c r="E232" s="69">
        <v>1924147.7547319999</v>
      </c>
      <c r="F232" s="71">
        <v>99.367400000000004</v>
      </c>
      <c r="G232" s="69">
        <v>6934.7354872270007</v>
      </c>
      <c r="H232" s="70">
        <v>5.9999999999999995E-4</v>
      </c>
      <c r="I232" s="70">
        <f t="shared" si="3"/>
        <v>1.3796143595544146E-2</v>
      </c>
      <c r="J232" s="70">
        <f>G232/'סכום נכסי הקרן'!$C$41</f>
        <v>1.0803031153934204E-3</v>
      </c>
    </row>
    <row r="233" spans="1:10">
      <c r="A233" s="62" t="s">
        <v>2445</v>
      </c>
      <c r="B233" s="59">
        <v>608311</v>
      </c>
      <c r="C233" s="72" t="s">
        <v>135</v>
      </c>
      <c r="D233" s="78">
        <v>42555</v>
      </c>
      <c r="E233" s="69">
        <v>69436.479999999996</v>
      </c>
      <c r="F233" s="71">
        <v>100</v>
      </c>
      <c r="G233" s="69">
        <v>251.84610999999998</v>
      </c>
      <c r="H233" s="70">
        <v>1E-4</v>
      </c>
      <c r="I233" s="70">
        <f t="shared" si="3"/>
        <v>5.0102921790439619E-4</v>
      </c>
      <c r="J233" s="70">
        <f>G233/'סכום נכסי הקרן'!$C$41</f>
        <v>3.9232950951602477E-5</v>
      </c>
    </row>
    <row r="234" spans="1:10">
      <c r="A234" s="62" t="s">
        <v>2446</v>
      </c>
      <c r="B234" s="59">
        <v>8330</v>
      </c>
      <c r="C234" s="72" t="s">
        <v>135</v>
      </c>
      <c r="D234" s="78">
        <v>44002</v>
      </c>
      <c r="E234" s="69">
        <v>1180238.19</v>
      </c>
      <c r="F234" s="71">
        <v>110.4049</v>
      </c>
      <c r="G234" s="69">
        <v>4726.1289500000003</v>
      </c>
      <c r="H234" s="70">
        <v>1.8E-3</v>
      </c>
      <c r="I234" s="70">
        <f t="shared" si="3"/>
        <v>9.4022841628716262E-3</v>
      </c>
      <c r="J234" s="70">
        <f>G234/'סכום נכסי הקרן'!$C$41</f>
        <v>7.362431974283762E-4</v>
      </c>
    </row>
    <row r="235" spans="1:10">
      <c r="A235" s="62" t="s">
        <v>2447</v>
      </c>
      <c r="B235" s="59">
        <v>5331</v>
      </c>
      <c r="C235" s="72" t="s">
        <v>135</v>
      </c>
      <c r="D235" s="78">
        <v>43251</v>
      </c>
      <c r="E235" s="69">
        <v>161296.57</v>
      </c>
      <c r="F235" s="71">
        <v>140.6429</v>
      </c>
      <c r="G235" s="69">
        <v>822.79286000000002</v>
      </c>
      <c r="H235" s="70">
        <v>2.0000000000000001E-4</v>
      </c>
      <c r="I235" s="70">
        <f t="shared" si="3"/>
        <v>1.6368855692991304E-3</v>
      </c>
      <c r="J235" s="70">
        <f>G235/'סכום נכסי הקרן'!$C$41</f>
        <v>1.2817586072585646E-4</v>
      </c>
    </row>
    <row r="236" spans="1:10">
      <c r="A236" s="62" t="s">
        <v>2448</v>
      </c>
      <c r="B236" s="59">
        <v>9828</v>
      </c>
      <c r="C236" s="72" t="s">
        <v>135</v>
      </c>
      <c r="D236" s="78">
        <v>44256</v>
      </c>
      <c r="E236" s="69">
        <v>94317.295368999999</v>
      </c>
      <c r="F236" s="71">
        <v>143.2039</v>
      </c>
      <c r="G236" s="69">
        <v>489.884546333</v>
      </c>
      <c r="H236" s="70">
        <v>2.9999999999999997E-4</v>
      </c>
      <c r="I236" s="70">
        <f t="shared" si="3"/>
        <v>9.7458908979246479E-4</v>
      </c>
      <c r="J236" s="70">
        <f>G236/'סכום נכסי הקרן'!$C$41</f>
        <v>7.6314922546274875E-5</v>
      </c>
    </row>
    <row r="237" spans="1:10">
      <c r="A237" s="62" t="s">
        <v>2449</v>
      </c>
      <c r="B237" s="59">
        <v>62178</v>
      </c>
      <c r="C237" s="72" t="s">
        <v>135</v>
      </c>
      <c r="D237" s="78">
        <v>42549</v>
      </c>
      <c r="E237" s="69">
        <v>57174.37</v>
      </c>
      <c r="F237" s="71">
        <v>100</v>
      </c>
      <c r="G237" s="69">
        <v>207.37145999999998</v>
      </c>
      <c r="H237" s="70">
        <v>1E-4</v>
      </c>
      <c r="I237" s="70">
        <f t="shared" si="3"/>
        <v>4.1255018955620469E-4</v>
      </c>
      <c r="J237" s="70">
        <f>G237/'סכום נכסי הקרן'!$C$41</f>
        <v>3.230462570552388E-5</v>
      </c>
    </row>
    <row r="238" spans="1:10">
      <c r="A238" s="62" t="s">
        <v>2450</v>
      </c>
      <c r="B238" s="59">
        <v>5320</v>
      </c>
      <c r="C238" s="72" t="s">
        <v>135</v>
      </c>
      <c r="D238" s="78">
        <v>42948</v>
      </c>
      <c r="E238" s="69">
        <v>288692.31</v>
      </c>
      <c r="F238" s="71">
        <v>145.56209999999999</v>
      </c>
      <c r="G238" s="69">
        <v>1524.16184</v>
      </c>
      <c r="H238" s="70">
        <v>2.0000000000000001E-4</v>
      </c>
      <c r="I238" s="70">
        <f t="shared" si="3"/>
        <v>3.0322073057031753E-3</v>
      </c>
      <c r="J238" s="70">
        <f>G238/'סכום נכסי הקרן'!$C$41</f>
        <v>2.3743613395904421E-4</v>
      </c>
    </row>
    <row r="239" spans="1:10">
      <c r="A239" s="62" t="s">
        <v>2451</v>
      </c>
      <c r="B239" s="59">
        <v>5287</v>
      </c>
      <c r="C239" s="72" t="s">
        <v>137</v>
      </c>
      <c r="D239" s="78">
        <v>42735</v>
      </c>
      <c r="E239" s="69">
        <v>805084.05727500003</v>
      </c>
      <c r="F239" s="71">
        <v>25.1159</v>
      </c>
      <c r="G239" s="69">
        <v>811.16199446199994</v>
      </c>
      <c r="H239" s="70">
        <v>5.0000000000000001E-4</v>
      </c>
      <c r="I239" s="70">
        <f t="shared" si="3"/>
        <v>1.6137468221330321E-3</v>
      </c>
      <c r="J239" s="70">
        <f>G239/'סכום נכסי הקרן'!$C$41</f>
        <v>1.2636398768490681E-4</v>
      </c>
    </row>
    <row r="240" spans="1:10">
      <c r="A240" s="62" t="s">
        <v>2452</v>
      </c>
      <c r="B240" s="59">
        <v>7028</v>
      </c>
      <c r="C240" s="72" t="s">
        <v>137</v>
      </c>
      <c r="D240" s="78">
        <v>43754</v>
      </c>
      <c r="E240" s="69">
        <v>1033343.29</v>
      </c>
      <c r="F240" s="71">
        <v>117.4944</v>
      </c>
      <c r="G240" s="69">
        <v>4870.5657999999994</v>
      </c>
      <c r="H240" s="70">
        <v>1E-4</v>
      </c>
      <c r="I240" s="70">
        <f t="shared" si="3"/>
        <v>9.6896305983280809E-3</v>
      </c>
      <c r="J240" s="70">
        <f>G240/'סכום נכסי הקרן'!$C$41</f>
        <v>7.5874377864304705E-4</v>
      </c>
    </row>
    <row r="241" spans="1:10">
      <c r="A241" s="62" t="s">
        <v>2453</v>
      </c>
      <c r="B241" s="59">
        <v>8416</v>
      </c>
      <c r="C241" s="72" t="s">
        <v>137</v>
      </c>
      <c r="D241" s="78">
        <v>44713</v>
      </c>
      <c r="E241" s="69">
        <v>387723.16</v>
      </c>
      <c r="F241" s="71">
        <v>112.74550000000001</v>
      </c>
      <c r="G241" s="69">
        <v>1753.6325099999999</v>
      </c>
      <c r="H241" s="70">
        <v>1E-4</v>
      </c>
      <c r="I241" s="70">
        <f t="shared" si="3"/>
        <v>3.4887222398512462E-3</v>
      </c>
      <c r="J241" s="70">
        <f>G241/'סכום נכסי הקרן'!$C$41</f>
        <v>2.7318340653332125E-4</v>
      </c>
    </row>
    <row r="242" spans="1:10">
      <c r="A242" s="62" t="s">
        <v>2454</v>
      </c>
      <c r="B242" s="59">
        <v>5335</v>
      </c>
      <c r="C242" s="72" t="s">
        <v>135</v>
      </c>
      <c r="D242" s="78">
        <v>43306</v>
      </c>
      <c r="E242" s="69">
        <v>137908.45000000001</v>
      </c>
      <c r="F242" s="71">
        <v>149.9674</v>
      </c>
      <c r="G242" s="69">
        <v>750.12787000000003</v>
      </c>
      <c r="H242" s="70">
        <v>2.0000000000000001E-4</v>
      </c>
      <c r="I242" s="70">
        <f t="shared" si="3"/>
        <v>1.4923239435161045E-3</v>
      </c>
      <c r="J242" s="70">
        <f>G242/'סכום נכסי הקרן'!$C$41</f>
        <v>1.1685600357750232E-4</v>
      </c>
    </row>
    <row r="243" spans="1:10">
      <c r="A243" s="62" t="s">
        <v>2455</v>
      </c>
      <c r="B243" s="59">
        <v>87257</v>
      </c>
      <c r="C243" s="72" t="s">
        <v>135</v>
      </c>
      <c r="D243" s="78">
        <v>44469</v>
      </c>
      <c r="E243" s="69">
        <v>3977.01</v>
      </c>
      <c r="F243" s="71">
        <v>100</v>
      </c>
      <c r="G243" s="69">
        <v>14.424620000000001</v>
      </c>
      <c r="H243" s="70">
        <v>2.0000000000000001E-4</v>
      </c>
      <c r="I243" s="70">
        <f t="shared" si="3"/>
        <v>2.8696715137542179E-5</v>
      </c>
      <c r="J243" s="70">
        <f>G243/'סכום נכסי הקרן'!$C$41</f>
        <v>2.2470881482167988E-6</v>
      </c>
    </row>
    <row r="244" spans="1:10">
      <c r="A244" s="62" t="s">
        <v>2456</v>
      </c>
      <c r="B244" s="59">
        <v>872510</v>
      </c>
      <c r="C244" s="72" t="s">
        <v>135</v>
      </c>
      <c r="D244" s="78">
        <v>44469</v>
      </c>
      <c r="E244" s="69">
        <v>5734.41</v>
      </c>
      <c r="F244" s="71">
        <v>100</v>
      </c>
      <c r="G244" s="69">
        <v>20.79871</v>
      </c>
      <c r="H244" s="70">
        <v>2.0000000000000001E-4</v>
      </c>
      <c r="I244" s="70">
        <f t="shared" si="3"/>
        <v>4.1377495982448749E-5</v>
      </c>
      <c r="J244" s="70">
        <f>G244/'סכום נכסי הקרן'!$C$41</f>
        <v>3.240053099436811E-6</v>
      </c>
    </row>
    <row r="245" spans="1:10">
      <c r="A245" s="62" t="s">
        <v>2457</v>
      </c>
      <c r="B245" s="59">
        <v>79693</v>
      </c>
      <c r="C245" s="72" t="s">
        <v>135</v>
      </c>
      <c r="D245" s="78">
        <v>43466</v>
      </c>
      <c r="E245" s="69">
        <v>10608.42</v>
      </c>
      <c r="F245" s="71">
        <v>100</v>
      </c>
      <c r="G245" s="69">
        <v>38.476739999999999</v>
      </c>
      <c r="H245" s="70">
        <v>1E-4</v>
      </c>
      <c r="I245" s="70">
        <f t="shared" si="3"/>
        <v>7.6546629803854422E-5</v>
      </c>
      <c r="J245" s="70">
        <f>G245/'סכום נכסי הקרן'!$C$41</f>
        <v>5.9939621588658293E-6</v>
      </c>
    </row>
    <row r="246" spans="1:10">
      <c r="A246" s="62" t="s">
        <v>2458</v>
      </c>
      <c r="B246" s="59">
        <v>8339</v>
      </c>
      <c r="C246" s="72" t="s">
        <v>135</v>
      </c>
      <c r="D246" s="78">
        <v>44539</v>
      </c>
      <c r="E246" s="69">
        <v>183329.55604</v>
      </c>
      <c r="F246" s="71">
        <v>98.227999999999994</v>
      </c>
      <c r="G246" s="69">
        <v>653.15362831199991</v>
      </c>
      <c r="H246" s="70">
        <v>4.0000000000000002E-4</v>
      </c>
      <c r="I246" s="70">
        <f t="shared" si="3"/>
        <v>1.2994008585821715E-3</v>
      </c>
      <c r="J246" s="70">
        <f>G246/'סכום נכסי הקרן'!$C$41</f>
        <v>1.0174921607256864E-4</v>
      </c>
    </row>
    <row r="247" spans="1:10">
      <c r="A247" s="62" t="s">
        <v>2459</v>
      </c>
      <c r="B247" s="59">
        <v>7013</v>
      </c>
      <c r="C247" s="72" t="s">
        <v>137</v>
      </c>
      <c r="D247" s="78">
        <v>43507</v>
      </c>
      <c r="E247" s="69">
        <v>1076922.2552189999</v>
      </c>
      <c r="F247" s="71">
        <v>93.620599999999996</v>
      </c>
      <c r="G247" s="69">
        <v>4044.5796717440003</v>
      </c>
      <c r="H247" s="70">
        <v>8.9999999999999998E-4</v>
      </c>
      <c r="I247" s="70">
        <f t="shared" si="3"/>
        <v>8.0463922578987469E-3</v>
      </c>
      <c r="J247" s="70">
        <f>G247/'סכום נכסי הקרן'!$C$41</f>
        <v>6.3007046597376797E-4</v>
      </c>
    </row>
    <row r="248" spans="1:10">
      <c r="A248" s="62" t="s">
        <v>2460</v>
      </c>
      <c r="B248" s="59">
        <v>608312</v>
      </c>
      <c r="C248" s="72" t="s">
        <v>135</v>
      </c>
      <c r="D248" s="78">
        <v>42555</v>
      </c>
      <c r="E248" s="69">
        <v>37278.28</v>
      </c>
      <c r="F248" s="71">
        <v>100</v>
      </c>
      <c r="G248" s="69">
        <v>135.20831000000001</v>
      </c>
      <c r="H248" s="70">
        <v>1E-4</v>
      </c>
      <c r="I248" s="70">
        <f t="shared" si="3"/>
        <v>2.689869373542246E-4</v>
      </c>
      <c r="J248" s="70">
        <f>G248/'סכום נכסי הקרן'!$C$41</f>
        <v>2.1062945917564752E-5</v>
      </c>
    </row>
    <row r="249" spans="1:10">
      <c r="A249" s="62" t="s">
        <v>2461</v>
      </c>
      <c r="B249" s="59">
        <v>608314</v>
      </c>
      <c r="C249" s="72" t="s">
        <v>135</v>
      </c>
      <c r="D249" s="78">
        <v>42555</v>
      </c>
      <c r="E249" s="69">
        <v>14742.95</v>
      </c>
      <c r="F249" s="71">
        <v>100</v>
      </c>
      <c r="G249" s="69">
        <v>53.472660000000005</v>
      </c>
      <c r="H249" s="70">
        <v>5.0000000000000001E-4</v>
      </c>
      <c r="I249" s="70">
        <f t="shared" si="3"/>
        <v>1.0637990405755202E-4</v>
      </c>
      <c r="J249" s="70">
        <f>G249/'סכום נכסי הקרן'!$C$41</f>
        <v>8.3300482466523549E-6</v>
      </c>
    </row>
    <row r="250" spans="1:10">
      <c r="A250" s="62" t="s">
        <v>2462</v>
      </c>
      <c r="B250" s="59">
        <v>608315</v>
      </c>
      <c r="C250" s="72" t="s">
        <v>135</v>
      </c>
      <c r="D250" s="78">
        <v>42555</v>
      </c>
      <c r="E250" s="69">
        <v>15204.16</v>
      </c>
      <c r="F250" s="71">
        <v>100</v>
      </c>
      <c r="G250" s="69">
        <v>55.145499999999998</v>
      </c>
      <c r="H250" s="70">
        <v>0</v>
      </c>
      <c r="I250" s="70">
        <f t="shared" si="3"/>
        <v>1.0970789557141416E-4</v>
      </c>
      <c r="J250" s="70">
        <f>G250/'סכום נכסי הקרן'!$C$41</f>
        <v>8.5906456792268674E-6</v>
      </c>
    </row>
    <row r="251" spans="1:10">
      <c r="A251" s="62" t="s">
        <v>2463</v>
      </c>
      <c r="B251" s="59">
        <v>608316</v>
      </c>
      <c r="C251" s="72" t="s">
        <v>135</v>
      </c>
      <c r="D251" s="78">
        <v>42555</v>
      </c>
      <c r="E251" s="69">
        <v>59048.82</v>
      </c>
      <c r="F251" s="71">
        <v>100</v>
      </c>
      <c r="G251" s="69">
        <v>214.17004999999997</v>
      </c>
      <c r="H251" s="70">
        <v>0</v>
      </c>
      <c r="I251" s="70">
        <f t="shared" si="3"/>
        <v>4.2607548176958315E-4</v>
      </c>
      <c r="J251" s="70">
        <f>G251/'סכום נכסי הקרן'!$C$41</f>
        <v>3.3363719880177027E-5</v>
      </c>
    </row>
    <row r="252" spans="1:10">
      <c r="A252" s="62" t="s">
        <v>2464</v>
      </c>
      <c r="B252" s="59">
        <v>608317</v>
      </c>
      <c r="C252" s="72" t="s">
        <v>135</v>
      </c>
      <c r="D252" s="78">
        <v>42555</v>
      </c>
      <c r="E252" s="69">
        <v>84.98</v>
      </c>
      <c r="F252" s="71">
        <v>100</v>
      </c>
      <c r="G252" s="69">
        <v>0.30823</v>
      </c>
      <c r="H252" s="70">
        <v>2.9999999999999997E-4</v>
      </c>
      <c r="I252" s="70">
        <f t="shared" si="3"/>
        <v>6.13200798831763E-7</v>
      </c>
      <c r="J252" s="70">
        <f>G252/'סכום נכסי הקרן'!$C$41</f>
        <v>4.8016514814592263E-8</v>
      </c>
    </row>
    <row r="253" spans="1:10">
      <c r="A253" s="62" t="s">
        <v>2465</v>
      </c>
      <c r="B253" s="59">
        <v>8112</v>
      </c>
      <c r="C253" s="72" t="s">
        <v>135</v>
      </c>
      <c r="D253" s="78">
        <v>44440</v>
      </c>
      <c r="E253" s="69">
        <v>172850.36</v>
      </c>
      <c r="F253" s="71">
        <v>78.764499999999998</v>
      </c>
      <c r="G253" s="69">
        <v>493.79690000000005</v>
      </c>
      <c r="H253" s="70">
        <v>1E-4</v>
      </c>
      <c r="I253" s="70">
        <f t="shared" si="3"/>
        <v>9.823724281888466E-4</v>
      </c>
      <c r="J253" s="70">
        <f>G253/'סכום נכסי הקרן'!$C$41</f>
        <v>7.6924394654153511E-5</v>
      </c>
    </row>
    <row r="254" spans="1:10">
      <c r="A254" s="62" t="s">
        <v>2466</v>
      </c>
      <c r="B254" s="59">
        <v>8317</v>
      </c>
      <c r="C254" s="72" t="s">
        <v>135</v>
      </c>
      <c r="D254" s="78">
        <v>44378</v>
      </c>
      <c r="E254" s="69">
        <v>166233.60999999999</v>
      </c>
      <c r="F254" s="71">
        <v>118.44119999999999</v>
      </c>
      <c r="G254" s="69">
        <v>714.11668999999995</v>
      </c>
      <c r="H254" s="70">
        <v>0</v>
      </c>
      <c r="I254" s="70">
        <f t="shared" si="3"/>
        <v>1.4206823630636032E-3</v>
      </c>
      <c r="J254" s="70">
        <f>G254/'סכום נכסי הקרן'!$C$41</f>
        <v>1.1124612991834859E-4</v>
      </c>
    </row>
    <row r="255" spans="1:10">
      <c r="A255" s="62" t="s">
        <v>2467</v>
      </c>
      <c r="B255" s="59">
        <v>9377</v>
      </c>
      <c r="C255" s="72" t="s">
        <v>135</v>
      </c>
      <c r="D255" s="78">
        <v>44502</v>
      </c>
      <c r="E255" s="69">
        <v>1076222.74</v>
      </c>
      <c r="F255" s="71">
        <v>101.4434</v>
      </c>
      <c r="G255" s="69">
        <v>3959.80242</v>
      </c>
      <c r="H255" s="70">
        <v>2.8999999999999998E-3</v>
      </c>
      <c r="I255" s="70">
        <f t="shared" ref="I255:I288" si="4">IFERROR(G255/$G$9,0)</f>
        <v>7.8777341827854144E-3</v>
      </c>
      <c r="J255" s="70">
        <f>G255/'סכום נכסי הקרן'!$C$41</f>
        <v>6.1686374318784118E-4</v>
      </c>
    </row>
    <row r="256" spans="1:10">
      <c r="A256" s="62" t="s">
        <v>2468</v>
      </c>
      <c r="B256" s="59">
        <v>7043</v>
      </c>
      <c r="C256" s="72" t="s">
        <v>137</v>
      </c>
      <c r="D256" s="78">
        <v>43860</v>
      </c>
      <c r="E256" s="69">
        <v>2431951.898722</v>
      </c>
      <c r="F256" s="71">
        <v>93.663799999999995</v>
      </c>
      <c r="G256" s="69">
        <v>9137.8574090849997</v>
      </c>
      <c r="H256" s="70">
        <v>5.9999999999999995E-4</v>
      </c>
      <c r="I256" s="70">
        <f t="shared" si="4"/>
        <v>1.8179091791394951E-2</v>
      </c>
      <c r="J256" s="70">
        <f>G256/'סכום נכסי הקרן'!$C$41</f>
        <v>1.4235086320506167E-3</v>
      </c>
    </row>
    <row r="257" spans="1:10">
      <c r="A257" s="62" t="s">
        <v>2469</v>
      </c>
      <c r="B257" s="59">
        <v>5304</v>
      </c>
      <c r="C257" s="72" t="s">
        <v>137</v>
      </c>
      <c r="D257" s="78">
        <v>42928</v>
      </c>
      <c r="E257" s="69">
        <v>1223467.3221400001</v>
      </c>
      <c r="F257" s="71">
        <v>56.852400000000003</v>
      </c>
      <c r="G257" s="69">
        <v>2790.3507616750003</v>
      </c>
      <c r="H257" s="70">
        <v>2.0000000000000001E-4</v>
      </c>
      <c r="I257" s="70">
        <f t="shared" si="4"/>
        <v>5.5511965612689501E-3</v>
      </c>
      <c r="J257" s="70">
        <f>G257/'סכום נכסי הקרן'!$C$41</f>
        <v>4.3468487391193735E-4</v>
      </c>
    </row>
    <row r="258" spans="1:10">
      <c r="A258" s="62" t="s">
        <v>2470</v>
      </c>
      <c r="B258" s="59">
        <v>5284</v>
      </c>
      <c r="C258" s="72" t="s">
        <v>137</v>
      </c>
      <c r="D258" s="78">
        <v>42531</v>
      </c>
      <c r="E258" s="69">
        <v>973993.25392799999</v>
      </c>
      <c r="F258" s="71">
        <v>44.164499999999997</v>
      </c>
      <c r="G258" s="69">
        <v>1725.6268487990001</v>
      </c>
      <c r="H258" s="70">
        <v>2.9999999999999997E-4</v>
      </c>
      <c r="I258" s="70">
        <f t="shared" si="4"/>
        <v>3.4330070472344833E-3</v>
      </c>
      <c r="J258" s="70">
        <f>G258/'סכום נכסי הקרן'!$C$41</f>
        <v>2.6882064416122812E-4</v>
      </c>
    </row>
    <row r="259" spans="1:10">
      <c r="A259" s="62" t="s">
        <v>2471</v>
      </c>
      <c r="B259" s="59">
        <v>85891</v>
      </c>
      <c r="C259" s="72" t="s">
        <v>135</v>
      </c>
      <c r="D259" s="78">
        <v>44395</v>
      </c>
      <c r="E259" s="69">
        <v>2332269.7400000002</v>
      </c>
      <c r="F259" s="71">
        <v>100</v>
      </c>
      <c r="G259" s="69">
        <v>8459.1423599999998</v>
      </c>
      <c r="H259" s="70">
        <v>1.4E-3</v>
      </c>
      <c r="I259" s="70">
        <f t="shared" si="4"/>
        <v>1.6828838375834945E-2</v>
      </c>
      <c r="J259" s="70">
        <f>G259/'סכום נכסי הקרן'!$C$41</f>
        <v>1.3177774209119325E-3</v>
      </c>
    </row>
    <row r="260" spans="1:10">
      <c r="A260" s="62" t="s">
        <v>2472</v>
      </c>
      <c r="B260" s="59">
        <v>87256</v>
      </c>
      <c r="C260" s="72" t="s">
        <v>135</v>
      </c>
      <c r="D260" s="78">
        <v>44469</v>
      </c>
      <c r="E260" s="69">
        <v>39905.61</v>
      </c>
      <c r="F260" s="71">
        <v>100</v>
      </c>
      <c r="G260" s="69">
        <v>144.73766000000001</v>
      </c>
      <c r="H260" s="70">
        <v>1E-4</v>
      </c>
      <c r="I260" s="70">
        <f t="shared" si="4"/>
        <v>2.8794487471381797E-4</v>
      </c>
      <c r="J260" s="70">
        <f>G260/'סכום נכסי הקרן'!$C$41</f>
        <v>2.2547441831163151E-5</v>
      </c>
    </row>
    <row r="261" spans="1:10">
      <c r="A261" s="62" t="s">
        <v>2473</v>
      </c>
      <c r="B261" s="59">
        <v>87258</v>
      </c>
      <c r="C261" s="72" t="s">
        <v>135</v>
      </c>
      <c r="D261" s="78">
        <v>44469</v>
      </c>
      <c r="E261" s="69">
        <v>23999.759999999998</v>
      </c>
      <c r="F261" s="71">
        <v>100</v>
      </c>
      <c r="G261" s="69">
        <v>87.04713000000001</v>
      </c>
      <c r="H261" s="70">
        <v>1E-4</v>
      </c>
      <c r="I261" s="70">
        <f t="shared" si="4"/>
        <v>1.7317383010093866E-4</v>
      </c>
      <c r="J261" s="70">
        <f>G261/'סכום נכסי הקרן'!$C$41</f>
        <v>1.3560327700784281E-5</v>
      </c>
    </row>
    <row r="262" spans="1:10">
      <c r="A262" s="62" t="s">
        <v>2474</v>
      </c>
      <c r="B262" s="59">
        <v>7041</v>
      </c>
      <c r="C262" s="72" t="s">
        <v>135</v>
      </c>
      <c r="D262" s="78">
        <v>43516</v>
      </c>
      <c r="E262" s="69">
        <v>1146240.069255</v>
      </c>
      <c r="F262" s="71">
        <v>79.245099999999994</v>
      </c>
      <c r="G262" s="69">
        <v>3294.5458756059998</v>
      </c>
      <c r="H262" s="70">
        <v>5.9999999999999995E-4</v>
      </c>
      <c r="I262" s="70">
        <f t="shared" si="4"/>
        <v>6.5542554673765994E-3</v>
      </c>
      <c r="J262" s="70">
        <f>G262/'סכום נכסי הקרן'!$C$41</f>
        <v>5.1322911735843149E-4</v>
      </c>
    </row>
    <row r="263" spans="1:10">
      <c r="A263" s="62" t="s">
        <v>2475</v>
      </c>
      <c r="B263" s="59">
        <v>7054</v>
      </c>
      <c r="C263" s="72" t="s">
        <v>135</v>
      </c>
      <c r="D263" s="78">
        <v>43973</v>
      </c>
      <c r="E263" s="69">
        <v>264800.78999999998</v>
      </c>
      <c r="F263" s="71">
        <v>105.5343</v>
      </c>
      <c r="G263" s="69">
        <v>1013.58568</v>
      </c>
      <c r="H263" s="70">
        <v>8.0000000000000004E-4</v>
      </c>
      <c r="I263" s="70">
        <f t="shared" si="4"/>
        <v>2.0164537801655768E-3</v>
      </c>
      <c r="J263" s="70">
        <f>G263/'סכום נכסי הקרן'!$C$41</f>
        <v>1.5789784193484923E-4</v>
      </c>
    </row>
    <row r="264" spans="1:10">
      <c r="A264" s="62" t="s">
        <v>2476</v>
      </c>
      <c r="B264" s="59">
        <v>7071</v>
      </c>
      <c r="C264" s="72" t="s">
        <v>135</v>
      </c>
      <c r="D264" s="78">
        <v>44055</v>
      </c>
      <c r="E264" s="69">
        <v>353934.68</v>
      </c>
      <c r="F264" s="71">
        <v>0</v>
      </c>
      <c r="G264" s="69">
        <v>0</v>
      </c>
      <c r="H264" s="70">
        <v>1.1000000000000001E-3</v>
      </c>
      <c r="I264" s="101">
        <v>0</v>
      </c>
      <c r="J264" s="101">
        <v>0</v>
      </c>
    </row>
    <row r="265" spans="1:10">
      <c r="A265" s="62" t="s">
        <v>2477</v>
      </c>
      <c r="B265" s="59">
        <v>5327</v>
      </c>
      <c r="C265" s="72" t="s">
        <v>135</v>
      </c>
      <c r="D265" s="78">
        <v>43244</v>
      </c>
      <c r="E265" s="69">
        <v>242011.92</v>
      </c>
      <c r="F265" s="71">
        <v>169.0119</v>
      </c>
      <c r="G265" s="69">
        <v>1483.5479599999999</v>
      </c>
      <c r="H265" s="70">
        <v>4.0000000000000002E-4</v>
      </c>
      <c r="I265" s="70">
        <f t="shared" si="4"/>
        <v>2.9514089938592358E-3</v>
      </c>
      <c r="J265" s="70">
        <f>G265/'סכום נכסי הקרן'!$C$41</f>
        <v>2.3110924504265686E-4</v>
      </c>
    </row>
    <row r="266" spans="1:10">
      <c r="A266" s="62" t="s">
        <v>2478</v>
      </c>
      <c r="B266" s="59">
        <v>7068</v>
      </c>
      <c r="C266" s="72" t="s">
        <v>135</v>
      </c>
      <c r="D266" s="78">
        <v>43885</v>
      </c>
      <c r="E266" s="69">
        <v>744793.39</v>
      </c>
      <c r="F266" s="71">
        <v>105.36</v>
      </c>
      <c r="G266" s="69">
        <v>2846.1588400000001</v>
      </c>
      <c r="H266" s="70">
        <v>8.0000000000000004E-4</v>
      </c>
      <c r="I266" s="70">
        <f t="shared" si="4"/>
        <v>5.6622226074362781E-3</v>
      </c>
      <c r="J266" s="70">
        <f>G266/'סכום נכסי הקרן'!$C$41</f>
        <v>4.433787370001062E-4</v>
      </c>
    </row>
    <row r="267" spans="1:10">
      <c r="A267" s="62" t="s">
        <v>2479</v>
      </c>
      <c r="B267" s="59">
        <v>62179</v>
      </c>
      <c r="C267" s="72" t="s">
        <v>135</v>
      </c>
      <c r="D267" s="78">
        <v>42549</v>
      </c>
      <c r="E267" s="69">
        <v>113186.27</v>
      </c>
      <c r="F267" s="71">
        <v>100</v>
      </c>
      <c r="G267" s="69">
        <v>410.52659999999997</v>
      </c>
      <c r="H267" s="70">
        <v>1E-4</v>
      </c>
      <c r="I267" s="70">
        <f t="shared" si="4"/>
        <v>8.1671232216749704E-4</v>
      </c>
      <c r="J267" s="70">
        <f>G267/'סכום נכסי הקרן'!$C$41</f>
        <v>6.3952426988561113E-5</v>
      </c>
    </row>
    <row r="268" spans="1:10">
      <c r="A268" s="62" t="s">
        <v>2480</v>
      </c>
      <c r="B268" s="59">
        <v>6646</v>
      </c>
      <c r="C268" s="72" t="s">
        <v>137</v>
      </c>
      <c r="D268" s="78">
        <v>42947</v>
      </c>
      <c r="E268" s="69">
        <v>1320855.250397</v>
      </c>
      <c r="F268" s="71">
        <v>63.564799999999998</v>
      </c>
      <c r="G268" s="69">
        <v>3368.1353416910001</v>
      </c>
      <c r="H268" s="70">
        <v>1E-3</v>
      </c>
      <c r="I268" s="70">
        <f t="shared" si="4"/>
        <v>6.7006562699880425E-3</v>
      </c>
      <c r="J268" s="70">
        <f>G268/'סכום נכסי הקרן'!$C$41</f>
        <v>5.2469299072724156E-4</v>
      </c>
    </row>
    <row r="269" spans="1:10">
      <c r="A269" s="62" t="s">
        <v>2481</v>
      </c>
      <c r="B269" s="59">
        <v>621710</v>
      </c>
      <c r="C269" s="72" t="s">
        <v>135</v>
      </c>
      <c r="D269" s="78">
        <v>42549</v>
      </c>
      <c r="E269" s="69">
        <v>150406.59</v>
      </c>
      <c r="F269" s="71">
        <v>100</v>
      </c>
      <c r="G269" s="69">
        <v>545.52470999999991</v>
      </c>
      <c r="H269" s="70">
        <v>0</v>
      </c>
      <c r="I269" s="70">
        <f t="shared" si="4"/>
        <v>1.0852810821609376E-3</v>
      </c>
      <c r="J269" s="70">
        <f>G269/'סכום נכסי הקרן'!$C$41</f>
        <v>8.4982627646371678E-5</v>
      </c>
    </row>
    <row r="270" spans="1:10">
      <c r="A270" s="62" t="s">
        <v>2482</v>
      </c>
      <c r="B270" s="59">
        <v>6647</v>
      </c>
      <c r="C270" s="72" t="s">
        <v>135</v>
      </c>
      <c r="D270" s="78">
        <v>43454</v>
      </c>
      <c r="E270" s="69">
        <v>893362.12</v>
      </c>
      <c r="F270" s="71">
        <v>119.0748</v>
      </c>
      <c r="G270" s="69">
        <v>3858.2907099999998</v>
      </c>
      <c r="H270" s="70">
        <v>1E-4</v>
      </c>
      <c r="I270" s="70">
        <f t="shared" si="4"/>
        <v>7.6757841400810108E-3</v>
      </c>
      <c r="J270" s="70">
        <f>G270/'סכום נכסי הקרן'!$C$41</f>
        <v>6.0105010231229503E-4</v>
      </c>
    </row>
    <row r="271" spans="1:10">
      <c r="A271" s="62" t="s">
        <v>2483</v>
      </c>
      <c r="B271" s="59">
        <v>8000</v>
      </c>
      <c r="C271" s="72" t="s">
        <v>135</v>
      </c>
      <c r="D271" s="78">
        <v>44228</v>
      </c>
      <c r="E271" s="69">
        <v>954473.07</v>
      </c>
      <c r="F271" s="71">
        <v>102.9421</v>
      </c>
      <c r="G271" s="69">
        <v>3563.7256000000002</v>
      </c>
      <c r="H271" s="70">
        <v>1E-4</v>
      </c>
      <c r="I271" s="70">
        <f t="shared" si="4"/>
        <v>7.0897686297154852E-3</v>
      </c>
      <c r="J271" s="70">
        <f>G271/'סכום נכסי הקרן'!$C$41</f>
        <v>5.5516232380865491E-4</v>
      </c>
    </row>
    <row r="272" spans="1:10">
      <c r="A272" s="62" t="s">
        <v>2484</v>
      </c>
      <c r="B272" s="59">
        <v>9618</v>
      </c>
      <c r="C272" s="72" t="s">
        <v>139</v>
      </c>
      <c r="D272" s="78">
        <v>45020</v>
      </c>
      <c r="E272" s="69">
        <v>1943177.4436560003</v>
      </c>
      <c r="F272" s="71">
        <v>102.72450000000001</v>
      </c>
      <c r="G272" s="69">
        <v>4940.9941353849999</v>
      </c>
      <c r="H272" s="70">
        <v>3.0000000000000001E-3</v>
      </c>
      <c r="I272" s="70">
        <f t="shared" si="4"/>
        <v>9.8297425651011835E-3</v>
      </c>
      <c r="J272" s="70">
        <f>G272/'סכום נכסי הקרן'!$C$41</f>
        <v>7.6971520650334928E-4</v>
      </c>
    </row>
    <row r="273" spans="1:10">
      <c r="A273" s="62" t="s">
        <v>2485</v>
      </c>
      <c r="B273" s="59">
        <v>8312</v>
      </c>
      <c r="C273" s="72" t="s">
        <v>137</v>
      </c>
      <c r="D273" s="78">
        <v>44377</v>
      </c>
      <c r="E273" s="69">
        <v>1750468.9985400001</v>
      </c>
      <c r="F273" s="71">
        <v>91.874099999999999</v>
      </c>
      <c r="G273" s="69">
        <v>6451.5659924459997</v>
      </c>
      <c r="H273" s="70">
        <v>8.9999999999999998E-4</v>
      </c>
      <c r="I273" s="70">
        <f t="shared" si="4"/>
        <v>1.2834913604398413E-2</v>
      </c>
      <c r="J273" s="70">
        <f>G273/'סכום נכסי הקרן'!$C$41</f>
        <v>1.00503427328165E-3</v>
      </c>
    </row>
    <row r="274" spans="1:10">
      <c r="A274" s="62" t="s">
        <v>2486</v>
      </c>
      <c r="B274" s="59">
        <v>5337</v>
      </c>
      <c r="C274" s="72" t="s">
        <v>135</v>
      </c>
      <c r="D274" s="78">
        <v>42985</v>
      </c>
      <c r="E274" s="69">
        <v>483746.49</v>
      </c>
      <c r="F274" s="71">
        <v>98.198700000000002</v>
      </c>
      <c r="G274" s="69">
        <v>1722.94382</v>
      </c>
      <c r="H274" s="70">
        <v>1E-4</v>
      </c>
      <c r="I274" s="70">
        <f t="shared" si="4"/>
        <v>3.4276693597840874E-3</v>
      </c>
      <c r="J274" s="70">
        <f>G274/'סכום נכסי הקרן'!$C$41</f>
        <v>2.684026780577497E-4</v>
      </c>
    </row>
    <row r="275" spans="1:10">
      <c r="A275" s="62" t="s">
        <v>2487</v>
      </c>
      <c r="B275" s="59">
        <v>7049</v>
      </c>
      <c r="C275" s="72" t="s">
        <v>137</v>
      </c>
      <c r="D275" s="78">
        <v>43922</v>
      </c>
      <c r="E275" s="69">
        <v>342494.9</v>
      </c>
      <c r="F275" s="71">
        <v>147.3708</v>
      </c>
      <c r="G275" s="69">
        <v>2024.80483</v>
      </c>
      <c r="H275" s="70">
        <v>5.9999999999999995E-4</v>
      </c>
      <c r="I275" s="70">
        <f t="shared" si="4"/>
        <v>4.0281995238439219E-3</v>
      </c>
      <c r="J275" s="70">
        <f>G275/'סכום נכסי הקרן'!$C$41</f>
        <v>3.1542702240649182E-4</v>
      </c>
    </row>
    <row r="276" spans="1:10">
      <c r="A276" s="62" t="s">
        <v>2488</v>
      </c>
      <c r="B276" s="59">
        <v>608318</v>
      </c>
      <c r="C276" s="72" t="s">
        <v>135</v>
      </c>
      <c r="D276" s="78">
        <v>42555</v>
      </c>
      <c r="E276" s="69">
        <v>19372.54</v>
      </c>
      <c r="F276" s="71">
        <v>100</v>
      </c>
      <c r="G276" s="69">
        <v>70.264219999999995</v>
      </c>
      <c r="H276" s="70">
        <v>1E-4</v>
      </c>
      <c r="I276" s="70">
        <f t="shared" si="4"/>
        <v>1.3978547134701599E-4</v>
      </c>
      <c r="J276" s="70">
        <f>G276/'סכום נכסי הקרן'!$C$41</f>
        <v>1.0945861728468253E-5</v>
      </c>
    </row>
    <row r="277" spans="1:10">
      <c r="A277" s="62" t="s">
        <v>2489</v>
      </c>
      <c r="B277" s="59">
        <v>5333</v>
      </c>
      <c r="C277" s="72" t="s">
        <v>135</v>
      </c>
      <c r="D277" s="78">
        <v>43321</v>
      </c>
      <c r="E277" s="69">
        <v>352276.33</v>
      </c>
      <c r="F277" s="71">
        <v>155.51730000000001</v>
      </c>
      <c r="G277" s="69">
        <v>1987.0542700000001</v>
      </c>
      <c r="H277" s="70">
        <v>1.9E-3</v>
      </c>
      <c r="I277" s="70">
        <f t="shared" si="4"/>
        <v>3.9530975754665859E-3</v>
      </c>
      <c r="J277" s="70">
        <f>G277/'סכום נכסי הקרן'!$C$41</f>
        <v>3.095461856174085E-4</v>
      </c>
    </row>
    <row r="278" spans="1:10">
      <c r="A278" s="62" t="s">
        <v>2490</v>
      </c>
      <c r="B278" s="59">
        <v>8322</v>
      </c>
      <c r="C278" s="72" t="s">
        <v>135</v>
      </c>
      <c r="D278" s="78">
        <v>44197</v>
      </c>
      <c r="E278" s="69">
        <v>962749.23</v>
      </c>
      <c r="F278" s="71">
        <v>97.112700000000004</v>
      </c>
      <c r="G278" s="69">
        <v>3391.0700699999998</v>
      </c>
      <c r="H278" s="70">
        <v>4.3E-3</v>
      </c>
      <c r="I278" s="70">
        <f t="shared" si="4"/>
        <v>6.7462832164892524E-3</v>
      </c>
      <c r="J278" s="70">
        <f>G278/'סכום נכסי הקרן'!$C$41</f>
        <v>5.2826579584555502E-4</v>
      </c>
    </row>
    <row r="279" spans="1:10">
      <c r="A279" s="62" t="s">
        <v>2491</v>
      </c>
      <c r="B279" s="59">
        <v>9273</v>
      </c>
      <c r="C279" s="72" t="s">
        <v>135</v>
      </c>
      <c r="D279" s="78">
        <v>44852</v>
      </c>
      <c r="E279" s="69">
        <v>165853.04999999999</v>
      </c>
      <c r="F279" s="71">
        <v>79.889200000000002</v>
      </c>
      <c r="G279" s="69">
        <v>480.57267999999999</v>
      </c>
      <c r="H279" s="70">
        <v>5.0000000000000001E-3</v>
      </c>
      <c r="I279" s="70">
        <f t="shared" si="4"/>
        <v>9.5606382011070043E-4</v>
      </c>
      <c r="J279" s="70">
        <f>G279/'סכום נכסי הקרן'!$C$41</f>
        <v>7.4864306552601331E-5</v>
      </c>
    </row>
    <row r="280" spans="1:10">
      <c r="A280" s="62" t="s">
        <v>2492</v>
      </c>
      <c r="B280" s="59">
        <v>7005</v>
      </c>
      <c r="C280" s="72" t="s">
        <v>135</v>
      </c>
      <c r="D280" s="78">
        <v>43621</v>
      </c>
      <c r="E280" s="69">
        <v>306624.34000000003</v>
      </c>
      <c r="F280" s="71">
        <v>94.783000000000001</v>
      </c>
      <c r="G280" s="69">
        <v>1054.1068500000001</v>
      </c>
      <c r="H280" s="70">
        <v>1E-4</v>
      </c>
      <c r="I280" s="70">
        <f t="shared" si="4"/>
        <v>2.0970676523181827E-3</v>
      </c>
      <c r="J280" s="70">
        <f>G280/'סכום נכסי הקרן'!$C$41</f>
        <v>1.6421028835346394E-4</v>
      </c>
    </row>
    <row r="281" spans="1:10">
      <c r="A281" s="62" t="s">
        <v>2493</v>
      </c>
      <c r="B281" s="59">
        <v>608320</v>
      </c>
      <c r="C281" s="72" t="s">
        <v>135</v>
      </c>
      <c r="D281" s="78">
        <v>42555</v>
      </c>
      <c r="E281" s="69">
        <v>35575.15</v>
      </c>
      <c r="F281" s="71">
        <v>100</v>
      </c>
      <c r="G281" s="69">
        <v>129.03107</v>
      </c>
      <c r="H281" s="70">
        <v>1E-4</v>
      </c>
      <c r="I281" s="70">
        <f t="shared" si="4"/>
        <v>2.5669777503201221E-4</v>
      </c>
      <c r="J281" s="70">
        <f>G281/'סכום נכסי הקרן'!$C$41</f>
        <v>2.0100646543807195E-5</v>
      </c>
    </row>
    <row r="282" spans="1:10">
      <c r="A282" s="62" t="s">
        <v>2494</v>
      </c>
      <c r="B282" s="59">
        <v>8273</v>
      </c>
      <c r="C282" s="72" t="s">
        <v>135</v>
      </c>
      <c r="D282" s="78">
        <v>43922</v>
      </c>
      <c r="E282" s="69">
        <v>2010002.51</v>
      </c>
      <c r="F282" s="71">
        <v>66.516999999999996</v>
      </c>
      <c r="G282" s="69">
        <v>4849.2749599999997</v>
      </c>
      <c r="H282" s="70">
        <v>5.0000000000000001E-4</v>
      </c>
      <c r="I282" s="70">
        <f t="shared" si="4"/>
        <v>9.6472740460917666E-3</v>
      </c>
      <c r="J282" s="70">
        <f>G282/'סכום נכסי הקרן'!$C$41</f>
        <v>7.554270608210469E-4</v>
      </c>
    </row>
    <row r="283" spans="1:10">
      <c r="A283" s="62" t="s">
        <v>2495</v>
      </c>
      <c r="B283" s="59">
        <v>8321</v>
      </c>
      <c r="C283" s="72" t="s">
        <v>135</v>
      </c>
      <c r="D283" s="78">
        <v>44217</v>
      </c>
      <c r="E283" s="69">
        <v>1054904.1299999999</v>
      </c>
      <c r="F283" s="71">
        <v>97.382300000000001</v>
      </c>
      <c r="G283" s="69">
        <v>3725.9804700000004</v>
      </c>
      <c r="H283" s="70">
        <v>3.7000000000000002E-3</v>
      </c>
      <c r="I283" s="70">
        <f t="shared" si="4"/>
        <v>7.4125626987494664E-3</v>
      </c>
      <c r="J283" s="70">
        <f>G283/'סכום נכסי הקרן'!$C$41</f>
        <v>5.8043862192725065E-4</v>
      </c>
    </row>
    <row r="284" spans="1:10">
      <c r="A284" s="62" t="s">
        <v>2496</v>
      </c>
      <c r="B284" s="59">
        <v>8509</v>
      </c>
      <c r="C284" s="72" t="s">
        <v>135</v>
      </c>
      <c r="D284" s="78">
        <v>44531</v>
      </c>
      <c r="E284" s="69">
        <v>1866995.66</v>
      </c>
      <c r="F284" s="71">
        <v>74.026899999999998</v>
      </c>
      <c r="G284" s="69">
        <v>5012.8005700000003</v>
      </c>
      <c r="H284" s="70">
        <v>5.9999999999999995E-4</v>
      </c>
      <c r="I284" s="70">
        <f t="shared" si="4"/>
        <v>9.9725961584151996E-3</v>
      </c>
      <c r="J284" s="70">
        <f>G284/'סכום נכסי הקרן'!$C$41</f>
        <v>7.8090131665315365E-4</v>
      </c>
    </row>
    <row r="285" spans="1:10">
      <c r="A285" s="62" t="s">
        <v>2497</v>
      </c>
      <c r="B285" s="59">
        <v>9409</v>
      </c>
      <c r="C285" s="72" t="s">
        <v>135</v>
      </c>
      <c r="D285" s="78">
        <v>44931</v>
      </c>
      <c r="E285" s="69">
        <v>383415.93</v>
      </c>
      <c r="F285" s="71">
        <v>89.941900000000004</v>
      </c>
      <c r="G285" s="69">
        <v>1250.77665</v>
      </c>
      <c r="H285" s="70">
        <v>1.2999999999999999E-3</v>
      </c>
      <c r="I285" s="70">
        <f t="shared" si="4"/>
        <v>2.4883276804338202E-3</v>
      </c>
      <c r="J285" s="70">
        <f>G285/'סכום נכסי הקרן'!$C$41</f>
        <v>1.9484779399951685E-4</v>
      </c>
    </row>
    <row r="286" spans="1:10">
      <c r="A286" s="62" t="s">
        <v>2498</v>
      </c>
      <c r="B286" s="59">
        <v>608321</v>
      </c>
      <c r="C286" s="72" t="s">
        <v>135</v>
      </c>
      <c r="D286" s="78">
        <v>42555</v>
      </c>
      <c r="E286" s="69">
        <v>35536.949999999997</v>
      </c>
      <c r="F286" s="71">
        <v>100</v>
      </c>
      <c r="G286" s="69">
        <v>128.89252999999999</v>
      </c>
      <c r="H286" s="70">
        <v>1E-4</v>
      </c>
      <c r="I286" s="70">
        <f t="shared" si="4"/>
        <v>2.5642215994370104E-4</v>
      </c>
      <c r="J286" s="70">
        <f>G286/'סכום נכסי הקרן'!$C$41</f>
        <v>2.0079064582406895E-5</v>
      </c>
    </row>
    <row r="287" spans="1:10">
      <c r="A287" s="62" t="s">
        <v>2499</v>
      </c>
      <c r="B287" s="59">
        <v>6658</v>
      </c>
      <c r="C287" s="72" t="s">
        <v>135</v>
      </c>
      <c r="D287" s="78">
        <v>43356</v>
      </c>
      <c r="E287" s="69">
        <v>1533546.708137</v>
      </c>
      <c r="F287" s="71">
        <v>51.2164</v>
      </c>
      <c r="G287" s="69">
        <v>2848.74523791</v>
      </c>
      <c r="H287" s="70">
        <v>1.4E-3</v>
      </c>
      <c r="I287" s="70">
        <f t="shared" si="4"/>
        <v>5.6673680548765294E-3</v>
      </c>
      <c r="J287" s="70">
        <f>G287/'סכום נכסי הקרן'!$C$41</f>
        <v>4.4378164980405759E-4</v>
      </c>
    </row>
    <row r="288" spans="1:10">
      <c r="A288" s="62" t="s">
        <v>2500</v>
      </c>
      <c r="B288" s="59">
        <v>79691</v>
      </c>
      <c r="C288" s="72" t="s">
        <v>135</v>
      </c>
      <c r="D288" s="78">
        <v>43466</v>
      </c>
      <c r="E288" s="69">
        <v>137744.01999999999</v>
      </c>
      <c r="F288" s="71">
        <v>100</v>
      </c>
      <c r="G288" s="69">
        <v>499.59755999999999</v>
      </c>
      <c r="H288" s="70">
        <v>2.9999999999999997E-4</v>
      </c>
      <c r="I288" s="70">
        <f t="shared" si="4"/>
        <v>9.9391241244005976E-4</v>
      </c>
      <c r="J288" s="70">
        <f>G288/'סכום נכסי הקרן'!$C$41</f>
        <v>7.7828029851325785E-5</v>
      </c>
    </row>
    <row r="289" spans="1:10">
      <c r="A289" s="129" t="s">
        <v>3652</v>
      </c>
      <c r="B289" s="130" t="s">
        <v>3652</v>
      </c>
      <c r="C289" s="130" t="s">
        <v>3652</v>
      </c>
      <c r="D289" s="130" t="s">
        <v>3652</v>
      </c>
      <c r="E289" s="130" t="s">
        <v>3652</v>
      </c>
      <c r="F289" s="130" t="s">
        <v>3652</v>
      </c>
      <c r="G289" s="130" t="s">
        <v>3652</v>
      </c>
      <c r="H289" s="130" t="s">
        <v>3652</v>
      </c>
      <c r="I289" s="130" t="s">
        <v>3652</v>
      </c>
      <c r="J289" s="130" t="s">
        <v>3652</v>
      </c>
    </row>
    <row r="290" spans="1:10">
      <c r="A290" s="129" t="s">
        <v>3652</v>
      </c>
      <c r="B290" s="130" t="s">
        <v>3652</v>
      </c>
      <c r="C290" s="130" t="s">
        <v>3652</v>
      </c>
      <c r="D290" s="130" t="s">
        <v>3652</v>
      </c>
      <c r="E290" s="130" t="s">
        <v>3652</v>
      </c>
      <c r="F290" s="130" t="s">
        <v>3652</v>
      </c>
      <c r="G290" s="130" t="s">
        <v>3652</v>
      </c>
      <c r="H290" s="130" t="s">
        <v>3652</v>
      </c>
      <c r="I290" s="130" t="s">
        <v>3652</v>
      </c>
      <c r="J290" s="130" t="s">
        <v>3652</v>
      </c>
    </row>
    <row r="291" spans="1:10">
      <c r="A291" s="129" t="s">
        <v>3652</v>
      </c>
      <c r="B291" s="130" t="s">
        <v>3652</v>
      </c>
      <c r="C291" s="130" t="s">
        <v>3652</v>
      </c>
      <c r="D291" s="130" t="s">
        <v>3652</v>
      </c>
      <c r="E291" s="130" t="s">
        <v>3652</v>
      </c>
      <c r="F291" s="130" t="s">
        <v>3652</v>
      </c>
      <c r="G291" s="130" t="s">
        <v>3652</v>
      </c>
      <c r="H291" s="130" t="s">
        <v>3652</v>
      </c>
      <c r="I291" s="130" t="s">
        <v>3652</v>
      </c>
      <c r="J291" s="130" t="s">
        <v>3652</v>
      </c>
    </row>
    <row r="292" spans="1:10">
      <c r="A292" s="95" t="s">
        <v>116</v>
      </c>
      <c r="B292" s="130" t="s">
        <v>3652</v>
      </c>
      <c r="C292" s="130" t="s">
        <v>3652</v>
      </c>
      <c r="D292" s="130" t="s">
        <v>3652</v>
      </c>
      <c r="E292" s="130" t="s">
        <v>3652</v>
      </c>
      <c r="F292" s="130" t="s">
        <v>3652</v>
      </c>
      <c r="G292" s="130" t="s">
        <v>3652</v>
      </c>
      <c r="H292" s="130" t="s">
        <v>3652</v>
      </c>
      <c r="I292" s="130" t="s">
        <v>3652</v>
      </c>
      <c r="J292" s="130" t="s">
        <v>3652</v>
      </c>
    </row>
    <row r="293" spans="1:10">
      <c r="A293" s="95" t="s">
        <v>197</v>
      </c>
      <c r="B293" s="130" t="s">
        <v>3652</v>
      </c>
      <c r="C293" s="130" t="s">
        <v>3652</v>
      </c>
      <c r="D293" s="130" t="s">
        <v>3652</v>
      </c>
      <c r="E293" s="130" t="s">
        <v>3652</v>
      </c>
      <c r="F293" s="130" t="s">
        <v>3652</v>
      </c>
      <c r="G293" s="130" t="s">
        <v>3652</v>
      </c>
      <c r="H293" s="130" t="s">
        <v>3652</v>
      </c>
      <c r="I293" s="130" t="s">
        <v>3652</v>
      </c>
      <c r="J293" s="130" t="s">
        <v>3652</v>
      </c>
    </row>
    <row r="294" spans="1:10">
      <c r="A294" s="95" t="s">
        <v>205</v>
      </c>
      <c r="B294" s="130" t="s">
        <v>3652</v>
      </c>
      <c r="C294" s="130" t="s">
        <v>3652</v>
      </c>
      <c r="D294" s="130" t="s">
        <v>3652</v>
      </c>
      <c r="E294" s="130" t="s">
        <v>3652</v>
      </c>
      <c r="F294" s="130" t="s">
        <v>3652</v>
      </c>
      <c r="G294" s="130" t="s">
        <v>3652</v>
      </c>
      <c r="H294" s="130" t="s">
        <v>3652</v>
      </c>
      <c r="I294" s="130" t="s">
        <v>3652</v>
      </c>
      <c r="J294" s="130" t="s">
        <v>3652</v>
      </c>
    </row>
    <row r="295" spans="1:10" hidden="1">
      <c r="B295" s="1"/>
    </row>
    <row r="296" spans="1:10" hidden="1">
      <c r="B296" s="1"/>
    </row>
    <row r="297" spans="1:10" hidden="1">
      <c r="B297" s="1"/>
    </row>
    <row r="298" spans="1:10" hidden="1">
      <c r="B298" s="1"/>
    </row>
    <row r="299" spans="1:10" hidden="1">
      <c r="B299" s="1"/>
    </row>
    <row r="300" spans="1:10" hidden="1">
      <c r="B300" s="1"/>
    </row>
    <row r="301" spans="1:10" hidden="1">
      <c r="B301" s="1"/>
    </row>
    <row r="302" spans="1:10" hidden="1">
      <c r="B302" s="1"/>
    </row>
    <row r="303" spans="1:10" hidden="1">
      <c r="B303" s="1"/>
    </row>
    <row r="304" spans="1:10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58" style="2" bestFit="1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8802</v>
      </c>
    </row>
    <row r="5" spans="1:11" ht="18.75">
      <c r="A5" s="156" t="s">
        <v>103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1" s="3" customFormat="1">
      <c r="A6" s="38" t="s">
        <v>120</v>
      </c>
      <c r="B6" s="39" t="s">
        <v>48</v>
      </c>
      <c r="C6" s="39" t="s">
        <v>70</v>
      </c>
      <c r="D6" s="39" t="s">
        <v>107</v>
      </c>
      <c r="E6" s="39" t="s">
        <v>108</v>
      </c>
      <c r="F6" s="39" t="s">
        <v>199</v>
      </c>
      <c r="G6" s="39" t="s">
        <v>198</v>
      </c>
      <c r="H6" s="39" t="s">
        <v>115</v>
      </c>
      <c r="I6" s="39" t="s">
        <v>63</v>
      </c>
      <c r="J6" s="39" t="s">
        <v>152</v>
      </c>
      <c r="K6" s="41" t="s">
        <v>154</v>
      </c>
    </row>
    <row r="7" spans="1:11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" t="s">
        <v>21</v>
      </c>
      <c r="F7" s="12" t="s">
        <v>206</v>
      </c>
      <c r="G7" s="122" t="s">
        <v>3652</v>
      </c>
      <c r="H7" s="12" t="s">
        <v>202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9" t="s">
        <v>52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69">
        <v>173.56896</v>
      </c>
      <c r="I9" s="126" t="s">
        <v>3652</v>
      </c>
      <c r="J9" s="70">
        <f>IFERROR(H9/$H$9,0)</f>
        <v>1</v>
      </c>
      <c r="K9" s="70">
        <f>H9/'סכום נכסי הקרן'!$C$41</f>
        <v>2.7038823408472154E-5</v>
      </c>
    </row>
    <row r="10" spans="1:11">
      <c r="A10" s="74" t="s">
        <v>2501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87">
        <f>SUM(H11:H12)</f>
        <v>0</v>
      </c>
      <c r="I10" s="146" t="s">
        <v>3652</v>
      </c>
      <c r="J10" s="102">
        <f>IFERROR(H10/$H$9,0)</f>
        <v>0</v>
      </c>
      <c r="K10" s="102">
        <v>0</v>
      </c>
    </row>
    <row r="11" spans="1:11">
      <c r="A11" s="58" t="s">
        <v>2502</v>
      </c>
      <c r="B11" s="59">
        <v>8944</v>
      </c>
      <c r="C11" s="72" t="s">
        <v>590</v>
      </c>
      <c r="D11" s="72" t="s">
        <v>136</v>
      </c>
      <c r="E11" s="78">
        <v>44607</v>
      </c>
      <c r="F11" s="69">
        <v>31123.474549999999</v>
      </c>
      <c r="G11" s="71">
        <v>0</v>
      </c>
      <c r="H11" s="103">
        <v>0</v>
      </c>
      <c r="I11" s="70">
        <v>1.8684541384109284E-4</v>
      </c>
      <c r="J11" s="101">
        <v>0</v>
      </c>
      <c r="K11" s="104">
        <v>0</v>
      </c>
    </row>
    <row r="12" spans="1:11">
      <c r="A12" s="58" t="s">
        <v>2503</v>
      </c>
      <c r="B12" s="59">
        <v>8731</v>
      </c>
      <c r="C12" s="72" t="s">
        <v>159</v>
      </c>
      <c r="D12" s="72" t="s">
        <v>136</v>
      </c>
      <c r="E12" s="78">
        <v>44537</v>
      </c>
      <c r="F12" s="69">
        <v>6626.2881299999999</v>
      </c>
      <c r="G12" s="71">
        <v>0</v>
      </c>
      <c r="H12" s="103">
        <v>0</v>
      </c>
      <c r="I12" s="70">
        <v>1.0126757976729338E-3</v>
      </c>
      <c r="J12" s="101">
        <v>0</v>
      </c>
      <c r="K12" s="104">
        <v>0</v>
      </c>
    </row>
    <row r="13" spans="1:11">
      <c r="A13" s="74" t="s">
        <v>192</v>
      </c>
      <c r="B13" s="126" t="s">
        <v>3652</v>
      </c>
      <c r="C13" s="126" t="s">
        <v>3652</v>
      </c>
      <c r="D13" s="126" t="s">
        <v>3652</v>
      </c>
      <c r="E13" s="126" t="s">
        <v>3652</v>
      </c>
      <c r="F13" s="126" t="s">
        <v>3652</v>
      </c>
      <c r="G13" s="126" t="s">
        <v>3652</v>
      </c>
      <c r="H13" s="69">
        <v>173.56896</v>
      </c>
      <c r="I13" s="126" t="s">
        <v>3652</v>
      </c>
      <c r="J13" s="70">
        <f t="shared" ref="J13:J15" si="0">IFERROR(H13/$H$9,0)</f>
        <v>1</v>
      </c>
      <c r="K13" s="70">
        <f>H13/'סכום נכסי הקרן'!$C$41</f>
        <v>2.7038823408472154E-5</v>
      </c>
    </row>
    <row r="14" spans="1:11">
      <c r="A14" s="58" t="s">
        <v>2504</v>
      </c>
      <c r="B14" s="59">
        <v>9122</v>
      </c>
      <c r="C14" s="72" t="s">
        <v>1291</v>
      </c>
      <c r="D14" s="72" t="s">
        <v>135</v>
      </c>
      <c r="E14" s="78">
        <v>44742</v>
      </c>
      <c r="F14" s="69">
        <v>3669.52</v>
      </c>
      <c r="G14" s="71">
        <v>0</v>
      </c>
      <c r="H14" s="103">
        <v>0</v>
      </c>
      <c r="I14" s="70">
        <v>4.4113546628311634E-4</v>
      </c>
      <c r="J14" s="101">
        <v>0</v>
      </c>
      <c r="K14" s="104">
        <v>0</v>
      </c>
    </row>
    <row r="15" spans="1:11">
      <c r="A15" s="58" t="s">
        <v>2505</v>
      </c>
      <c r="B15" s="59">
        <v>9919</v>
      </c>
      <c r="C15" s="72" t="s">
        <v>850</v>
      </c>
      <c r="D15" s="72" t="s">
        <v>135</v>
      </c>
      <c r="E15" s="78">
        <v>45291</v>
      </c>
      <c r="F15" s="69">
        <v>1221.98</v>
      </c>
      <c r="G15" s="71">
        <v>3916.1597000000002</v>
      </c>
      <c r="H15" s="69">
        <v>173.56896</v>
      </c>
      <c r="I15" s="101">
        <v>0</v>
      </c>
      <c r="J15" s="70">
        <f t="shared" si="0"/>
        <v>1</v>
      </c>
      <c r="K15" s="70">
        <f>H15/'סכום נכסי הקרן'!$C$41</f>
        <v>2.7038823408472154E-5</v>
      </c>
    </row>
    <row r="16" spans="1:11" hidden="1">
      <c r="A16" s="59"/>
      <c r="B16" s="59"/>
      <c r="C16" s="59"/>
      <c r="D16" s="59"/>
      <c r="E16" s="59"/>
      <c r="F16" s="69"/>
      <c r="G16" s="71"/>
      <c r="H16" s="59"/>
      <c r="I16" s="59"/>
      <c r="J16" s="70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94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94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94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5:C36 C1:C13 D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58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8802</v>
      </c>
    </row>
    <row r="5" spans="1:11" ht="18.75">
      <c r="A5" s="156" t="s">
        <v>104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1" s="3" customFormat="1">
      <c r="A6" s="38" t="s">
        <v>120</v>
      </c>
      <c r="B6" s="39" t="s">
        <v>48</v>
      </c>
      <c r="C6" s="39" t="s">
        <v>70</v>
      </c>
      <c r="D6" s="39" t="s">
        <v>107</v>
      </c>
      <c r="E6" s="39" t="s">
        <v>108</v>
      </c>
      <c r="F6" s="39" t="s">
        <v>199</v>
      </c>
      <c r="G6" s="39" t="s">
        <v>198</v>
      </c>
      <c r="H6" s="39" t="s">
        <v>115</v>
      </c>
      <c r="I6" s="39" t="s">
        <v>63</v>
      </c>
      <c r="J6" s="39" t="s">
        <v>152</v>
      </c>
      <c r="K6" s="41" t="s">
        <v>154</v>
      </c>
    </row>
    <row r="7" spans="1:11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" t="s">
        <v>21</v>
      </c>
      <c r="F7" s="12" t="s">
        <v>206</v>
      </c>
      <c r="G7" s="122" t="s">
        <v>3652</v>
      </c>
      <c r="H7" s="12" t="s">
        <v>202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9" t="s">
        <v>54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69">
        <v>26.644013976999997</v>
      </c>
      <c r="I9" s="126" t="s">
        <v>3652</v>
      </c>
      <c r="J9" s="70">
        <f>IFERROR(H9/$H$9,0)</f>
        <v>1</v>
      </c>
      <c r="K9" s="70">
        <f>H9/'סכום נכסי הקרן'!$C$41</f>
        <v>4.1506429998599218E-6</v>
      </c>
    </row>
    <row r="10" spans="1:11">
      <c r="A10" s="74" t="s">
        <v>194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69">
        <v>26.644013976999997</v>
      </c>
      <c r="I10" s="126" t="s">
        <v>3652</v>
      </c>
      <c r="J10" s="70">
        <f t="shared" ref="J10:J13" si="0">IFERROR(H10/$H$9,0)</f>
        <v>1</v>
      </c>
      <c r="K10" s="70">
        <f>H10/'סכום נכסי הקרן'!$C$41</f>
        <v>4.1506429998599218E-6</v>
      </c>
    </row>
    <row r="11" spans="1:11">
      <c r="A11" s="58" t="s">
        <v>2506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69">
        <v>26.644013976999997</v>
      </c>
      <c r="I11" s="126" t="s">
        <v>3652</v>
      </c>
      <c r="J11" s="70">
        <f t="shared" si="0"/>
        <v>1</v>
      </c>
      <c r="K11" s="70">
        <f>H11/'סכום נכסי הקרן'!$C$41</f>
        <v>4.1506429998599218E-6</v>
      </c>
    </row>
    <row r="12" spans="1:11">
      <c r="A12" s="62" t="s">
        <v>2507</v>
      </c>
      <c r="B12" s="59" t="s">
        <v>2508</v>
      </c>
      <c r="C12" s="72" t="s">
        <v>1813</v>
      </c>
      <c r="D12" s="72" t="s">
        <v>135</v>
      </c>
      <c r="E12" s="78">
        <v>45274</v>
      </c>
      <c r="F12" s="69">
        <v>-6028057.4608800001</v>
      </c>
      <c r="G12" s="71">
        <v>1.1483000000000001</v>
      </c>
      <c r="H12" s="69">
        <v>-69.220183822999999</v>
      </c>
      <c r="I12" s="126" t="s">
        <v>3652</v>
      </c>
      <c r="J12" s="70">
        <f t="shared" si="0"/>
        <v>-2.5979638009030164</v>
      </c>
      <c r="K12" s="70">
        <f>H12/'סכום נכסי הקרן'!$C$41</f>
        <v>-1.0783220264107578E-5</v>
      </c>
    </row>
    <row r="13" spans="1:11">
      <c r="A13" s="62" t="s">
        <v>2509</v>
      </c>
      <c r="B13" s="59" t="s">
        <v>2510</v>
      </c>
      <c r="C13" s="72" t="s">
        <v>1813</v>
      </c>
      <c r="D13" s="72" t="s">
        <v>135</v>
      </c>
      <c r="E13" s="78">
        <v>45274</v>
      </c>
      <c r="F13" s="69">
        <v>6028057.4608800001</v>
      </c>
      <c r="G13" s="71">
        <v>1.5903</v>
      </c>
      <c r="H13" s="69">
        <v>95.864197799999999</v>
      </c>
      <c r="I13" s="126" t="s">
        <v>3652</v>
      </c>
      <c r="J13" s="70">
        <f t="shared" si="0"/>
        <v>3.5979638009030164</v>
      </c>
      <c r="K13" s="70">
        <f>H13/'סכום נכסי הקרן'!$C$41</f>
        <v>1.4933863263967501E-5</v>
      </c>
    </row>
    <row r="14" spans="1:11" s="6" customFormat="1">
      <c r="A14" s="128" t="s">
        <v>3652</v>
      </c>
      <c r="B14" s="126" t="s">
        <v>3652</v>
      </c>
      <c r="C14" s="126" t="s">
        <v>3652</v>
      </c>
      <c r="D14" s="126" t="s">
        <v>3652</v>
      </c>
      <c r="E14" s="126" t="s">
        <v>3652</v>
      </c>
      <c r="F14" s="126" t="s">
        <v>3652</v>
      </c>
      <c r="G14" s="126" t="s">
        <v>3652</v>
      </c>
      <c r="H14" s="126" t="s">
        <v>3652</v>
      </c>
      <c r="I14" s="126" t="s">
        <v>3652</v>
      </c>
      <c r="J14" s="126" t="s">
        <v>3652</v>
      </c>
      <c r="K14" s="126" t="s">
        <v>3652</v>
      </c>
    </row>
    <row r="15" spans="1:11" s="6" customFormat="1">
      <c r="A15" s="126" t="s">
        <v>3652</v>
      </c>
      <c r="B15" s="126" t="s">
        <v>3652</v>
      </c>
      <c r="C15" s="126" t="s">
        <v>3652</v>
      </c>
      <c r="D15" s="126" t="s">
        <v>3652</v>
      </c>
      <c r="E15" s="126" t="s">
        <v>3652</v>
      </c>
      <c r="F15" s="126" t="s">
        <v>3652</v>
      </c>
      <c r="G15" s="126" t="s">
        <v>3652</v>
      </c>
      <c r="H15" s="126" t="s">
        <v>3652</v>
      </c>
      <c r="I15" s="126" t="s">
        <v>3652</v>
      </c>
      <c r="J15" s="126" t="s">
        <v>3652</v>
      </c>
      <c r="K15" s="126" t="s">
        <v>3652</v>
      </c>
    </row>
    <row r="16" spans="1:11" s="6" customFormat="1">
      <c r="A16" s="126" t="s">
        <v>3652</v>
      </c>
      <c r="B16" s="126" t="s">
        <v>3652</v>
      </c>
      <c r="C16" s="126" t="s">
        <v>3652</v>
      </c>
      <c r="D16" s="126" t="s">
        <v>3652</v>
      </c>
      <c r="E16" s="126" t="s">
        <v>3652</v>
      </c>
      <c r="F16" s="126" t="s">
        <v>3652</v>
      </c>
      <c r="G16" s="126" t="s">
        <v>3652</v>
      </c>
      <c r="H16" s="126" t="s">
        <v>3652</v>
      </c>
      <c r="I16" s="126" t="s">
        <v>3652</v>
      </c>
      <c r="J16" s="126" t="s">
        <v>3652</v>
      </c>
      <c r="K16" s="126" t="s">
        <v>3652</v>
      </c>
    </row>
    <row r="17" spans="1:11">
      <c r="A17" s="95" t="s">
        <v>214</v>
      </c>
      <c r="B17" s="126" t="s">
        <v>3652</v>
      </c>
      <c r="C17" s="126" t="s">
        <v>3652</v>
      </c>
      <c r="D17" s="126" t="s">
        <v>3652</v>
      </c>
      <c r="E17" s="126" t="s">
        <v>3652</v>
      </c>
      <c r="F17" s="126" t="s">
        <v>3652</v>
      </c>
      <c r="G17" s="126" t="s">
        <v>3652</v>
      </c>
      <c r="H17" s="126" t="s">
        <v>3652</v>
      </c>
      <c r="I17" s="126" t="s">
        <v>3652</v>
      </c>
      <c r="J17" s="126" t="s">
        <v>3652</v>
      </c>
      <c r="K17" s="126" t="s">
        <v>3652</v>
      </c>
    </row>
    <row r="18" spans="1:11">
      <c r="A18" s="95" t="s">
        <v>116</v>
      </c>
      <c r="B18" s="126" t="s">
        <v>3652</v>
      </c>
      <c r="C18" s="126" t="s">
        <v>3652</v>
      </c>
      <c r="D18" s="126" t="s">
        <v>3652</v>
      </c>
      <c r="E18" s="126" t="s">
        <v>3652</v>
      </c>
      <c r="F18" s="126" t="s">
        <v>3652</v>
      </c>
      <c r="G18" s="126" t="s">
        <v>3652</v>
      </c>
      <c r="H18" s="126" t="s">
        <v>3652</v>
      </c>
      <c r="I18" s="126" t="s">
        <v>3652</v>
      </c>
      <c r="J18" s="126" t="s">
        <v>3652</v>
      </c>
      <c r="K18" s="126" t="s">
        <v>3652</v>
      </c>
    </row>
    <row r="19" spans="1:11">
      <c r="A19" s="95" t="s">
        <v>197</v>
      </c>
      <c r="B19" s="126" t="s">
        <v>3652</v>
      </c>
      <c r="C19" s="126" t="s">
        <v>3652</v>
      </c>
      <c r="D19" s="126" t="s">
        <v>3652</v>
      </c>
      <c r="E19" s="126" t="s">
        <v>3652</v>
      </c>
      <c r="F19" s="126" t="s">
        <v>3652</v>
      </c>
      <c r="G19" s="126" t="s">
        <v>3652</v>
      </c>
      <c r="H19" s="126" t="s">
        <v>3652</v>
      </c>
      <c r="I19" s="126" t="s">
        <v>3652</v>
      </c>
      <c r="J19" s="126" t="s">
        <v>3652</v>
      </c>
      <c r="K19" s="126" t="s">
        <v>3652</v>
      </c>
    </row>
    <row r="20" spans="1:11">
      <c r="A20" s="95" t="s">
        <v>205</v>
      </c>
      <c r="B20" s="126" t="s">
        <v>3652</v>
      </c>
      <c r="C20" s="126" t="s">
        <v>3652</v>
      </c>
      <c r="D20" s="126" t="s">
        <v>3652</v>
      </c>
      <c r="E20" s="126" t="s">
        <v>3652</v>
      </c>
      <c r="F20" s="126" t="s">
        <v>3652</v>
      </c>
      <c r="G20" s="126" t="s">
        <v>3652</v>
      </c>
      <c r="H20" s="126" t="s">
        <v>3652</v>
      </c>
      <c r="I20" s="126" t="s">
        <v>3652</v>
      </c>
      <c r="J20" s="126" t="s">
        <v>3652</v>
      </c>
      <c r="K20" s="126" t="s">
        <v>3652</v>
      </c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58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8802</v>
      </c>
    </row>
    <row r="5" spans="1:10" ht="18.75">
      <c r="A5" s="156" t="s">
        <v>105</v>
      </c>
      <c r="B5" s="157"/>
      <c r="C5" s="157"/>
      <c r="D5" s="157"/>
      <c r="E5" s="157"/>
      <c r="F5" s="157"/>
      <c r="G5" s="157"/>
      <c r="H5" s="157"/>
      <c r="I5" s="157"/>
      <c r="J5" s="158"/>
    </row>
    <row r="6" spans="1:10" s="3" customFormat="1">
      <c r="A6" s="38" t="s">
        <v>120</v>
      </c>
      <c r="B6" s="39" t="s">
        <v>48</v>
      </c>
      <c r="C6" s="39" t="s">
        <v>70</v>
      </c>
      <c r="D6" s="39" t="s">
        <v>107</v>
      </c>
      <c r="E6" s="39" t="s">
        <v>108</v>
      </c>
      <c r="F6" s="39" t="s">
        <v>199</v>
      </c>
      <c r="G6" s="39" t="s">
        <v>198</v>
      </c>
      <c r="H6" s="39" t="s">
        <v>115</v>
      </c>
      <c r="I6" s="39" t="s">
        <v>152</v>
      </c>
      <c r="J6" s="41" t="s">
        <v>154</v>
      </c>
    </row>
    <row r="7" spans="1:10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" t="s">
        <v>21</v>
      </c>
      <c r="F7" s="12" t="s">
        <v>206</v>
      </c>
      <c r="G7" s="122" t="s">
        <v>3652</v>
      </c>
      <c r="H7" s="12" t="s">
        <v>202</v>
      </c>
      <c r="I7" s="27" t="s">
        <v>19</v>
      </c>
      <c r="J7" s="13" t="s">
        <v>19</v>
      </c>
    </row>
    <row r="8" spans="1:10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5" t="s">
        <v>53</v>
      </c>
      <c r="B9" s="124" t="s">
        <v>3652</v>
      </c>
      <c r="C9" s="124" t="s">
        <v>3652</v>
      </c>
      <c r="D9" s="124" t="s">
        <v>3652</v>
      </c>
      <c r="E9" s="124" t="s">
        <v>3652</v>
      </c>
      <c r="F9" s="124" t="s">
        <v>3652</v>
      </c>
      <c r="G9" s="124" t="s">
        <v>3652</v>
      </c>
      <c r="H9" s="63">
        <v>44523.718769176987</v>
      </c>
      <c r="I9" s="64">
        <f>IFERROR(H9/$H$9,0)</f>
        <v>1</v>
      </c>
      <c r="J9" s="64">
        <f>H9/'סכום נכסי הקרן'!$C$41</f>
        <v>6.9359692498488995E-3</v>
      </c>
    </row>
    <row r="10" spans="1:10">
      <c r="A10" s="56" t="s">
        <v>35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66">
        <v>27502.735535773016</v>
      </c>
      <c r="I10" s="67">
        <f t="shared" ref="I10:I73" si="0">IFERROR(H10/$H$9,0)</f>
        <v>0.61770975776652093</v>
      </c>
      <c r="J10" s="67">
        <f>H10/'סכום נכסי הקרן'!$C$41</f>
        <v>4.2844158852002011E-3</v>
      </c>
    </row>
    <row r="11" spans="1:10">
      <c r="A11" s="75" t="s">
        <v>183</v>
      </c>
      <c r="B11" s="125" t="s">
        <v>3652</v>
      </c>
      <c r="C11" s="125" t="s">
        <v>3652</v>
      </c>
      <c r="D11" s="125" t="s">
        <v>3652</v>
      </c>
      <c r="E11" s="125" t="s">
        <v>3652</v>
      </c>
      <c r="F11" s="125" t="s">
        <v>3652</v>
      </c>
      <c r="G11" s="125" t="s">
        <v>3652</v>
      </c>
      <c r="H11" s="66">
        <v>-709.98870826099983</v>
      </c>
      <c r="I11" s="67">
        <f t="shared" si="0"/>
        <v>-1.5946302956897501E-2</v>
      </c>
      <c r="J11" s="67">
        <f>H11/'סכום נכסי הקרן'!$C$41</f>
        <v>-1.1060306695781566E-4</v>
      </c>
    </row>
    <row r="12" spans="1:10">
      <c r="A12" s="62" t="s">
        <v>2511</v>
      </c>
      <c r="B12" s="59" t="s">
        <v>2512</v>
      </c>
      <c r="C12" s="72" t="s">
        <v>1813</v>
      </c>
      <c r="D12" s="72" t="s">
        <v>136</v>
      </c>
      <c r="E12" s="78">
        <v>44952</v>
      </c>
      <c r="F12" s="69">
        <v>1944251.536509</v>
      </c>
      <c r="G12" s="71">
        <v>-38.778080000000003</v>
      </c>
      <c r="H12" s="69">
        <v>-753.94341931199995</v>
      </c>
      <c r="I12" s="70">
        <f t="shared" si="0"/>
        <v>-1.6933523078353961E-2</v>
      </c>
      <c r="J12" s="70">
        <f>H12/'סכום נכסי הקרן'!$C$41</f>
        <v>-1.1745039536306975E-4</v>
      </c>
    </row>
    <row r="13" spans="1:10">
      <c r="A13" s="62" t="s">
        <v>2513</v>
      </c>
      <c r="B13" s="59" t="s">
        <v>2514</v>
      </c>
      <c r="C13" s="72" t="s">
        <v>1813</v>
      </c>
      <c r="D13" s="72" t="s">
        <v>136</v>
      </c>
      <c r="E13" s="78">
        <v>44952</v>
      </c>
      <c r="F13" s="69">
        <v>3235969.6202190001</v>
      </c>
      <c r="G13" s="71">
        <v>-15.624169999999999</v>
      </c>
      <c r="H13" s="69">
        <v>-505.593406759</v>
      </c>
      <c r="I13" s="70">
        <f t="shared" si="0"/>
        <v>-1.1355596988206065E-2</v>
      </c>
      <c r="J13" s="70">
        <f>H13/'סכום נכסי הקרן'!$C$41</f>
        <v>-7.8762071523874038E-5</v>
      </c>
    </row>
    <row r="14" spans="1:10" s="6" customFormat="1">
      <c r="A14" s="62" t="s">
        <v>1051</v>
      </c>
      <c r="B14" s="59" t="s">
        <v>2515</v>
      </c>
      <c r="C14" s="72" t="s">
        <v>1813</v>
      </c>
      <c r="D14" s="72" t="s">
        <v>136</v>
      </c>
      <c r="E14" s="78">
        <v>45244</v>
      </c>
      <c r="F14" s="69">
        <v>1608139.8901679998</v>
      </c>
      <c r="G14" s="71">
        <v>10.994979000000001</v>
      </c>
      <c r="H14" s="69">
        <v>176.81464900700001</v>
      </c>
      <c r="I14" s="70">
        <f t="shared" si="0"/>
        <v>3.9712462007869343E-3</v>
      </c>
      <c r="J14" s="70">
        <f>H14/'סכום נכסי הקרן'!$C$41</f>
        <v>2.7544441532237444E-5</v>
      </c>
    </row>
    <row r="15" spans="1:10" s="6" customFormat="1">
      <c r="A15" s="62" t="s">
        <v>1175</v>
      </c>
      <c r="B15" s="59" t="s">
        <v>2516</v>
      </c>
      <c r="C15" s="72" t="s">
        <v>1813</v>
      </c>
      <c r="D15" s="72" t="s">
        <v>136</v>
      </c>
      <c r="E15" s="78">
        <v>44965</v>
      </c>
      <c r="F15" s="69">
        <v>777685.27052999998</v>
      </c>
      <c r="G15" s="71">
        <v>-2.479949</v>
      </c>
      <c r="H15" s="69">
        <v>-19.286195927000001</v>
      </c>
      <c r="I15" s="70">
        <f t="shared" si="0"/>
        <v>-4.3316678076655868E-4</v>
      </c>
      <c r="J15" s="70">
        <f>H15/'סכום נכסי הקרן'!$C$41</f>
        <v>-3.0044314714528906E-6</v>
      </c>
    </row>
    <row r="16" spans="1:10" s="6" customFormat="1">
      <c r="A16" s="62" t="s">
        <v>1175</v>
      </c>
      <c r="B16" s="59" t="s">
        <v>2517</v>
      </c>
      <c r="C16" s="72" t="s">
        <v>1813</v>
      </c>
      <c r="D16" s="72" t="s">
        <v>136</v>
      </c>
      <c r="E16" s="78">
        <v>44952</v>
      </c>
      <c r="F16" s="69">
        <v>2239024.6807510001</v>
      </c>
      <c r="G16" s="71">
        <v>7.9122940000000002</v>
      </c>
      <c r="H16" s="69">
        <v>177.158221043</v>
      </c>
      <c r="I16" s="70">
        <f t="shared" si="0"/>
        <v>3.9789628076988852E-3</v>
      </c>
      <c r="J16" s="70">
        <f>H16/'סכום נכסי הקרן'!$C$41</f>
        <v>2.7597963680491905E-5</v>
      </c>
    </row>
    <row r="17" spans="1:10">
      <c r="A17" s="62" t="s">
        <v>1065</v>
      </c>
      <c r="B17" s="59" t="s">
        <v>2518</v>
      </c>
      <c r="C17" s="72" t="s">
        <v>1813</v>
      </c>
      <c r="D17" s="72" t="s">
        <v>136</v>
      </c>
      <c r="E17" s="78">
        <v>45091</v>
      </c>
      <c r="F17" s="69">
        <v>1905258.633985</v>
      </c>
      <c r="G17" s="71">
        <v>5.8367300000000002</v>
      </c>
      <c r="H17" s="69">
        <v>111.204794627</v>
      </c>
      <c r="I17" s="70">
        <f t="shared" si="0"/>
        <v>2.4976528848256311E-3</v>
      </c>
      <c r="J17" s="70">
        <f>H17/'סכום נכסי הקרן'!$C$41</f>
        <v>1.7323643605946973E-5</v>
      </c>
    </row>
    <row r="18" spans="1:10">
      <c r="A18" s="62" t="s">
        <v>1084</v>
      </c>
      <c r="B18" s="59" t="s">
        <v>2519</v>
      </c>
      <c r="C18" s="72" t="s">
        <v>1813</v>
      </c>
      <c r="D18" s="72" t="s">
        <v>136</v>
      </c>
      <c r="E18" s="78">
        <v>44917</v>
      </c>
      <c r="F18" s="69">
        <v>3080181.0508900001</v>
      </c>
      <c r="G18" s="71">
        <v>-1.4228719999999999</v>
      </c>
      <c r="H18" s="69">
        <v>-43.827029304999996</v>
      </c>
      <c r="I18" s="70">
        <f t="shared" si="0"/>
        <v>-9.8435239725170264E-4</v>
      </c>
      <c r="J18" s="70">
        <f>H18/'סכום נכסי הקרן'!$C$41</f>
        <v>-6.8274379583528586E-6</v>
      </c>
    </row>
    <row r="19" spans="1:10">
      <c r="A19" s="62" t="s">
        <v>1084</v>
      </c>
      <c r="B19" s="59" t="s">
        <v>2520</v>
      </c>
      <c r="C19" s="72" t="s">
        <v>1813</v>
      </c>
      <c r="D19" s="72" t="s">
        <v>136</v>
      </c>
      <c r="E19" s="78">
        <v>45043</v>
      </c>
      <c r="F19" s="69">
        <v>2538470.7436199998</v>
      </c>
      <c r="G19" s="71">
        <v>5.8099420000000004</v>
      </c>
      <c r="H19" s="69">
        <v>147.483678365</v>
      </c>
      <c r="I19" s="70">
        <f t="shared" si="0"/>
        <v>3.312474394369332E-3</v>
      </c>
      <c r="J19" s="70">
        <f>H19/'סכום נכסי הקרן'!$C$41</f>
        <v>2.2975220540257544E-5</v>
      </c>
    </row>
    <row r="20" spans="1:10">
      <c r="A20" s="128" t="s">
        <v>3652</v>
      </c>
      <c r="B20" s="126" t="s">
        <v>3652</v>
      </c>
      <c r="C20" s="126" t="s">
        <v>3652</v>
      </c>
      <c r="D20" s="126" t="s">
        <v>3652</v>
      </c>
      <c r="E20" s="126" t="s">
        <v>3652</v>
      </c>
      <c r="F20" s="126" t="s">
        <v>3652</v>
      </c>
      <c r="G20" s="126" t="s">
        <v>3652</v>
      </c>
      <c r="H20" s="126" t="s">
        <v>3652</v>
      </c>
      <c r="I20" s="126" t="s">
        <v>3652</v>
      </c>
      <c r="J20" s="126" t="s">
        <v>3652</v>
      </c>
    </row>
    <row r="21" spans="1:10">
      <c r="A21" s="75" t="s">
        <v>2506</v>
      </c>
      <c r="B21" s="125" t="s">
        <v>3652</v>
      </c>
      <c r="C21" s="125" t="s">
        <v>3652</v>
      </c>
      <c r="D21" s="125" t="s">
        <v>3652</v>
      </c>
      <c r="E21" s="125" t="s">
        <v>3652</v>
      </c>
      <c r="F21" s="125" t="s">
        <v>3652</v>
      </c>
      <c r="G21" s="125" t="s">
        <v>3652</v>
      </c>
      <c r="H21" s="66">
        <v>30597.170461518017</v>
      </c>
      <c r="I21" s="67">
        <f t="shared" si="0"/>
        <v>0.68721057690940046</v>
      </c>
      <c r="J21" s="67">
        <f>H21/'סכום נכסי הקרן'!$C$41</f>
        <v>4.7664714296145241E-3</v>
      </c>
    </row>
    <row r="22" spans="1:10">
      <c r="A22" s="62" t="s">
        <v>2521</v>
      </c>
      <c r="B22" s="59" t="s">
        <v>2522</v>
      </c>
      <c r="C22" s="72" t="s">
        <v>1813</v>
      </c>
      <c r="D22" s="72" t="s">
        <v>135</v>
      </c>
      <c r="E22" s="78">
        <v>45131</v>
      </c>
      <c r="F22" s="69">
        <v>3042876.22272</v>
      </c>
      <c r="G22" s="71">
        <v>-1.8345130000000001</v>
      </c>
      <c r="H22" s="69">
        <v>-55.821963422000003</v>
      </c>
      <c r="I22" s="70">
        <f t="shared" si="0"/>
        <v>-1.2537578837786703E-3</v>
      </c>
      <c r="J22" s="70">
        <f>H22/'סכום נכסי הקרן'!$C$41</f>
        <v>-8.6960261286444881E-6</v>
      </c>
    </row>
    <row r="23" spans="1:10">
      <c r="A23" s="62" t="s">
        <v>2521</v>
      </c>
      <c r="B23" s="59" t="s">
        <v>2523</v>
      </c>
      <c r="C23" s="72" t="s">
        <v>1813</v>
      </c>
      <c r="D23" s="72" t="s">
        <v>135</v>
      </c>
      <c r="E23" s="78">
        <v>45131</v>
      </c>
      <c r="F23" s="69">
        <v>4217203.3408000004</v>
      </c>
      <c r="G23" s="71">
        <v>-1.8345130000000001</v>
      </c>
      <c r="H23" s="69">
        <v>-77.365148499</v>
      </c>
      <c r="I23" s="70">
        <f t="shared" si="0"/>
        <v>-1.7376165027921831E-3</v>
      </c>
      <c r="J23" s="70">
        <f>H23/'סכום נכסי הקרן'!$C$41</f>
        <v>-1.2052054631396567E-5</v>
      </c>
    </row>
    <row r="24" spans="1:10">
      <c r="A24" s="62" t="s">
        <v>2524</v>
      </c>
      <c r="B24" s="59" t="s">
        <v>2525</v>
      </c>
      <c r="C24" s="72" t="s">
        <v>1813</v>
      </c>
      <c r="D24" s="72" t="s">
        <v>135</v>
      </c>
      <c r="E24" s="78">
        <v>45131</v>
      </c>
      <c r="F24" s="69">
        <v>5592503.2420880012</v>
      </c>
      <c r="G24" s="71">
        <v>-1.7487699999999999</v>
      </c>
      <c r="H24" s="69">
        <v>-97.800006203000009</v>
      </c>
      <c r="I24" s="70">
        <f t="shared" si="0"/>
        <v>-2.1965821568054934E-3</v>
      </c>
      <c r="J24" s="70">
        <f>H24/'סכום נכסי הקרן'!$C$41</f>
        <v>-1.5235426294369676E-5</v>
      </c>
    </row>
    <row r="25" spans="1:10">
      <c r="A25" s="62" t="s">
        <v>2526</v>
      </c>
      <c r="B25" s="59" t="s">
        <v>2527</v>
      </c>
      <c r="C25" s="72" t="s">
        <v>1813</v>
      </c>
      <c r="D25" s="72" t="s">
        <v>135</v>
      </c>
      <c r="E25" s="78">
        <v>45131</v>
      </c>
      <c r="F25" s="69">
        <v>3050788.4701660001</v>
      </c>
      <c r="G25" s="71">
        <v>-1.720221</v>
      </c>
      <c r="H25" s="69">
        <v>-52.480295796</v>
      </c>
      <c r="I25" s="70">
        <f t="shared" si="0"/>
        <v>-1.1787042333115088E-3</v>
      </c>
      <c r="J25" s="70">
        <f>H25/'סכום נכסי הקרן'!$C$41</f>
        <v>-8.175456316915349E-6</v>
      </c>
    </row>
    <row r="26" spans="1:10">
      <c r="A26" s="62" t="s">
        <v>2528</v>
      </c>
      <c r="B26" s="59" t="s">
        <v>2529</v>
      </c>
      <c r="C26" s="72" t="s">
        <v>1813</v>
      </c>
      <c r="D26" s="72" t="s">
        <v>135</v>
      </c>
      <c r="E26" s="78">
        <v>45138</v>
      </c>
      <c r="F26" s="69">
        <v>6504397.2253799997</v>
      </c>
      <c r="G26" s="71">
        <v>0.75822500000000004</v>
      </c>
      <c r="H26" s="69">
        <v>49.317934446999999</v>
      </c>
      <c r="I26" s="70">
        <f t="shared" si="0"/>
        <v>1.1076777908574421E-3</v>
      </c>
      <c r="J26" s="70">
        <f>H26/'סכום נכסי הקרן'!$C$41</f>
        <v>7.6828190961277793E-6</v>
      </c>
    </row>
    <row r="27" spans="1:10">
      <c r="A27" s="62" t="s">
        <v>2530</v>
      </c>
      <c r="B27" s="59" t="s">
        <v>2531</v>
      </c>
      <c r="C27" s="72" t="s">
        <v>1813</v>
      </c>
      <c r="D27" s="72" t="s">
        <v>135</v>
      </c>
      <c r="E27" s="78">
        <v>45274</v>
      </c>
      <c r="F27" s="69">
        <v>2605605.2224559998</v>
      </c>
      <c r="G27" s="71">
        <v>1.4278599999999999</v>
      </c>
      <c r="H27" s="69">
        <v>37.204397107999995</v>
      </c>
      <c r="I27" s="70">
        <f t="shared" si="0"/>
        <v>8.3560848321941983E-4</v>
      </c>
      <c r="J27" s="70">
        <f>H27/'סכום נכסי הקרן'!$C$41</f>
        <v>5.7957547445227758E-6</v>
      </c>
    </row>
    <row r="28" spans="1:10">
      <c r="A28" s="62" t="s">
        <v>2532</v>
      </c>
      <c r="B28" s="59" t="s">
        <v>2533</v>
      </c>
      <c r="C28" s="72" t="s">
        <v>1813</v>
      </c>
      <c r="D28" s="72" t="s">
        <v>135</v>
      </c>
      <c r="E28" s="78">
        <v>45274</v>
      </c>
      <c r="F28" s="69">
        <v>2606673.6480959998</v>
      </c>
      <c r="G28" s="71">
        <v>1.4682630000000001</v>
      </c>
      <c r="H28" s="69">
        <v>38.272822747999996</v>
      </c>
      <c r="I28" s="70">
        <f t="shared" si="0"/>
        <v>8.5960525773726745E-4</v>
      </c>
      <c r="J28" s="70">
        <f>H28/'סכום נכסי הקרן'!$C$41</f>
        <v>5.962195634674125E-6</v>
      </c>
    </row>
    <row r="29" spans="1:10">
      <c r="A29" s="62" t="s">
        <v>2534</v>
      </c>
      <c r="B29" s="59" t="s">
        <v>2535</v>
      </c>
      <c r="C29" s="72" t="s">
        <v>1813</v>
      </c>
      <c r="D29" s="72" t="s">
        <v>135</v>
      </c>
      <c r="E29" s="78">
        <v>45264</v>
      </c>
      <c r="F29" s="69">
        <v>4556178.8284320002</v>
      </c>
      <c r="G29" s="71">
        <v>1.537382</v>
      </c>
      <c r="H29" s="69">
        <v>70.045869887999999</v>
      </c>
      <c r="I29" s="70">
        <f t="shared" si="0"/>
        <v>1.5732259529159446E-3</v>
      </c>
      <c r="J29" s="70">
        <f>H29/'סכום נכסי הקרן'!$C$41</f>
        <v>1.0911846832489226E-5</v>
      </c>
    </row>
    <row r="30" spans="1:10">
      <c r="A30" s="62" t="s">
        <v>2536</v>
      </c>
      <c r="B30" s="59" t="s">
        <v>2537</v>
      </c>
      <c r="C30" s="72" t="s">
        <v>1813</v>
      </c>
      <c r="D30" s="72" t="s">
        <v>135</v>
      </c>
      <c r="E30" s="78">
        <v>45264</v>
      </c>
      <c r="F30" s="69">
        <v>5751033.3648640001</v>
      </c>
      <c r="G30" s="71">
        <v>1.564255</v>
      </c>
      <c r="H30" s="69">
        <v>89.960821938999999</v>
      </c>
      <c r="I30" s="70">
        <f t="shared" si="0"/>
        <v>2.0205145577659686E-3</v>
      </c>
      <c r="J30" s="70">
        <f>H30/'סכום נכסי הקרן'!$C$41</f>
        <v>1.4014226841536808E-5</v>
      </c>
    </row>
    <row r="31" spans="1:10">
      <c r="A31" s="62" t="s">
        <v>2538</v>
      </c>
      <c r="B31" s="59" t="s">
        <v>2539</v>
      </c>
      <c r="C31" s="72" t="s">
        <v>1813</v>
      </c>
      <c r="D31" s="72" t="s">
        <v>135</v>
      </c>
      <c r="E31" s="78">
        <v>45264</v>
      </c>
      <c r="F31" s="69">
        <v>3799096.0601440002</v>
      </c>
      <c r="G31" s="71">
        <v>1.5964830000000001</v>
      </c>
      <c r="H31" s="69">
        <v>60.651928024</v>
      </c>
      <c r="I31" s="70">
        <f t="shared" si="0"/>
        <v>1.3622385932863339E-3</v>
      </c>
      <c r="J31" s="70">
        <f>H31/'סכום נכסי הקרן'!$C$41</f>
        <v>9.4484449939914335E-6</v>
      </c>
    </row>
    <row r="32" spans="1:10">
      <c r="A32" s="62" t="s">
        <v>2540</v>
      </c>
      <c r="B32" s="59" t="s">
        <v>2541</v>
      </c>
      <c r="C32" s="72" t="s">
        <v>1813</v>
      </c>
      <c r="D32" s="72" t="s">
        <v>135</v>
      </c>
      <c r="E32" s="78">
        <v>45132</v>
      </c>
      <c r="F32" s="69">
        <v>2281599.6723110001</v>
      </c>
      <c r="G32" s="71">
        <v>1.0965450000000001</v>
      </c>
      <c r="H32" s="69">
        <v>25.018778104000006</v>
      </c>
      <c r="I32" s="70">
        <f t="shared" si="0"/>
        <v>5.6192022579479772E-4</v>
      </c>
      <c r="J32" s="70">
        <f>H32/'סכום נכסי הקרן'!$C$41</f>
        <v>3.8974614069808679E-6</v>
      </c>
    </row>
    <row r="33" spans="1:10">
      <c r="A33" s="62" t="s">
        <v>2542</v>
      </c>
      <c r="B33" s="59" t="s">
        <v>2543</v>
      </c>
      <c r="C33" s="72" t="s">
        <v>1813</v>
      </c>
      <c r="D33" s="72" t="s">
        <v>135</v>
      </c>
      <c r="E33" s="78">
        <v>45258</v>
      </c>
      <c r="F33" s="69">
        <v>5060922.2754279999</v>
      </c>
      <c r="G33" s="71">
        <v>1.573842</v>
      </c>
      <c r="H33" s="69">
        <v>79.650904481000012</v>
      </c>
      <c r="I33" s="70">
        <f t="shared" si="0"/>
        <v>1.7889544423261648E-3</v>
      </c>
      <c r="J33" s="70">
        <f>H33/'סכום נכסי הקרן'!$C$41</f>
        <v>1.2408133001354866E-5</v>
      </c>
    </row>
    <row r="34" spans="1:10">
      <c r="A34" s="62" t="s">
        <v>2544</v>
      </c>
      <c r="B34" s="59" t="s">
        <v>2545</v>
      </c>
      <c r="C34" s="72" t="s">
        <v>1813</v>
      </c>
      <c r="D34" s="72" t="s">
        <v>135</v>
      </c>
      <c r="E34" s="78">
        <v>45258</v>
      </c>
      <c r="F34" s="69">
        <v>1473847.1174000001</v>
      </c>
      <c r="G34" s="71">
        <v>1.6988760000000001</v>
      </c>
      <c r="H34" s="69">
        <v>25.038828448</v>
      </c>
      <c r="I34" s="70">
        <f t="shared" si="0"/>
        <v>5.6237055529454014E-4</v>
      </c>
      <c r="J34" s="70">
        <f>H34/'סכום נכסי הקרן'!$C$41</f>
        <v>3.9005848785433809E-6</v>
      </c>
    </row>
    <row r="35" spans="1:10">
      <c r="A35" s="62" t="s">
        <v>2546</v>
      </c>
      <c r="B35" s="59" t="s">
        <v>2547</v>
      </c>
      <c r="C35" s="72" t="s">
        <v>1813</v>
      </c>
      <c r="D35" s="72" t="s">
        <v>135</v>
      </c>
      <c r="E35" s="78">
        <v>45258</v>
      </c>
      <c r="F35" s="69">
        <v>4890948.9588000001</v>
      </c>
      <c r="G35" s="71">
        <v>1.6988760000000001</v>
      </c>
      <c r="H35" s="69">
        <v>83.091136296000002</v>
      </c>
      <c r="I35" s="70">
        <f t="shared" si="0"/>
        <v>1.8662218384490063E-3</v>
      </c>
      <c r="J35" s="70">
        <f>H35/'סכום נכסי הקרן'!$C$41</f>
        <v>1.2944057284878789E-5</v>
      </c>
    </row>
    <row r="36" spans="1:10">
      <c r="A36" s="62" t="s">
        <v>2548</v>
      </c>
      <c r="B36" s="59" t="s">
        <v>2549</v>
      </c>
      <c r="C36" s="72" t="s">
        <v>1813</v>
      </c>
      <c r="D36" s="72" t="s">
        <v>135</v>
      </c>
      <c r="E36" s="78">
        <v>45258</v>
      </c>
      <c r="F36" s="69">
        <v>5434387.7319999989</v>
      </c>
      <c r="G36" s="71">
        <v>1.6988760000000001</v>
      </c>
      <c r="H36" s="69">
        <v>92.323484937999993</v>
      </c>
      <c r="I36" s="70">
        <f t="shared" si="0"/>
        <v>2.0735798241972988E-3</v>
      </c>
      <c r="J36" s="70">
        <f>H36/'סכום נכסי הקרן'!$C$41</f>
        <v>1.4382285897739553E-5</v>
      </c>
    </row>
    <row r="37" spans="1:10">
      <c r="A37" s="62" t="s">
        <v>2550</v>
      </c>
      <c r="B37" s="59" t="s">
        <v>2551</v>
      </c>
      <c r="C37" s="72" t="s">
        <v>1813</v>
      </c>
      <c r="D37" s="72" t="s">
        <v>135</v>
      </c>
      <c r="E37" s="78">
        <v>45251</v>
      </c>
      <c r="F37" s="69">
        <v>871597.89431999996</v>
      </c>
      <c r="G37" s="71">
        <v>1.695227</v>
      </c>
      <c r="H37" s="69">
        <v>14.775558997000001</v>
      </c>
      <c r="I37" s="70">
        <f t="shared" si="0"/>
        <v>3.318581512384556E-4</v>
      </c>
      <c r="J37" s="70">
        <f>H37/'סכום נכסי הקרן'!$C$41</f>
        <v>2.3017579323016335E-6</v>
      </c>
    </row>
    <row r="38" spans="1:10">
      <c r="A38" s="62" t="s">
        <v>2552</v>
      </c>
      <c r="B38" s="59" t="s">
        <v>2553</v>
      </c>
      <c r="C38" s="72" t="s">
        <v>1813</v>
      </c>
      <c r="D38" s="72" t="s">
        <v>135</v>
      </c>
      <c r="E38" s="78">
        <v>45251</v>
      </c>
      <c r="F38" s="69">
        <v>4459233.4974199999</v>
      </c>
      <c r="G38" s="71">
        <v>1.7353780000000001</v>
      </c>
      <c r="H38" s="69">
        <v>77.384569252999995</v>
      </c>
      <c r="I38" s="70">
        <f t="shared" si="0"/>
        <v>1.7380526917390381E-3</v>
      </c>
      <c r="J38" s="70">
        <f>H38/'סכום נכסי הקרן'!$C$41</f>
        <v>1.2055080024519077E-5</v>
      </c>
    </row>
    <row r="39" spans="1:10">
      <c r="A39" s="62" t="s">
        <v>2554</v>
      </c>
      <c r="B39" s="59" t="s">
        <v>2555</v>
      </c>
      <c r="C39" s="72" t="s">
        <v>1813</v>
      </c>
      <c r="D39" s="72" t="s">
        <v>135</v>
      </c>
      <c r="E39" s="78">
        <v>45251</v>
      </c>
      <c r="F39" s="69">
        <v>1106529.878727</v>
      </c>
      <c r="G39" s="71">
        <v>1.7701499999999999</v>
      </c>
      <c r="H39" s="69">
        <v>19.587237432999999</v>
      </c>
      <c r="I39" s="70">
        <f t="shared" si="0"/>
        <v>4.399281545763403E-4</v>
      </c>
      <c r="J39" s="70">
        <f>H39/'סכום נכסי הקרן'!$C$41</f>
        <v>3.0513281522842701E-6</v>
      </c>
    </row>
    <row r="40" spans="1:10">
      <c r="A40" s="62" t="s">
        <v>2554</v>
      </c>
      <c r="B40" s="59" t="s">
        <v>2556</v>
      </c>
      <c r="C40" s="72" t="s">
        <v>1813</v>
      </c>
      <c r="D40" s="72" t="s">
        <v>135</v>
      </c>
      <c r="E40" s="78">
        <v>45251</v>
      </c>
      <c r="F40" s="69">
        <v>1744525.3849919999</v>
      </c>
      <c r="G40" s="71">
        <v>1.7701499999999999</v>
      </c>
      <c r="H40" s="69">
        <v>30.880714345000001</v>
      </c>
      <c r="I40" s="70">
        <f t="shared" si="0"/>
        <v>6.9357895518777277E-4</v>
      </c>
      <c r="J40" s="70">
        <f>H40/'סכום נכסי הקרן'!$C$41</f>
        <v>4.8106423055247197E-6</v>
      </c>
    </row>
    <row r="41" spans="1:10">
      <c r="A41" s="62" t="s">
        <v>2557</v>
      </c>
      <c r="B41" s="59" t="s">
        <v>2558</v>
      </c>
      <c r="C41" s="72" t="s">
        <v>1813</v>
      </c>
      <c r="D41" s="72" t="s">
        <v>135</v>
      </c>
      <c r="E41" s="78">
        <v>45251</v>
      </c>
      <c r="F41" s="69">
        <v>2181190.9440600001</v>
      </c>
      <c r="G41" s="71">
        <v>1.794208</v>
      </c>
      <c r="H41" s="69">
        <v>39.135105633000002</v>
      </c>
      <c r="I41" s="70">
        <f t="shared" si="0"/>
        <v>8.7897207858775197E-4</v>
      </c>
      <c r="J41" s="70">
        <f>H41/'סכום נכסי הקרן'!$C$41</f>
        <v>6.0965233085604184E-6</v>
      </c>
    </row>
    <row r="42" spans="1:10">
      <c r="A42" s="62" t="s">
        <v>2557</v>
      </c>
      <c r="B42" s="59" t="s">
        <v>2559</v>
      </c>
      <c r="C42" s="72" t="s">
        <v>1813</v>
      </c>
      <c r="D42" s="72" t="s">
        <v>135</v>
      </c>
      <c r="E42" s="78">
        <v>45251</v>
      </c>
      <c r="F42" s="69">
        <v>2582535.5596850002</v>
      </c>
      <c r="G42" s="71">
        <v>1.794208</v>
      </c>
      <c r="H42" s="69">
        <v>46.336063467000002</v>
      </c>
      <c r="I42" s="70">
        <f t="shared" si="0"/>
        <v>1.0407051510503583E-3</v>
      </c>
      <c r="J42" s="70">
        <f>H42/'סכום נכסי הקרן'!$C$41</f>
        <v>7.2182989258446386E-6</v>
      </c>
    </row>
    <row r="43" spans="1:10">
      <c r="A43" s="62" t="s">
        <v>2560</v>
      </c>
      <c r="B43" s="59" t="s">
        <v>2561</v>
      </c>
      <c r="C43" s="72" t="s">
        <v>1813</v>
      </c>
      <c r="D43" s="72" t="s">
        <v>135</v>
      </c>
      <c r="E43" s="78">
        <v>45132</v>
      </c>
      <c r="F43" s="69">
        <v>2213782.62525</v>
      </c>
      <c r="G43" s="71">
        <v>1.3549059999999999</v>
      </c>
      <c r="H43" s="69">
        <v>29.994663075000002</v>
      </c>
      <c r="I43" s="70">
        <f t="shared" si="0"/>
        <v>6.7367829786412175E-4</v>
      </c>
      <c r="J43" s="70">
        <f>H43/'סכום נכסי הקרן'!$C$41</f>
        <v>4.6726119582760958E-6</v>
      </c>
    </row>
    <row r="44" spans="1:10">
      <c r="A44" s="62" t="s">
        <v>2562</v>
      </c>
      <c r="B44" s="59" t="s">
        <v>2563</v>
      </c>
      <c r="C44" s="72" t="s">
        <v>1813</v>
      </c>
      <c r="D44" s="72" t="s">
        <v>135</v>
      </c>
      <c r="E44" s="78">
        <v>45132</v>
      </c>
      <c r="F44" s="69">
        <v>6357169.540248001</v>
      </c>
      <c r="G44" s="71">
        <v>1.3763749999999999</v>
      </c>
      <c r="H44" s="69">
        <v>87.498467539000004</v>
      </c>
      <c r="I44" s="70">
        <f t="shared" si="0"/>
        <v>1.9652102285663909E-3</v>
      </c>
      <c r="J44" s="70">
        <f>H44/'סכום נכסי הקרן'!$C$41</f>
        <v>1.3630637714825013E-5</v>
      </c>
    </row>
    <row r="45" spans="1:10">
      <c r="A45" s="62" t="s">
        <v>2564</v>
      </c>
      <c r="B45" s="59" t="s">
        <v>2565</v>
      </c>
      <c r="C45" s="72" t="s">
        <v>1813</v>
      </c>
      <c r="D45" s="72" t="s">
        <v>135</v>
      </c>
      <c r="E45" s="78">
        <v>45132</v>
      </c>
      <c r="F45" s="69">
        <v>3491235.1068480001</v>
      </c>
      <c r="G45" s="71">
        <v>1.384423</v>
      </c>
      <c r="H45" s="69">
        <v>48.33346569399999</v>
      </c>
      <c r="I45" s="70">
        <f t="shared" si="0"/>
        <v>1.0855666828858965E-3</v>
      </c>
      <c r="J45" s="70">
        <f>H45/'סכום נכסי הקרן'!$C$41</f>
        <v>7.5294571311570493E-6</v>
      </c>
    </row>
    <row r="46" spans="1:10">
      <c r="A46" s="62" t="s">
        <v>2566</v>
      </c>
      <c r="B46" s="59" t="s">
        <v>2567</v>
      </c>
      <c r="C46" s="72" t="s">
        <v>1813</v>
      </c>
      <c r="D46" s="72" t="s">
        <v>135</v>
      </c>
      <c r="E46" s="78">
        <v>45133</v>
      </c>
      <c r="F46" s="69">
        <v>3692546.5223659999</v>
      </c>
      <c r="G46" s="71">
        <v>1.4326080000000001</v>
      </c>
      <c r="H46" s="69">
        <v>52.899727723999987</v>
      </c>
      <c r="I46" s="70">
        <f t="shared" si="0"/>
        <v>1.1881246487573623E-3</v>
      </c>
      <c r="J46" s="70">
        <f>H46/'סכום נכסי הקרן'!$C$41</f>
        <v>8.2407960287685896E-6</v>
      </c>
    </row>
    <row r="47" spans="1:10">
      <c r="A47" s="62" t="s">
        <v>2568</v>
      </c>
      <c r="B47" s="59" t="s">
        <v>2569</v>
      </c>
      <c r="C47" s="72" t="s">
        <v>1813</v>
      </c>
      <c r="D47" s="72" t="s">
        <v>135</v>
      </c>
      <c r="E47" s="78">
        <v>45132</v>
      </c>
      <c r="F47" s="69">
        <v>2621275.4651759998</v>
      </c>
      <c r="G47" s="71">
        <v>1.491611</v>
      </c>
      <c r="H47" s="69">
        <v>39.099234311000004</v>
      </c>
      <c r="I47" s="70">
        <f t="shared" si="0"/>
        <v>8.7816641088991291E-4</v>
      </c>
      <c r="J47" s="70">
        <f>H47/'סכום נכסי הקרן'!$C$41</f>
        <v>6.0909352221826098E-6</v>
      </c>
    </row>
    <row r="48" spans="1:10">
      <c r="A48" s="62" t="s">
        <v>2570</v>
      </c>
      <c r="B48" s="59" t="s">
        <v>2571</v>
      </c>
      <c r="C48" s="72" t="s">
        <v>1813</v>
      </c>
      <c r="D48" s="72" t="s">
        <v>135</v>
      </c>
      <c r="E48" s="78">
        <v>45272</v>
      </c>
      <c r="F48" s="69">
        <v>1747944.3470399999</v>
      </c>
      <c r="G48" s="71">
        <v>2.0410910000000002</v>
      </c>
      <c r="H48" s="69">
        <v>35.677130142000003</v>
      </c>
      <c r="I48" s="70">
        <f t="shared" si="0"/>
        <v>8.0130616058734681E-4</v>
      </c>
      <c r="J48" s="70">
        <f>H48/'סכום נכסי הקרן'!$C$41</f>
        <v>5.5578348895483219E-6</v>
      </c>
    </row>
    <row r="49" spans="1:10">
      <c r="A49" s="62" t="s">
        <v>2572</v>
      </c>
      <c r="B49" s="59" t="s">
        <v>2573</v>
      </c>
      <c r="C49" s="72" t="s">
        <v>1813</v>
      </c>
      <c r="D49" s="72" t="s">
        <v>135</v>
      </c>
      <c r="E49" s="78">
        <v>45250</v>
      </c>
      <c r="F49" s="69">
        <v>1486438.8616730003</v>
      </c>
      <c r="G49" s="71">
        <v>1.9945440000000001</v>
      </c>
      <c r="H49" s="69">
        <v>29.647675179999997</v>
      </c>
      <c r="I49" s="70">
        <f t="shared" si="0"/>
        <v>6.6588497096798163E-4</v>
      </c>
      <c r="J49" s="70">
        <f>H49/'סכום נכסי הקרן'!$C$41</f>
        <v>4.6185576825704476E-6</v>
      </c>
    </row>
    <row r="50" spans="1:10">
      <c r="A50" s="62" t="s">
        <v>2572</v>
      </c>
      <c r="B50" s="59" t="s">
        <v>2574</v>
      </c>
      <c r="C50" s="72" t="s">
        <v>1813</v>
      </c>
      <c r="D50" s="72" t="s">
        <v>135</v>
      </c>
      <c r="E50" s="78">
        <v>45250</v>
      </c>
      <c r="F50" s="69">
        <v>1848684.189118</v>
      </c>
      <c r="G50" s="71">
        <v>1.9945440000000001</v>
      </c>
      <c r="H50" s="69">
        <v>36.872817019000003</v>
      </c>
      <c r="I50" s="70">
        <f t="shared" si="0"/>
        <v>8.2816121470353067E-4</v>
      </c>
      <c r="J50" s="70">
        <f>H50/'סכום נכסי הקרן'!$C$41</f>
        <v>5.7441007191012013E-6</v>
      </c>
    </row>
    <row r="51" spans="1:10">
      <c r="A51" s="62" t="s">
        <v>2575</v>
      </c>
      <c r="B51" s="59" t="s">
        <v>2576</v>
      </c>
      <c r="C51" s="72" t="s">
        <v>1813</v>
      </c>
      <c r="D51" s="72" t="s">
        <v>135</v>
      </c>
      <c r="E51" s="78">
        <v>45271</v>
      </c>
      <c r="F51" s="69">
        <v>5073169.8522239998</v>
      </c>
      <c r="G51" s="71">
        <v>2.1030929999999999</v>
      </c>
      <c r="H51" s="69">
        <v>106.69348538300001</v>
      </c>
      <c r="I51" s="70">
        <f t="shared" si="0"/>
        <v>2.3963291551662145E-3</v>
      </c>
      <c r="J51" s="70">
        <f>H51/'סכום נכסי הקרן'!$C$41</f>
        <v>1.6620865332749256E-5</v>
      </c>
    </row>
    <row r="52" spans="1:10">
      <c r="A52" s="62" t="s">
        <v>2577</v>
      </c>
      <c r="B52" s="59" t="s">
        <v>2578</v>
      </c>
      <c r="C52" s="72" t="s">
        <v>1813</v>
      </c>
      <c r="D52" s="72" t="s">
        <v>135</v>
      </c>
      <c r="E52" s="78">
        <v>45271</v>
      </c>
      <c r="F52" s="69">
        <v>6561023.7843000004</v>
      </c>
      <c r="G52" s="71">
        <v>2.1163780000000001</v>
      </c>
      <c r="H52" s="69">
        <v>138.856068558</v>
      </c>
      <c r="I52" s="70">
        <f t="shared" si="0"/>
        <v>3.1186988058627238E-3</v>
      </c>
      <c r="J52" s="70">
        <f>H52/'סכום נכסי הקרן'!$C$41</f>
        <v>2.1631199017004333E-5</v>
      </c>
    </row>
    <row r="53" spans="1:10">
      <c r="A53" s="62" t="s">
        <v>2579</v>
      </c>
      <c r="B53" s="59" t="s">
        <v>2580</v>
      </c>
      <c r="C53" s="72" t="s">
        <v>1813</v>
      </c>
      <c r="D53" s="72" t="s">
        <v>135</v>
      </c>
      <c r="E53" s="78">
        <v>45250</v>
      </c>
      <c r="F53" s="69">
        <v>7438854.1615199996</v>
      </c>
      <c r="G53" s="71">
        <v>2.0822859999999999</v>
      </c>
      <c r="H53" s="69">
        <v>154.89822881800001</v>
      </c>
      <c r="I53" s="70">
        <f t="shared" si="0"/>
        <v>3.4790047439890266E-3</v>
      </c>
      <c r="J53" s="70">
        <f>H53/'סכום נכסי הקרן'!$C$41</f>
        <v>2.4130269924386334E-5</v>
      </c>
    </row>
    <row r="54" spans="1:10">
      <c r="A54" s="62" t="s">
        <v>2581</v>
      </c>
      <c r="B54" s="59" t="s">
        <v>2582</v>
      </c>
      <c r="C54" s="72" t="s">
        <v>1813</v>
      </c>
      <c r="D54" s="72" t="s">
        <v>135</v>
      </c>
      <c r="E54" s="78">
        <v>45252</v>
      </c>
      <c r="F54" s="69">
        <v>1111409.2363499999</v>
      </c>
      <c r="G54" s="71">
        <v>2.2230240000000001</v>
      </c>
      <c r="H54" s="69">
        <v>24.706898399</v>
      </c>
      <c r="I54" s="70">
        <f t="shared" si="0"/>
        <v>5.5491542669845815E-4</v>
      </c>
      <c r="J54" s="70">
        <f>H54/'סכום נכסי הקרן'!$C$41</f>
        <v>3.848876335847287E-6</v>
      </c>
    </row>
    <row r="55" spans="1:10">
      <c r="A55" s="62" t="s">
        <v>2581</v>
      </c>
      <c r="B55" s="59" t="s">
        <v>2583</v>
      </c>
      <c r="C55" s="72" t="s">
        <v>1813</v>
      </c>
      <c r="D55" s="72" t="s">
        <v>135</v>
      </c>
      <c r="E55" s="78">
        <v>45252</v>
      </c>
      <c r="F55" s="69">
        <v>3066381.5868000002</v>
      </c>
      <c r="G55" s="71">
        <v>2.2230240000000001</v>
      </c>
      <c r="H55" s="69">
        <v>68.166410573000007</v>
      </c>
      <c r="I55" s="70">
        <f t="shared" si="0"/>
        <v>1.5310134116692528E-3</v>
      </c>
      <c r="J55" s="70">
        <f>H55/'סכום נכסי הקרן'!$C$41</f>
        <v>1.0619061944444192E-5</v>
      </c>
    </row>
    <row r="56" spans="1:10">
      <c r="A56" s="62" t="s">
        <v>2584</v>
      </c>
      <c r="B56" s="59" t="s">
        <v>2585</v>
      </c>
      <c r="C56" s="72" t="s">
        <v>1813</v>
      </c>
      <c r="D56" s="72" t="s">
        <v>135</v>
      </c>
      <c r="E56" s="78">
        <v>45252</v>
      </c>
      <c r="F56" s="69">
        <v>4699042.5146399997</v>
      </c>
      <c r="G56" s="71">
        <v>2.2230240000000001</v>
      </c>
      <c r="H56" s="69">
        <v>104.460861208</v>
      </c>
      <c r="I56" s="70">
        <f t="shared" si="0"/>
        <v>2.3461845527673326E-3</v>
      </c>
      <c r="J56" s="70">
        <f>H56/'סכום נכסי הקרן'!$C$41</f>
        <v>1.6273063912464712E-5</v>
      </c>
    </row>
    <row r="57" spans="1:10">
      <c r="A57" s="62" t="s">
        <v>2586</v>
      </c>
      <c r="B57" s="59" t="s">
        <v>2587</v>
      </c>
      <c r="C57" s="72" t="s">
        <v>1813</v>
      </c>
      <c r="D57" s="72" t="s">
        <v>135</v>
      </c>
      <c r="E57" s="78">
        <v>45252</v>
      </c>
      <c r="F57" s="69">
        <v>3059841.6374400002</v>
      </c>
      <c r="G57" s="71">
        <v>2.2230240000000001</v>
      </c>
      <c r="H57" s="69">
        <v>68.021025902999995</v>
      </c>
      <c r="I57" s="70">
        <f t="shared" si="0"/>
        <v>1.527748080874363E-3</v>
      </c>
      <c r="J57" s="70">
        <f>H57/'סכום נכסי הקרן'!$C$41</f>
        <v>1.0596413710460251E-5</v>
      </c>
    </row>
    <row r="58" spans="1:10">
      <c r="A58" s="62" t="s">
        <v>2586</v>
      </c>
      <c r="B58" s="59" t="s">
        <v>2588</v>
      </c>
      <c r="C58" s="72" t="s">
        <v>1813</v>
      </c>
      <c r="D58" s="72" t="s">
        <v>135</v>
      </c>
      <c r="E58" s="78">
        <v>45252</v>
      </c>
      <c r="F58" s="69">
        <v>6570817.6860000007</v>
      </c>
      <c r="G58" s="71">
        <v>2.2230240000000001</v>
      </c>
      <c r="H58" s="69">
        <v>146.07087979800002</v>
      </c>
      <c r="I58" s="70">
        <f t="shared" si="0"/>
        <v>3.2807430249766649E-3</v>
      </c>
      <c r="J58" s="70">
        <f>H58/'סכום נכסי הקרן'!$C$41</f>
        <v>2.2755132737894408E-5</v>
      </c>
    </row>
    <row r="59" spans="1:10">
      <c r="A59" s="62" t="s">
        <v>2589</v>
      </c>
      <c r="B59" s="59" t="s">
        <v>2590</v>
      </c>
      <c r="C59" s="72" t="s">
        <v>1813</v>
      </c>
      <c r="D59" s="72" t="s">
        <v>135</v>
      </c>
      <c r="E59" s="78">
        <v>45252</v>
      </c>
      <c r="F59" s="69">
        <v>3504436.0992000001</v>
      </c>
      <c r="G59" s="71">
        <v>2.2230240000000001</v>
      </c>
      <c r="H59" s="69">
        <v>77.904469226000003</v>
      </c>
      <c r="I59" s="70">
        <f t="shared" si="0"/>
        <v>1.7497296133298717E-3</v>
      </c>
      <c r="J59" s="70">
        <f>H59/'סכום נכסי הקרן'!$C$41</f>
        <v>1.2136070793605995E-5</v>
      </c>
    </row>
    <row r="60" spans="1:10">
      <c r="A60" s="62" t="s">
        <v>2591</v>
      </c>
      <c r="B60" s="59" t="s">
        <v>2592</v>
      </c>
      <c r="C60" s="72" t="s">
        <v>1813</v>
      </c>
      <c r="D60" s="72" t="s">
        <v>135</v>
      </c>
      <c r="E60" s="78">
        <v>45252</v>
      </c>
      <c r="F60" s="69">
        <v>555188.11756599997</v>
      </c>
      <c r="G60" s="71">
        <v>2.2283240000000002</v>
      </c>
      <c r="H60" s="69">
        <v>12.371388225999999</v>
      </c>
      <c r="I60" s="70">
        <f t="shared" si="0"/>
        <v>2.7786062278707278E-4</v>
      </c>
      <c r="J60" s="70">
        <f>H60/'סכום נכסי הקרן'!$C$41</f>
        <v>1.9272327353950013E-6</v>
      </c>
    </row>
    <row r="61" spans="1:10">
      <c r="A61" s="62" t="s">
        <v>2593</v>
      </c>
      <c r="B61" s="59" t="s">
        <v>2594</v>
      </c>
      <c r="C61" s="72" t="s">
        <v>1813</v>
      </c>
      <c r="D61" s="72" t="s">
        <v>135</v>
      </c>
      <c r="E61" s="78">
        <v>45253</v>
      </c>
      <c r="F61" s="69">
        <v>4381376.1217200002</v>
      </c>
      <c r="G61" s="71">
        <v>2.2199520000000001</v>
      </c>
      <c r="H61" s="69">
        <v>97.264445103999989</v>
      </c>
      <c r="I61" s="70">
        <f t="shared" si="0"/>
        <v>2.1845534872827043E-3</v>
      </c>
      <c r="J61" s="70">
        <f>H61/'סכום נכסי הקרן'!$C$41</f>
        <v>1.5151995812443018E-5</v>
      </c>
    </row>
    <row r="62" spans="1:10">
      <c r="A62" s="62" t="s">
        <v>2595</v>
      </c>
      <c r="B62" s="59" t="s">
        <v>2596</v>
      </c>
      <c r="C62" s="72" t="s">
        <v>1813</v>
      </c>
      <c r="D62" s="72" t="s">
        <v>135</v>
      </c>
      <c r="E62" s="78">
        <v>45265</v>
      </c>
      <c r="F62" s="69">
        <v>1859271.368952</v>
      </c>
      <c r="G62" s="71">
        <v>2.267887</v>
      </c>
      <c r="H62" s="69">
        <v>42.166173745999998</v>
      </c>
      <c r="I62" s="70">
        <f t="shared" si="0"/>
        <v>9.4704968299258333E-4</v>
      </c>
      <c r="J62" s="70">
        <f>H62/'סכום נכסי הקרן'!$C$41</f>
        <v>6.568707479315707E-6</v>
      </c>
    </row>
    <row r="63" spans="1:10">
      <c r="A63" s="62" t="s">
        <v>2597</v>
      </c>
      <c r="B63" s="59" t="s">
        <v>2598</v>
      </c>
      <c r="C63" s="72" t="s">
        <v>1813</v>
      </c>
      <c r="D63" s="72" t="s">
        <v>135</v>
      </c>
      <c r="E63" s="78">
        <v>45252</v>
      </c>
      <c r="F63" s="69">
        <v>3406837.9052310004</v>
      </c>
      <c r="G63" s="71">
        <v>2.319293</v>
      </c>
      <c r="H63" s="69">
        <v>79.014542097000003</v>
      </c>
      <c r="I63" s="70">
        <f t="shared" si="0"/>
        <v>1.774661782108381E-3</v>
      </c>
      <c r="J63" s="70">
        <f>H63/'סכום נכסי הקרן'!$C$41</f>
        <v>1.2308999549585779E-5</v>
      </c>
    </row>
    <row r="64" spans="1:10">
      <c r="A64" s="62" t="s">
        <v>2597</v>
      </c>
      <c r="B64" s="59" t="s">
        <v>2599</v>
      </c>
      <c r="C64" s="72" t="s">
        <v>1813</v>
      </c>
      <c r="D64" s="72" t="s">
        <v>135</v>
      </c>
      <c r="E64" s="78">
        <v>45252</v>
      </c>
      <c r="F64" s="69">
        <v>3946550.6290319995</v>
      </c>
      <c r="G64" s="71">
        <v>2.319293</v>
      </c>
      <c r="H64" s="69">
        <v>91.532059955999998</v>
      </c>
      <c r="I64" s="70">
        <f t="shared" si="0"/>
        <v>2.0558044675137535E-3</v>
      </c>
      <c r="J64" s="70">
        <f>H64/'סכום נכסי הקרן'!$C$41</f>
        <v>1.4258996570377385E-5</v>
      </c>
    </row>
    <row r="65" spans="1:10">
      <c r="A65" s="62" t="s">
        <v>2600</v>
      </c>
      <c r="B65" s="59" t="s">
        <v>2601</v>
      </c>
      <c r="C65" s="72" t="s">
        <v>1813</v>
      </c>
      <c r="D65" s="72" t="s">
        <v>135</v>
      </c>
      <c r="E65" s="78">
        <v>45265</v>
      </c>
      <c r="F65" s="69">
        <v>6227117.0290080002</v>
      </c>
      <c r="G65" s="71">
        <v>2.3245809999999998</v>
      </c>
      <c r="H65" s="69">
        <v>144.75439754000001</v>
      </c>
      <c r="I65" s="70">
        <f t="shared" si="0"/>
        <v>3.2511749139923826E-3</v>
      </c>
      <c r="J65" s="70">
        <f>H65/'סכום נכסי הקרן'!$C$41</f>
        <v>2.2550049229331307E-5</v>
      </c>
    </row>
    <row r="66" spans="1:10">
      <c r="A66" s="62" t="s">
        <v>2602</v>
      </c>
      <c r="B66" s="59" t="s">
        <v>2603</v>
      </c>
      <c r="C66" s="72" t="s">
        <v>1813</v>
      </c>
      <c r="D66" s="72" t="s">
        <v>135</v>
      </c>
      <c r="E66" s="78">
        <v>45252</v>
      </c>
      <c r="F66" s="69">
        <v>4451299.409802</v>
      </c>
      <c r="G66" s="71">
        <v>2.3430870000000001</v>
      </c>
      <c r="H66" s="69">
        <v>104.29781492400001</v>
      </c>
      <c r="I66" s="70">
        <f t="shared" si="0"/>
        <v>2.3425225432023799E-3</v>
      </c>
      <c r="J66" s="70">
        <f>H66/'סכום נכסי הקרן'!$C$41</f>
        <v>1.6247664326729548E-5</v>
      </c>
    </row>
    <row r="67" spans="1:10">
      <c r="A67" s="62" t="s">
        <v>2602</v>
      </c>
      <c r="B67" s="59" t="s">
        <v>2604</v>
      </c>
      <c r="C67" s="72" t="s">
        <v>1813</v>
      </c>
      <c r="D67" s="72" t="s">
        <v>135</v>
      </c>
      <c r="E67" s="78">
        <v>45252</v>
      </c>
      <c r="F67" s="69">
        <v>1315837.4040359999</v>
      </c>
      <c r="G67" s="71">
        <v>2.3430870000000001</v>
      </c>
      <c r="H67" s="69">
        <v>30.831214186</v>
      </c>
      <c r="I67" s="70">
        <f t="shared" si="0"/>
        <v>6.9246718464460169E-4</v>
      </c>
      <c r="J67" s="70">
        <f>H67/'סכום נכסי הקרן'!$C$41</f>
        <v>4.8029310992243981E-6</v>
      </c>
    </row>
    <row r="68" spans="1:10">
      <c r="A68" s="62" t="s">
        <v>2605</v>
      </c>
      <c r="B68" s="59" t="s">
        <v>2606</v>
      </c>
      <c r="C68" s="72" t="s">
        <v>1813</v>
      </c>
      <c r="D68" s="72" t="s">
        <v>135</v>
      </c>
      <c r="E68" s="78">
        <v>45253</v>
      </c>
      <c r="F68" s="69">
        <v>4386362.1080400003</v>
      </c>
      <c r="G68" s="71">
        <v>2.3008690000000001</v>
      </c>
      <c r="H68" s="69">
        <v>100.92443566600001</v>
      </c>
      <c r="I68" s="70">
        <f t="shared" si="0"/>
        <v>2.2667566514203274E-3</v>
      </c>
      <c r="J68" s="70">
        <f>H68/'סכום נכסי הקרן'!$C$41</f>
        <v>1.5722154431141851E-5</v>
      </c>
    </row>
    <row r="69" spans="1:10">
      <c r="A69" s="62" t="s">
        <v>2607</v>
      </c>
      <c r="B69" s="59" t="s">
        <v>2608</v>
      </c>
      <c r="C69" s="72" t="s">
        <v>1813</v>
      </c>
      <c r="D69" s="72" t="s">
        <v>135</v>
      </c>
      <c r="E69" s="78">
        <v>45252</v>
      </c>
      <c r="F69" s="69">
        <v>3510134.3692800002</v>
      </c>
      <c r="G69" s="71">
        <v>2.3774359999999999</v>
      </c>
      <c r="H69" s="69">
        <v>83.451196662000001</v>
      </c>
      <c r="I69" s="70">
        <f t="shared" si="0"/>
        <v>1.8743087722441515E-3</v>
      </c>
      <c r="J69" s="70">
        <f>H69/'סכום נכסי הקרן'!$C$41</f>
        <v>1.300014800900748E-5</v>
      </c>
    </row>
    <row r="70" spans="1:10">
      <c r="A70" s="62" t="s">
        <v>2609</v>
      </c>
      <c r="B70" s="59" t="s">
        <v>2610</v>
      </c>
      <c r="C70" s="72" t="s">
        <v>1813</v>
      </c>
      <c r="D70" s="72" t="s">
        <v>135</v>
      </c>
      <c r="E70" s="78">
        <v>45257</v>
      </c>
      <c r="F70" s="69">
        <v>3514977.898848</v>
      </c>
      <c r="G70" s="71">
        <v>2.5205790000000001</v>
      </c>
      <c r="H70" s="69">
        <v>88.597811516999997</v>
      </c>
      <c r="I70" s="70">
        <f t="shared" si="0"/>
        <v>1.9899014270644156E-3</v>
      </c>
      <c r="J70" s="70">
        <f>H70/'סכום נכסי הקרן'!$C$41</f>
        <v>1.3801895108349231E-5</v>
      </c>
    </row>
    <row r="71" spans="1:10">
      <c r="A71" s="62" t="s">
        <v>2611</v>
      </c>
      <c r="B71" s="59" t="s">
        <v>2612</v>
      </c>
      <c r="C71" s="72" t="s">
        <v>1813</v>
      </c>
      <c r="D71" s="72" t="s">
        <v>135</v>
      </c>
      <c r="E71" s="78">
        <v>45257</v>
      </c>
      <c r="F71" s="69">
        <v>1761715.1663999998</v>
      </c>
      <c r="G71" s="71">
        <v>2.7544249999999999</v>
      </c>
      <c r="H71" s="69">
        <v>48.525122735000004</v>
      </c>
      <c r="I71" s="70">
        <f t="shared" si="0"/>
        <v>1.0898712883029241E-3</v>
      </c>
      <c r="J71" s="70">
        <f>H71/'סכום נכסי הקרן'!$C$41</f>
        <v>7.5593137419622866E-6</v>
      </c>
    </row>
    <row r="72" spans="1:10">
      <c r="A72" s="62" t="s">
        <v>2611</v>
      </c>
      <c r="B72" s="59" t="s">
        <v>2613</v>
      </c>
      <c r="C72" s="72" t="s">
        <v>1813</v>
      </c>
      <c r="D72" s="72" t="s">
        <v>135</v>
      </c>
      <c r="E72" s="78">
        <v>45257</v>
      </c>
      <c r="F72" s="69">
        <v>2746809.0580000002</v>
      </c>
      <c r="G72" s="71">
        <v>2.7544249999999999</v>
      </c>
      <c r="H72" s="69">
        <v>75.658794877999995</v>
      </c>
      <c r="I72" s="70">
        <f t="shared" si="0"/>
        <v>1.6992919048437007E-3</v>
      </c>
      <c r="J72" s="70">
        <f>H72/'סכום נכסי הקרן'!$C$41</f>
        <v>1.1786236398513072E-5</v>
      </c>
    </row>
    <row r="73" spans="1:10">
      <c r="A73" s="62" t="s">
        <v>2614</v>
      </c>
      <c r="B73" s="59" t="s">
        <v>2615</v>
      </c>
      <c r="C73" s="72" t="s">
        <v>1813</v>
      </c>
      <c r="D73" s="72" t="s">
        <v>135</v>
      </c>
      <c r="E73" s="78">
        <v>45257</v>
      </c>
      <c r="F73" s="69">
        <v>1763282.1906719999</v>
      </c>
      <c r="G73" s="71">
        <v>2.8408470000000001</v>
      </c>
      <c r="H73" s="69">
        <v>50.092147007000001</v>
      </c>
      <c r="I73" s="70">
        <f t="shared" si="0"/>
        <v>1.1250665575957672E-3</v>
      </c>
      <c r="J73" s="70">
        <f>H73/'סכום נכסי הקרן'!$C$41</f>
        <v>7.8034270475175973E-6</v>
      </c>
    </row>
    <row r="74" spans="1:10">
      <c r="A74" s="62" t="s">
        <v>2616</v>
      </c>
      <c r="B74" s="59" t="s">
        <v>2617</v>
      </c>
      <c r="C74" s="72" t="s">
        <v>1813</v>
      </c>
      <c r="D74" s="72" t="s">
        <v>135</v>
      </c>
      <c r="E74" s="78">
        <v>45257</v>
      </c>
      <c r="F74" s="69">
        <v>3851544.5651759999</v>
      </c>
      <c r="G74" s="71">
        <v>2.9062160000000001</v>
      </c>
      <c r="H74" s="69">
        <v>111.93419716</v>
      </c>
      <c r="I74" s="70">
        <f t="shared" ref="I74:I137" si="1">IFERROR(H74/$H$9,0)</f>
        <v>2.5140352210986055E-3</v>
      </c>
      <c r="J74" s="70">
        <f>H74/'סכום נכסי הקרן'!$C$41</f>
        <v>1.7437270986577008E-5</v>
      </c>
    </row>
    <row r="75" spans="1:10">
      <c r="A75" s="62" t="s">
        <v>2616</v>
      </c>
      <c r="B75" s="59" t="s">
        <v>2618</v>
      </c>
      <c r="C75" s="72" t="s">
        <v>1813</v>
      </c>
      <c r="D75" s="72" t="s">
        <v>135</v>
      </c>
      <c r="E75" s="78">
        <v>45257</v>
      </c>
      <c r="F75" s="69">
        <v>1865300.1085950001</v>
      </c>
      <c r="G75" s="71">
        <v>2.9062160000000001</v>
      </c>
      <c r="H75" s="69">
        <v>54.209646524999997</v>
      </c>
      <c r="I75" s="70">
        <f t="shared" si="1"/>
        <v>1.2175453448989174E-3</v>
      </c>
      <c r="J75" s="70">
        <f>H75/'סכום נכסי הקרן'!$C$41</f>
        <v>8.4448570725155648E-6</v>
      </c>
    </row>
    <row r="76" spans="1:10">
      <c r="A76" s="62" t="s">
        <v>2619</v>
      </c>
      <c r="B76" s="59" t="s">
        <v>2620</v>
      </c>
      <c r="C76" s="72" t="s">
        <v>1813</v>
      </c>
      <c r="D76" s="72" t="s">
        <v>135</v>
      </c>
      <c r="E76" s="78">
        <v>45257</v>
      </c>
      <c r="F76" s="69">
        <v>2201001.0694400002</v>
      </c>
      <c r="G76" s="71">
        <v>2.9114420000000001</v>
      </c>
      <c r="H76" s="69">
        <v>64.080859060999998</v>
      </c>
      <c r="I76" s="70">
        <f t="shared" si="1"/>
        <v>1.4392521746265743E-3</v>
      </c>
      <c r="J76" s="70">
        <f>H76/'סכום נכסי הקרן'!$C$41</f>
        <v>9.9826088259880784E-6</v>
      </c>
    </row>
    <row r="77" spans="1:10">
      <c r="A77" s="62" t="s">
        <v>2619</v>
      </c>
      <c r="B77" s="59" t="s">
        <v>2621</v>
      </c>
      <c r="C77" s="72" t="s">
        <v>1813</v>
      </c>
      <c r="D77" s="72" t="s">
        <v>135</v>
      </c>
      <c r="E77" s="78">
        <v>45257</v>
      </c>
      <c r="F77" s="69">
        <v>882282.15071999992</v>
      </c>
      <c r="G77" s="71">
        <v>2.9114420000000001</v>
      </c>
      <c r="H77" s="69">
        <v>25.687128887</v>
      </c>
      <c r="I77" s="70">
        <f t="shared" si="1"/>
        <v>5.7693134349736221E-4</v>
      </c>
      <c r="J77" s="70">
        <f>H77/'סכום נכסי הקרן'!$C$41</f>
        <v>4.0015780577717168E-6</v>
      </c>
    </row>
    <row r="78" spans="1:10">
      <c r="A78" s="62" t="s">
        <v>2622</v>
      </c>
      <c r="B78" s="59" t="s">
        <v>2623</v>
      </c>
      <c r="C78" s="72" t="s">
        <v>1813</v>
      </c>
      <c r="D78" s="72" t="s">
        <v>135</v>
      </c>
      <c r="E78" s="78">
        <v>45245</v>
      </c>
      <c r="F78" s="69">
        <v>3549737.3463360001</v>
      </c>
      <c r="G78" s="71">
        <v>3.4153419999999999</v>
      </c>
      <c r="H78" s="69">
        <v>121.235665793</v>
      </c>
      <c r="I78" s="70">
        <f t="shared" si="1"/>
        <v>2.7229456376166267E-3</v>
      </c>
      <c r="J78" s="70">
        <f>H78/'סכום נכסי הקרן'!$C$41</f>
        <v>1.8886267211519128E-5</v>
      </c>
    </row>
    <row r="79" spans="1:10">
      <c r="A79" s="62" t="s">
        <v>2624</v>
      </c>
      <c r="B79" s="59" t="s">
        <v>2625</v>
      </c>
      <c r="C79" s="72" t="s">
        <v>1813</v>
      </c>
      <c r="D79" s="72" t="s">
        <v>135</v>
      </c>
      <c r="E79" s="78">
        <v>45245</v>
      </c>
      <c r="F79" s="69">
        <v>4437765.2527200002</v>
      </c>
      <c r="G79" s="71">
        <v>3.4282599999999999</v>
      </c>
      <c r="H79" s="69">
        <v>152.138152042</v>
      </c>
      <c r="I79" s="70">
        <f t="shared" si="1"/>
        <v>3.4170135884364324E-3</v>
      </c>
      <c r="J79" s="70">
        <f>H79/'סכום נכסי הקרן'!$C$41</f>
        <v>2.3700301175710941E-5</v>
      </c>
    </row>
    <row r="80" spans="1:10">
      <c r="A80" s="62" t="s">
        <v>2624</v>
      </c>
      <c r="B80" s="59" t="s">
        <v>2626</v>
      </c>
      <c r="C80" s="72" t="s">
        <v>1813</v>
      </c>
      <c r="D80" s="72" t="s">
        <v>135</v>
      </c>
      <c r="E80" s="78">
        <v>45245</v>
      </c>
      <c r="F80" s="69">
        <v>1125926.8312530001</v>
      </c>
      <c r="G80" s="71">
        <v>3.4282599999999999</v>
      </c>
      <c r="H80" s="69">
        <v>38.599704410000001</v>
      </c>
      <c r="I80" s="70">
        <f t="shared" si="1"/>
        <v>8.6694699987014377E-4</v>
      </c>
      <c r="J80" s="70">
        <f>H80/'סכום נכסי הקרן'!$C$41</f>
        <v>6.0131177323480759E-6</v>
      </c>
    </row>
    <row r="81" spans="1:10">
      <c r="A81" s="62" t="s">
        <v>2627</v>
      </c>
      <c r="B81" s="59" t="s">
        <v>2628</v>
      </c>
      <c r="C81" s="72" t="s">
        <v>1813</v>
      </c>
      <c r="D81" s="72" t="s">
        <v>135</v>
      </c>
      <c r="E81" s="78">
        <v>45246</v>
      </c>
      <c r="F81" s="69">
        <v>5482149.0462199999</v>
      </c>
      <c r="G81" s="71">
        <v>3.4790049999999999</v>
      </c>
      <c r="H81" s="69">
        <v>190.72425848099999</v>
      </c>
      <c r="I81" s="70">
        <f t="shared" si="1"/>
        <v>4.2836551787097162E-3</v>
      </c>
      <c r="J81" s="70">
        <f>H81/'סכום נכסי הקרן'!$C$41</f>
        <v>2.9711300596486586E-5</v>
      </c>
    </row>
    <row r="82" spans="1:10">
      <c r="A82" s="62" t="s">
        <v>2629</v>
      </c>
      <c r="B82" s="59" t="s">
        <v>2630</v>
      </c>
      <c r="C82" s="72" t="s">
        <v>1813</v>
      </c>
      <c r="D82" s="72" t="s">
        <v>135</v>
      </c>
      <c r="E82" s="78">
        <v>45160</v>
      </c>
      <c r="F82" s="69">
        <v>3108762.47052</v>
      </c>
      <c r="G82" s="71">
        <v>3.11198</v>
      </c>
      <c r="H82" s="69">
        <v>96.744062223</v>
      </c>
      <c r="I82" s="70">
        <f t="shared" si="1"/>
        <v>2.172865719607731E-3</v>
      </c>
      <c r="J82" s="70">
        <f>H82/'סכום נכסי הקרן'!$C$41</f>
        <v>1.5070929815250024E-5</v>
      </c>
    </row>
    <row r="83" spans="1:10">
      <c r="A83" s="62" t="s">
        <v>2631</v>
      </c>
      <c r="B83" s="59" t="s">
        <v>2632</v>
      </c>
      <c r="C83" s="72" t="s">
        <v>1813</v>
      </c>
      <c r="D83" s="72" t="s">
        <v>135</v>
      </c>
      <c r="E83" s="78">
        <v>45245</v>
      </c>
      <c r="F83" s="69">
        <v>1777385.40912</v>
      </c>
      <c r="G83" s="71">
        <v>3.5521029999999998</v>
      </c>
      <c r="H83" s="69">
        <v>63.134568849000004</v>
      </c>
      <c r="I83" s="70">
        <f t="shared" si="1"/>
        <v>1.4179985543504733E-3</v>
      </c>
      <c r="J83" s="70">
        <f>H83/'סכום נכסי הקרן'!$C$41</f>
        <v>9.8351943693050764E-6</v>
      </c>
    </row>
    <row r="84" spans="1:10">
      <c r="A84" s="62" t="s">
        <v>2633</v>
      </c>
      <c r="B84" s="59" t="s">
        <v>2634</v>
      </c>
      <c r="C84" s="72" t="s">
        <v>1813</v>
      </c>
      <c r="D84" s="72" t="s">
        <v>135</v>
      </c>
      <c r="E84" s="78">
        <v>45246</v>
      </c>
      <c r="F84" s="69">
        <v>2666149.3420560001</v>
      </c>
      <c r="G84" s="71">
        <v>3.5589430000000002</v>
      </c>
      <c r="H84" s="69">
        <v>94.886738631999989</v>
      </c>
      <c r="I84" s="70">
        <f t="shared" si="1"/>
        <v>2.1311503453680168E-3</v>
      </c>
      <c r="J84" s="70">
        <f>H84/'סכום נכסי הקרן'!$C$41</f>
        <v>1.4781593262277427E-5</v>
      </c>
    </row>
    <row r="85" spans="1:10">
      <c r="A85" s="62" t="s">
        <v>2635</v>
      </c>
      <c r="B85" s="59" t="s">
        <v>2636</v>
      </c>
      <c r="C85" s="72" t="s">
        <v>1813</v>
      </c>
      <c r="D85" s="72" t="s">
        <v>135</v>
      </c>
      <c r="E85" s="78">
        <v>45155</v>
      </c>
      <c r="F85" s="69">
        <v>5333153.4246239997</v>
      </c>
      <c r="G85" s="71">
        <v>3.170544</v>
      </c>
      <c r="H85" s="69">
        <v>169.089991973</v>
      </c>
      <c r="I85" s="70">
        <f t="shared" si="1"/>
        <v>3.7977508763274762E-3</v>
      </c>
      <c r="J85" s="70">
        <f>H85/'סכום נכסי הקרן'!$C$41</f>
        <v>2.6341083296794085E-5</v>
      </c>
    </row>
    <row r="86" spans="1:10">
      <c r="A86" s="62" t="s">
        <v>2637</v>
      </c>
      <c r="B86" s="59" t="s">
        <v>2638</v>
      </c>
      <c r="C86" s="72" t="s">
        <v>1813</v>
      </c>
      <c r="D86" s="72" t="s">
        <v>135</v>
      </c>
      <c r="E86" s="78">
        <v>45245</v>
      </c>
      <c r="F86" s="69">
        <v>1511181.2252160001</v>
      </c>
      <c r="G86" s="71">
        <v>3.5778639999999999</v>
      </c>
      <c r="H86" s="69">
        <v>54.06801096200001</v>
      </c>
      <c r="I86" s="70">
        <f t="shared" si="1"/>
        <v>1.2143642188179118E-3</v>
      </c>
      <c r="J86" s="70">
        <f>H86/'סכום נכסי הקרן'!$C$41</f>
        <v>8.4227928798378166E-6</v>
      </c>
    </row>
    <row r="87" spans="1:10">
      <c r="A87" s="62" t="s">
        <v>2639</v>
      </c>
      <c r="B87" s="59" t="s">
        <v>2640</v>
      </c>
      <c r="C87" s="72" t="s">
        <v>1813</v>
      </c>
      <c r="D87" s="72" t="s">
        <v>135</v>
      </c>
      <c r="E87" s="78">
        <v>45155</v>
      </c>
      <c r="F87" s="69">
        <v>5333580.7948799999</v>
      </c>
      <c r="G87" s="71">
        <v>3.1783030000000001</v>
      </c>
      <c r="H87" s="69">
        <v>169.51736222899999</v>
      </c>
      <c r="I87" s="70">
        <f t="shared" si="1"/>
        <v>3.807349586134615E-3</v>
      </c>
      <c r="J87" s="70">
        <f>H87/'סכום נכסי הקרן'!$C$41</f>
        <v>2.6407659652854624E-5</v>
      </c>
    </row>
    <row r="88" spans="1:10">
      <c r="A88" s="62" t="s">
        <v>2641</v>
      </c>
      <c r="B88" s="59" t="s">
        <v>2642</v>
      </c>
      <c r="C88" s="72" t="s">
        <v>1813</v>
      </c>
      <c r="D88" s="72" t="s">
        <v>135</v>
      </c>
      <c r="E88" s="78">
        <v>45160</v>
      </c>
      <c r="F88" s="69">
        <v>4444650.6623999998</v>
      </c>
      <c r="G88" s="71">
        <v>3.1896149999999999</v>
      </c>
      <c r="H88" s="69">
        <v>141.76722214500001</v>
      </c>
      <c r="I88" s="70">
        <f t="shared" si="1"/>
        <v>3.1840831373488739E-3</v>
      </c>
      <c r="J88" s="70">
        <f>H88/'סכום נכסי הקרן'!$C$41</f>
        <v>2.2084702729614202E-5</v>
      </c>
    </row>
    <row r="89" spans="1:10">
      <c r="A89" s="62" t="s">
        <v>2643</v>
      </c>
      <c r="B89" s="59" t="s">
        <v>2644</v>
      </c>
      <c r="C89" s="72" t="s">
        <v>1813</v>
      </c>
      <c r="D89" s="72" t="s">
        <v>135</v>
      </c>
      <c r="E89" s="78">
        <v>45160</v>
      </c>
      <c r="F89" s="69">
        <v>4444650.6623999998</v>
      </c>
      <c r="G89" s="71">
        <v>3.1896149999999999</v>
      </c>
      <c r="H89" s="69">
        <v>141.76722214500001</v>
      </c>
      <c r="I89" s="70">
        <f t="shared" si="1"/>
        <v>3.1840831373488739E-3</v>
      </c>
      <c r="J89" s="70">
        <f>H89/'סכום נכסי הקרן'!$C$41</f>
        <v>2.2084702729614202E-5</v>
      </c>
    </row>
    <row r="90" spans="1:10">
      <c r="A90" s="62" t="s">
        <v>2645</v>
      </c>
      <c r="B90" s="59" t="s">
        <v>2646</v>
      </c>
      <c r="C90" s="72" t="s">
        <v>1813</v>
      </c>
      <c r="D90" s="72" t="s">
        <v>135</v>
      </c>
      <c r="E90" s="78">
        <v>45168</v>
      </c>
      <c r="F90" s="69">
        <v>6234144.8954400001</v>
      </c>
      <c r="G90" s="71">
        <v>3.370279</v>
      </c>
      <c r="H90" s="69">
        <v>210.10807908299995</v>
      </c>
      <c r="I90" s="70">
        <f t="shared" si="1"/>
        <v>4.719014603704985E-3</v>
      </c>
      <c r="J90" s="70">
        <f>H90/'סכום נכסי הקרן'!$C$41</f>
        <v>3.2730940180885666E-5</v>
      </c>
    </row>
    <row r="91" spans="1:10">
      <c r="A91" s="62" t="s">
        <v>2647</v>
      </c>
      <c r="B91" s="59" t="s">
        <v>2648</v>
      </c>
      <c r="C91" s="72" t="s">
        <v>1813</v>
      </c>
      <c r="D91" s="72" t="s">
        <v>135</v>
      </c>
      <c r="E91" s="78">
        <v>45174</v>
      </c>
      <c r="F91" s="69">
        <v>5821194.1222050004</v>
      </c>
      <c r="G91" s="71">
        <v>3.8023899999999999</v>
      </c>
      <c r="H91" s="69">
        <v>221.34452869499998</v>
      </c>
      <c r="I91" s="70">
        <f t="shared" si="1"/>
        <v>4.971384574646829E-3</v>
      </c>
      <c r="J91" s="70">
        <f>H91/'סכום נכסי הקרן'!$C$41</f>
        <v>3.4481370538923557E-5</v>
      </c>
    </row>
    <row r="92" spans="1:10">
      <c r="A92" s="62" t="s">
        <v>2647</v>
      </c>
      <c r="B92" s="59" t="s">
        <v>2649</v>
      </c>
      <c r="C92" s="72" t="s">
        <v>1813</v>
      </c>
      <c r="D92" s="72" t="s">
        <v>135</v>
      </c>
      <c r="E92" s="78">
        <v>45174</v>
      </c>
      <c r="F92" s="69">
        <v>893916.11880000005</v>
      </c>
      <c r="G92" s="71">
        <v>3.8023899999999999</v>
      </c>
      <c r="H92" s="69">
        <v>33.990181026999998</v>
      </c>
      <c r="I92" s="70">
        <f t="shared" si="1"/>
        <v>7.6341738665663354E-4</v>
      </c>
      <c r="J92" s="70">
        <f>H92/'סכום נכסי הקרן'!$C$41</f>
        <v>5.2950395186504177E-6</v>
      </c>
    </row>
    <row r="93" spans="1:10">
      <c r="A93" s="62" t="s">
        <v>2650</v>
      </c>
      <c r="B93" s="59" t="s">
        <v>2651</v>
      </c>
      <c r="C93" s="72" t="s">
        <v>1813</v>
      </c>
      <c r="D93" s="72" t="s">
        <v>135</v>
      </c>
      <c r="E93" s="78">
        <v>45169</v>
      </c>
      <c r="F93" s="69">
        <v>2682389.4117840002</v>
      </c>
      <c r="G93" s="71">
        <v>3.8032300000000001</v>
      </c>
      <c r="H93" s="69">
        <v>102.01743485799999</v>
      </c>
      <c r="I93" s="70">
        <f t="shared" si="1"/>
        <v>2.2913053464129083E-3</v>
      </c>
      <c r="J93" s="70">
        <f>H93/'סכום נכסי הקרן'!$C$41</f>
        <v>1.5892423424734314E-5</v>
      </c>
    </row>
    <row r="94" spans="1:10">
      <c r="A94" s="62" t="s">
        <v>2652</v>
      </c>
      <c r="B94" s="59" t="s">
        <v>2653</v>
      </c>
      <c r="C94" s="72" t="s">
        <v>1813</v>
      </c>
      <c r="D94" s="72" t="s">
        <v>135</v>
      </c>
      <c r="E94" s="78">
        <v>45174</v>
      </c>
      <c r="F94" s="69">
        <v>75680.242308999994</v>
      </c>
      <c r="G94" s="71">
        <v>3.9044840000000001</v>
      </c>
      <c r="H94" s="69">
        <v>2.9549229129999999</v>
      </c>
      <c r="I94" s="70">
        <f t="shared" si="1"/>
        <v>6.6367387870701469E-5</v>
      </c>
      <c r="J94" s="70">
        <f>H94/'סכום נכסי הקרן'!$C$41</f>
        <v>4.6032216146398018E-7</v>
      </c>
    </row>
    <row r="95" spans="1:10">
      <c r="A95" s="62" t="s">
        <v>2652</v>
      </c>
      <c r="B95" s="59" t="s">
        <v>2654</v>
      </c>
      <c r="C95" s="72" t="s">
        <v>1813</v>
      </c>
      <c r="D95" s="72" t="s">
        <v>135</v>
      </c>
      <c r="E95" s="78">
        <v>45174</v>
      </c>
      <c r="F95" s="69">
        <v>2237164.5762</v>
      </c>
      <c r="G95" s="71">
        <v>3.9044840000000001</v>
      </c>
      <c r="H95" s="69">
        <v>87.349731767999998</v>
      </c>
      <c r="I95" s="70">
        <f t="shared" si="1"/>
        <v>1.9618696322480306E-3</v>
      </c>
      <c r="J95" s="70">
        <f>H95/'סכום נכסי הקרן'!$C$41</f>
        <v>1.360746744148471E-5</v>
      </c>
    </row>
    <row r="96" spans="1:10">
      <c r="A96" s="62" t="s">
        <v>2655</v>
      </c>
      <c r="B96" s="59" t="s">
        <v>2656</v>
      </c>
      <c r="C96" s="72" t="s">
        <v>1813</v>
      </c>
      <c r="D96" s="72" t="s">
        <v>135</v>
      </c>
      <c r="E96" s="78">
        <v>45181</v>
      </c>
      <c r="F96" s="69">
        <v>1969227.16848</v>
      </c>
      <c r="G96" s="71">
        <v>3.9528509999999999</v>
      </c>
      <c r="H96" s="69">
        <v>77.840624857999998</v>
      </c>
      <c r="I96" s="70">
        <f t="shared" si="1"/>
        <v>1.7482956727300088E-3</v>
      </c>
      <c r="J96" s="70">
        <f>H96/'סכום נכסי הקרן'!$C$41</f>
        <v>1.2126125025699236E-5</v>
      </c>
    </row>
    <row r="97" spans="1:10">
      <c r="A97" s="62" t="s">
        <v>2655</v>
      </c>
      <c r="B97" s="59" t="s">
        <v>2657</v>
      </c>
      <c r="C97" s="72" t="s">
        <v>1813</v>
      </c>
      <c r="D97" s="72" t="s">
        <v>135</v>
      </c>
      <c r="E97" s="78">
        <v>45181</v>
      </c>
      <c r="F97" s="69">
        <v>3028012.8788000001</v>
      </c>
      <c r="G97" s="71">
        <v>3.9528509999999999</v>
      </c>
      <c r="H97" s="69">
        <v>119.69285125500002</v>
      </c>
      <c r="I97" s="70">
        <f t="shared" si="1"/>
        <v>2.6882941174684928E-3</v>
      </c>
      <c r="J97" s="70">
        <f>H97/'סכום נכסי הקרן'!$C$41</f>
        <v>1.8645925333311153E-5</v>
      </c>
    </row>
    <row r="98" spans="1:10">
      <c r="A98" s="62" t="s">
        <v>2658</v>
      </c>
      <c r="B98" s="59" t="s">
        <v>2659</v>
      </c>
      <c r="C98" s="72" t="s">
        <v>1813</v>
      </c>
      <c r="D98" s="72" t="s">
        <v>135</v>
      </c>
      <c r="E98" s="78">
        <v>45181</v>
      </c>
      <c r="F98" s="69">
        <v>2685665.91708</v>
      </c>
      <c r="G98" s="71">
        <v>3.9655879999999999</v>
      </c>
      <c r="H98" s="69">
        <v>106.50244850499999</v>
      </c>
      <c r="I98" s="70">
        <f t="shared" si="1"/>
        <v>2.3920384785722309E-3</v>
      </c>
      <c r="J98" s="70">
        <f>H98/'סכום נכסי הקרן'!$C$41</f>
        <v>1.6591105331832338E-5</v>
      </c>
    </row>
    <row r="99" spans="1:10">
      <c r="A99" s="62" t="s">
        <v>2660</v>
      </c>
      <c r="B99" s="59" t="s">
        <v>2661</v>
      </c>
      <c r="C99" s="72" t="s">
        <v>1813</v>
      </c>
      <c r="D99" s="72" t="s">
        <v>135</v>
      </c>
      <c r="E99" s="78">
        <v>45159</v>
      </c>
      <c r="F99" s="69">
        <v>3582787.3127999995</v>
      </c>
      <c r="G99" s="71">
        <v>3.9097590000000002</v>
      </c>
      <c r="H99" s="69">
        <v>140.07835769899998</v>
      </c>
      <c r="I99" s="70">
        <f t="shared" si="1"/>
        <v>3.1461513452010629E-3</v>
      </c>
      <c r="J99" s="70">
        <f>H99/'סכום נכסי הקרן'!$C$41</f>
        <v>2.1821608985685322E-5</v>
      </c>
    </row>
    <row r="100" spans="1:10">
      <c r="A100" s="62" t="s">
        <v>2662</v>
      </c>
      <c r="B100" s="59" t="s">
        <v>2663</v>
      </c>
      <c r="C100" s="72" t="s">
        <v>1813</v>
      </c>
      <c r="D100" s="72" t="s">
        <v>135</v>
      </c>
      <c r="E100" s="78">
        <v>45167</v>
      </c>
      <c r="F100" s="69">
        <v>3135520.5971039999</v>
      </c>
      <c r="G100" s="71">
        <v>3.9388100000000001</v>
      </c>
      <c r="H100" s="69">
        <v>123.502188807</v>
      </c>
      <c r="I100" s="70">
        <f t="shared" si="1"/>
        <v>2.7738516058658257E-3</v>
      </c>
      <c r="J100" s="70">
        <f>H100/'סכום נכסי הקרן'!$C$41</f>
        <v>1.9239349441929358E-5</v>
      </c>
    </row>
    <row r="101" spans="1:10">
      <c r="A101" s="62" t="s">
        <v>2664</v>
      </c>
      <c r="B101" s="59" t="s">
        <v>2665</v>
      </c>
      <c r="C101" s="72" t="s">
        <v>1813</v>
      </c>
      <c r="D101" s="72" t="s">
        <v>135</v>
      </c>
      <c r="E101" s="78">
        <v>45189</v>
      </c>
      <c r="F101" s="69">
        <v>13244947.097916</v>
      </c>
      <c r="G101" s="71">
        <v>4.0757500000000002</v>
      </c>
      <c r="H101" s="69">
        <v>539.83092444199997</v>
      </c>
      <c r="I101" s="70">
        <f t="shared" si="1"/>
        <v>1.2124569541026652E-2</v>
      </c>
      <c r="J101" s="70">
        <f>H101/'סכום נכסי הקרן'!$C$41</f>
        <v>8.4095641504215444E-5</v>
      </c>
    </row>
    <row r="102" spans="1:10">
      <c r="A102" s="62" t="s">
        <v>2666</v>
      </c>
      <c r="B102" s="59" t="s">
        <v>2667</v>
      </c>
      <c r="C102" s="72" t="s">
        <v>1813</v>
      </c>
      <c r="D102" s="72" t="s">
        <v>135</v>
      </c>
      <c r="E102" s="78">
        <v>45174</v>
      </c>
      <c r="F102" s="69">
        <v>8946157.19936</v>
      </c>
      <c r="G102" s="71">
        <v>4.0826269999999996</v>
      </c>
      <c r="H102" s="69">
        <v>365.23823989800007</v>
      </c>
      <c r="I102" s="70">
        <f t="shared" si="1"/>
        <v>8.2032285261591474E-3</v>
      </c>
      <c r="J102" s="70">
        <f>H102/'סכום נכסי הקרן'!$C$41</f>
        <v>5.689734080692315E-5</v>
      </c>
    </row>
    <row r="103" spans="1:10">
      <c r="A103" s="62" t="s">
        <v>2666</v>
      </c>
      <c r="B103" s="59" t="s">
        <v>2668</v>
      </c>
      <c r="C103" s="72" t="s">
        <v>1813</v>
      </c>
      <c r="D103" s="72" t="s">
        <v>135</v>
      </c>
      <c r="E103" s="78">
        <v>45174</v>
      </c>
      <c r="F103" s="69">
        <v>1882708.4344319999</v>
      </c>
      <c r="G103" s="71">
        <v>4.0826269999999996</v>
      </c>
      <c r="H103" s="69">
        <v>76.863965108999992</v>
      </c>
      <c r="I103" s="70">
        <f t="shared" si="1"/>
        <v>1.7263599545106194E-3</v>
      </c>
      <c r="J103" s="70">
        <f>H103/'סכום נכסי הקרן'!$C$41</f>
        <v>1.1973979558656201E-5</v>
      </c>
    </row>
    <row r="104" spans="1:10">
      <c r="A104" s="62" t="s">
        <v>2669</v>
      </c>
      <c r="B104" s="59" t="s">
        <v>2670</v>
      </c>
      <c r="C104" s="72" t="s">
        <v>1813</v>
      </c>
      <c r="D104" s="72" t="s">
        <v>135</v>
      </c>
      <c r="E104" s="78">
        <v>45167</v>
      </c>
      <c r="F104" s="69">
        <v>3411935.99712</v>
      </c>
      <c r="G104" s="71">
        <v>4.0100410000000002</v>
      </c>
      <c r="H104" s="69">
        <v>136.82004930099998</v>
      </c>
      <c r="I104" s="70">
        <f t="shared" si="1"/>
        <v>3.0729699378956228E-3</v>
      </c>
      <c r="J104" s="70">
        <f>H104/'סכום נכסי הקרן'!$C$41</f>
        <v>2.1314024994954124E-5</v>
      </c>
    </row>
    <row r="105" spans="1:10">
      <c r="A105" s="62" t="s">
        <v>2671</v>
      </c>
      <c r="B105" s="59" t="s">
        <v>2672</v>
      </c>
      <c r="C105" s="72" t="s">
        <v>1813</v>
      </c>
      <c r="D105" s="72" t="s">
        <v>135</v>
      </c>
      <c r="E105" s="78">
        <v>45189</v>
      </c>
      <c r="F105" s="69">
        <v>4549970.8639559997</v>
      </c>
      <c r="G105" s="71">
        <v>4.1519490000000001</v>
      </c>
      <c r="H105" s="69">
        <v>188.91246263699995</v>
      </c>
      <c r="I105" s="70">
        <f t="shared" si="1"/>
        <v>4.2429623548826479E-3</v>
      </c>
      <c r="J105" s="70">
        <f>H105/'סכום נכסי הקרן'!$C$41</f>
        <v>2.9429056421732523E-5</v>
      </c>
    </row>
    <row r="106" spans="1:10">
      <c r="A106" s="62" t="s">
        <v>2673</v>
      </c>
      <c r="B106" s="59" t="s">
        <v>2674</v>
      </c>
      <c r="C106" s="72" t="s">
        <v>1813</v>
      </c>
      <c r="D106" s="72" t="s">
        <v>135</v>
      </c>
      <c r="E106" s="78">
        <v>45189</v>
      </c>
      <c r="F106" s="69">
        <v>3138345.9893519999</v>
      </c>
      <c r="G106" s="71">
        <v>4.1519490000000001</v>
      </c>
      <c r="H106" s="69">
        <v>130.30251999000001</v>
      </c>
      <c r="I106" s="70">
        <f t="shared" si="1"/>
        <v>2.9265866282536632E-3</v>
      </c>
      <c r="J106" s="70">
        <f>H106/'סכום נכסי הקרן'!$C$41</f>
        <v>2.029871486058638E-5</v>
      </c>
    </row>
    <row r="107" spans="1:10">
      <c r="A107" s="62" t="s">
        <v>2675</v>
      </c>
      <c r="B107" s="59" t="s">
        <v>2676</v>
      </c>
      <c r="C107" s="72" t="s">
        <v>1813</v>
      </c>
      <c r="D107" s="72" t="s">
        <v>135</v>
      </c>
      <c r="E107" s="78">
        <v>45190</v>
      </c>
      <c r="F107" s="69">
        <v>3587061.0153600001</v>
      </c>
      <c r="G107" s="71">
        <v>4.1816259999999996</v>
      </c>
      <c r="H107" s="69">
        <v>149.99746273900001</v>
      </c>
      <c r="I107" s="70">
        <f t="shared" si="1"/>
        <v>3.3689338376389328E-3</v>
      </c>
      <c r="J107" s="70">
        <f>H107/'סכום נכסי הקרן'!$C$41</f>
        <v>2.3366821502639084E-5</v>
      </c>
    </row>
    <row r="108" spans="1:10">
      <c r="A108" s="62" t="s">
        <v>2677</v>
      </c>
      <c r="B108" s="59" t="s">
        <v>2678</v>
      </c>
      <c r="C108" s="72" t="s">
        <v>1813</v>
      </c>
      <c r="D108" s="72" t="s">
        <v>135</v>
      </c>
      <c r="E108" s="78">
        <v>45188</v>
      </c>
      <c r="F108" s="69">
        <v>4487387.6880000001</v>
      </c>
      <c r="G108" s="71">
        <v>4.2342589999999998</v>
      </c>
      <c r="H108" s="69">
        <v>190.007628678</v>
      </c>
      <c r="I108" s="70">
        <f t="shared" si="1"/>
        <v>4.2675597171712223E-3</v>
      </c>
      <c r="J108" s="70">
        <f>H108/'סכום נכסי הקרן'!$C$41</f>
        <v>2.9599662970193469E-5</v>
      </c>
    </row>
    <row r="109" spans="1:10">
      <c r="A109" s="62" t="s">
        <v>2679</v>
      </c>
      <c r="B109" s="59" t="s">
        <v>2680</v>
      </c>
      <c r="C109" s="72" t="s">
        <v>1813</v>
      </c>
      <c r="D109" s="72" t="s">
        <v>135</v>
      </c>
      <c r="E109" s="78">
        <v>45188</v>
      </c>
      <c r="F109" s="69">
        <v>8974775.3760000002</v>
      </c>
      <c r="G109" s="71">
        <v>4.2342589999999998</v>
      </c>
      <c r="H109" s="69">
        <v>380.01525735600001</v>
      </c>
      <c r="I109" s="70">
        <f t="shared" si="1"/>
        <v>8.5351194343424447E-3</v>
      </c>
      <c r="J109" s="70">
        <f>H109/'סכום נכסי הקרן'!$C$41</f>
        <v>5.9199325940386938E-5</v>
      </c>
    </row>
    <row r="110" spans="1:10">
      <c r="A110" s="62" t="s">
        <v>2681</v>
      </c>
      <c r="B110" s="59" t="s">
        <v>2682</v>
      </c>
      <c r="C110" s="72" t="s">
        <v>1813</v>
      </c>
      <c r="D110" s="72" t="s">
        <v>135</v>
      </c>
      <c r="E110" s="78">
        <v>45190</v>
      </c>
      <c r="F110" s="69">
        <v>6282342.763199999</v>
      </c>
      <c r="G110" s="71">
        <v>4.2576720000000003</v>
      </c>
      <c r="H110" s="69">
        <v>267.48154611400003</v>
      </c>
      <c r="I110" s="70">
        <f t="shared" si="1"/>
        <v>6.0076191636349334E-3</v>
      </c>
      <c r="J110" s="70">
        <f>H110/'סכום נכסי הקרן'!$C$41</f>
        <v>4.1668661783774863E-5</v>
      </c>
    </row>
    <row r="111" spans="1:10">
      <c r="A111" s="62" t="s">
        <v>2681</v>
      </c>
      <c r="B111" s="59" t="s">
        <v>2683</v>
      </c>
      <c r="C111" s="72" t="s">
        <v>1813</v>
      </c>
      <c r="D111" s="72" t="s">
        <v>135</v>
      </c>
      <c r="E111" s="78">
        <v>45190</v>
      </c>
      <c r="F111" s="69">
        <v>1119454.2575999999</v>
      </c>
      <c r="G111" s="71">
        <v>4.2576720000000003</v>
      </c>
      <c r="H111" s="69">
        <v>47.662690005000002</v>
      </c>
      <c r="I111" s="70">
        <f t="shared" si="1"/>
        <v>1.0705011019429059E-3</v>
      </c>
      <c r="J111" s="70">
        <f>H111/'סכום נכסי הקרן'!$C$41</f>
        <v>7.4249627250053569E-6</v>
      </c>
    </row>
    <row r="112" spans="1:10">
      <c r="A112" s="62" t="s">
        <v>2684</v>
      </c>
      <c r="B112" s="59" t="s">
        <v>2685</v>
      </c>
      <c r="C112" s="72" t="s">
        <v>1813</v>
      </c>
      <c r="D112" s="72" t="s">
        <v>135</v>
      </c>
      <c r="E112" s="78">
        <v>45182</v>
      </c>
      <c r="F112" s="69">
        <v>4490949.1068000002</v>
      </c>
      <c r="G112" s="71">
        <v>4.2868089999999999</v>
      </c>
      <c r="H112" s="69">
        <v>192.51842893200003</v>
      </c>
      <c r="I112" s="70">
        <f t="shared" si="1"/>
        <v>4.323952137288165E-3</v>
      </c>
      <c r="J112" s="70">
        <f>H112/'סכום נכסי הקרן'!$C$41</f>
        <v>2.9990799062049143E-5</v>
      </c>
    </row>
    <row r="113" spans="1:10">
      <c r="A113" s="62" t="s">
        <v>2686</v>
      </c>
      <c r="B113" s="59" t="s">
        <v>2687</v>
      </c>
      <c r="C113" s="72" t="s">
        <v>1813</v>
      </c>
      <c r="D113" s="72" t="s">
        <v>135</v>
      </c>
      <c r="E113" s="78">
        <v>45182</v>
      </c>
      <c r="F113" s="69">
        <v>2241277.7305600001</v>
      </c>
      <c r="G113" s="71">
        <v>4.3121039999999997</v>
      </c>
      <c r="H113" s="69">
        <v>96.646217573000001</v>
      </c>
      <c r="I113" s="70">
        <f t="shared" si="1"/>
        <v>2.1706681347539759E-3</v>
      </c>
      <c r="J113" s="70">
        <f>H113/'סכום נכסי הקרן'!$C$41</f>
        <v>1.5055687434280445E-5</v>
      </c>
    </row>
    <row r="114" spans="1:10">
      <c r="A114" s="62" t="s">
        <v>2688</v>
      </c>
      <c r="B114" s="59" t="s">
        <v>2689</v>
      </c>
      <c r="C114" s="72" t="s">
        <v>1813</v>
      </c>
      <c r="D114" s="72" t="s">
        <v>135</v>
      </c>
      <c r="E114" s="78">
        <v>45182</v>
      </c>
      <c r="F114" s="69">
        <v>2695780.3464719998</v>
      </c>
      <c r="G114" s="71">
        <v>4.3298019999999999</v>
      </c>
      <c r="H114" s="69">
        <v>116.72193975099999</v>
      </c>
      <c r="I114" s="70">
        <f t="shared" si="1"/>
        <v>2.6215676268219672E-3</v>
      </c>
      <c r="J114" s="70">
        <f>H114/'סכום נכסי הקרן'!$C$41</f>
        <v>1.818311244603652E-5</v>
      </c>
    </row>
    <row r="115" spans="1:10">
      <c r="A115" s="62" t="s">
        <v>2688</v>
      </c>
      <c r="B115" s="59" t="s">
        <v>2690</v>
      </c>
      <c r="C115" s="72" t="s">
        <v>1813</v>
      </c>
      <c r="D115" s="72" t="s">
        <v>135</v>
      </c>
      <c r="E115" s="78">
        <v>45182</v>
      </c>
      <c r="F115" s="69">
        <v>2241692.3432479999</v>
      </c>
      <c r="G115" s="71">
        <v>4.3298019999999999</v>
      </c>
      <c r="H115" s="69">
        <v>97.060830261000007</v>
      </c>
      <c r="I115" s="70">
        <f t="shared" si="1"/>
        <v>2.1799803103642271E-3</v>
      </c>
      <c r="J115" s="70">
        <f>H115/'סכום נכסי הקרן'!$C$41</f>
        <v>1.5120276397962339E-5</v>
      </c>
    </row>
    <row r="116" spans="1:10">
      <c r="A116" s="62" t="s">
        <v>2691</v>
      </c>
      <c r="B116" s="59" t="s">
        <v>2692</v>
      </c>
      <c r="C116" s="72" t="s">
        <v>1813</v>
      </c>
      <c r="D116" s="72" t="s">
        <v>135</v>
      </c>
      <c r="E116" s="78">
        <v>45182</v>
      </c>
      <c r="F116" s="69">
        <v>3594658.7088000001</v>
      </c>
      <c r="G116" s="71">
        <v>4.3373840000000001</v>
      </c>
      <c r="H116" s="69">
        <v>155.91416650600002</v>
      </c>
      <c r="I116" s="70">
        <f t="shared" si="1"/>
        <v>3.5018226423156897E-3</v>
      </c>
      <c r="J116" s="70">
        <f>H116/'סכום נכסי הקרן'!$C$41</f>
        <v>2.4288534165526246E-5</v>
      </c>
    </row>
    <row r="117" spans="1:10">
      <c r="A117" s="62" t="s">
        <v>2693</v>
      </c>
      <c r="B117" s="59" t="s">
        <v>2694</v>
      </c>
      <c r="C117" s="72" t="s">
        <v>1813</v>
      </c>
      <c r="D117" s="72" t="s">
        <v>135</v>
      </c>
      <c r="E117" s="78">
        <v>45173</v>
      </c>
      <c r="F117" s="69">
        <v>8539569.9986400008</v>
      </c>
      <c r="G117" s="71">
        <v>4.3170890000000002</v>
      </c>
      <c r="H117" s="69">
        <v>368.660860652</v>
      </c>
      <c r="I117" s="70">
        <f t="shared" si="1"/>
        <v>8.2801003789292112E-3</v>
      </c>
      <c r="J117" s="70">
        <f>H117/'סכום נכסי הקרן'!$C$41</f>
        <v>5.7430521613915232E-5</v>
      </c>
    </row>
    <row r="118" spans="1:10">
      <c r="A118" s="62" t="s">
        <v>2695</v>
      </c>
      <c r="B118" s="59" t="s">
        <v>2696</v>
      </c>
      <c r="C118" s="72" t="s">
        <v>1813</v>
      </c>
      <c r="D118" s="72" t="s">
        <v>135</v>
      </c>
      <c r="E118" s="78">
        <v>45173</v>
      </c>
      <c r="F118" s="69">
        <v>7640667.8935200004</v>
      </c>
      <c r="G118" s="71">
        <v>4.3170890000000002</v>
      </c>
      <c r="H118" s="69">
        <v>329.85445426700005</v>
      </c>
      <c r="I118" s="70">
        <f t="shared" si="1"/>
        <v>7.4085108653447135E-3</v>
      </c>
      <c r="J118" s="70">
        <f>H118/'סכום נכסי הקרן'!$C$41</f>
        <v>5.1385203549202392E-5</v>
      </c>
    </row>
    <row r="119" spans="1:10">
      <c r="A119" s="62" t="s">
        <v>2697</v>
      </c>
      <c r="B119" s="59" t="s">
        <v>2698</v>
      </c>
      <c r="C119" s="72" t="s">
        <v>1813</v>
      </c>
      <c r="D119" s="72" t="s">
        <v>135</v>
      </c>
      <c r="E119" s="78">
        <v>45173</v>
      </c>
      <c r="F119" s="69">
        <v>2697774.7409999995</v>
      </c>
      <c r="G119" s="71">
        <v>4.3549829999999998</v>
      </c>
      <c r="H119" s="69">
        <v>117.487644793</v>
      </c>
      <c r="I119" s="70">
        <f t="shared" si="1"/>
        <v>2.6387653152264248E-3</v>
      </c>
      <c r="J119" s="70">
        <f>H119/'סכום נכסי הקרן'!$C$41</f>
        <v>1.8302395083978322E-5</v>
      </c>
    </row>
    <row r="120" spans="1:10">
      <c r="A120" s="62" t="s">
        <v>2697</v>
      </c>
      <c r="B120" s="59" t="s">
        <v>2699</v>
      </c>
      <c r="C120" s="72" t="s">
        <v>1813</v>
      </c>
      <c r="D120" s="72" t="s">
        <v>135</v>
      </c>
      <c r="E120" s="78">
        <v>45173</v>
      </c>
      <c r="F120" s="69">
        <v>3042068.6414999999</v>
      </c>
      <c r="G120" s="71">
        <v>4.3549829999999998</v>
      </c>
      <c r="H120" s="69">
        <v>132.481587346</v>
      </c>
      <c r="I120" s="70">
        <f t="shared" si="1"/>
        <v>2.9755283477739228E-3</v>
      </c>
      <c r="J120" s="70">
        <f>H120/'סכום נכסי הקרן'!$C$41</f>
        <v>2.0638173122213632E-5</v>
      </c>
    </row>
    <row r="121" spans="1:10">
      <c r="A121" s="62" t="s">
        <v>2700</v>
      </c>
      <c r="B121" s="59" t="s">
        <v>2701</v>
      </c>
      <c r="C121" s="72" t="s">
        <v>1813</v>
      </c>
      <c r="D121" s="72" t="s">
        <v>135</v>
      </c>
      <c r="E121" s="78">
        <v>45195</v>
      </c>
      <c r="F121" s="69">
        <v>7428853.6975299986</v>
      </c>
      <c r="G121" s="71">
        <v>4.4637669999999998</v>
      </c>
      <c r="H121" s="69">
        <v>331.606731674</v>
      </c>
      <c r="I121" s="70">
        <f t="shared" si="1"/>
        <v>7.4478669087175552E-3</v>
      </c>
      <c r="J121" s="70">
        <f>H121/'סכום נכסי הקרן'!$C$41</f>
        <v>5.1658175855832147E-5</v>
      </c>
    </row>
    <row r="122" spans="1:10">
      <c r="A122" s="62" t="s">
        <v>2702</v>
      </c>
      <c r="B122" s="59" t="s">
        <v>2703</v>
      </c>
      <c r="C122" s="72" t="s">
        <v>1813</v>
      </c>
      <c r="D122" s="72" t="s">
        <v>135</v>
      </c>
      <c r="E122" s="78">
        <v>45173</v>
      </c>
      <c r="F122" s="69">
        <v>4496884.8048</v>
      </c>
      <c r="G122" s="71">
        <v>4.3676079999999997</v>
      </c>
      <c r="H122" s="69">
        <v>196.40631112200003</v>
      </c>
      <c r="I122" s="70">
        <f t="shared" si="1"/>
        <v>4.4112737334503329E-3</v>
      </c>
      <c r="J122" s="70">
        <f>H122/'סכום נכסי הקרן'!$C$41</f>
        <v>3.0596458967877663E-5</v>
      </c>
    </row>
    <row r="123" spans="1:10">
      <c r="A123" s="62" t="s">
        <v>2704</v>
      </c>
      <c r="B123" s="59" t="s">
        <v>2705</v>
      </c>
      <c r="C123" s="72" t="s">
        <v>1813</v>
      </c>
      <c r="D123" s="72" t="s">
        <v>135</v>
      </c>
      <c r="E123" s="78">
        <v>45195</v>
      </c>
      <c r="F123" s="69">
        <v>4948662.6509760004</v>
      </c>
      <c r="G123" s="71">
        <v>4.5041029999999997</v>
      </c>
      <c r="H123" s="69">
        <v>222.892879523</v>
      </c>
      <c r="I123" s="70">
        <f t="shared" si="1"/>
        <v>5.0061604395297042E-3</v>
      </c>
      <c r="J123" s="70">
        <f>H123/'סכום נכסי הקרן'!$C$41</f>
        <v>3.4722574868388078E-5</v>
      </c>
    </row>
    <row r="124" spans="1:10">
      <c r="A124" s="62" t="s">
        <v>2704</v>
      </c>
      <c r="B124" s="59" t="s">
        <v>2706</v>
      </c>
      <c r="C124" s="72" t="s">
        <v>1813</v>
      </c>
      <c r="D124" s="72" t="s">
        <v>135</v>
      </c>
      <c r="E124" s="78">
        <v>45195</v>
      </c>
      <c r="F124" s="69">
        <v>1521877.6665119999</v>
      </c>
      <c r="G124" s="71">
        <v>4.5041029999999997</v>
      </c>
      <c r="H124" s="69">
        <v>68.546942739000002</v>
      </c>
      <c r="I124" s="70">
        <f t="shared" si="1"/>
        <v>1.5395601408401197E-3</v>
      </c>
      <c r="J124" s="70">
        <f>H124/'סכום נכסי הקרן'!$C$41</f>
        <v>1.0678341795160112E-5</v>
      </c>
    </row>
    <row r="125" spans="1:10">
      <c r="A125" s="62" t="s">
        <v>2707</v>
      </c>
      <c r="B125" s="59" t="s">
        <v>2708</v>
      </c>
      <c r="C125" s="72" t="s">
        <v>1813</v>
      </c>
      <c r="D125" s="72" t="s">
        <v>135</v>
      </c>
      <c r="E125" s="78">
        <v>45187</v>
      </c>
      <c r="F125" s="69">
        <v>1799703.6336000001</v>
      </c>
      <c r="G125" s="71">
        <v>4.483047</v>
      </c>
      <c r="H125" s="69">
        <v>80.681568635000005</v>
      </c>
      <c r="I125" s="70">
        <f t="shared" si="1"/>
        <v>1.8121030961783561E-3</v>
      </c>
      <c r="J125" s="70">
        <f>H125/'סכום נכסי הקרן'!$C$41</f>
        <v>1.2568691352649061E-5</v>
      </c>
    </row>
    <row r="126" spans="1:10">
      <c r="A126" s="62" t="s">
        <v>2709</v>
      </c>
      <c r="B126" s="59" t="s">
        <v>2710</v>
      </c>
      <c r="C126" s="72" t="s">
        <v>1813</v>
      </c>
      <c r="D126" s="72" t="s">
        <v>135</v>
      </c>
      <c r="E126" s="78">
        <v>45195</v>
      </c>
      <c r="F126" s="69">
        <v>9448444.0764000006</v>
      </c>
      <c r="G126" s="71">
        <v>4.5141819999999999</v>
      </c>
      <c r="H126" s="69">
        <v>426.51996726200002</v>
      </c>
      <c r="I126" s="70">
        <f t="shared" si="1"/>
        <v>9.5796123740964911E-3</v>
      </c>
      <c r="J126" s="70">
        <f>H126/'סכום נכסי הקרן'!$C$41</f>
        <v>6.6443896852205268E-5</v>
      </c>
    </row>
    <row r="127" spans="1:10">
      <c r="A127" s="62" t="s">
        <v>2711</v>
      </c>
      <c r="B127" s="59" t="s">
        <v>2712</v>
      </c>
      <c r="C127" s="72" t="s">
        <v>1813</v>
      </c>
      <c r="D127" s="72" t="s">
        <v>135</v>
      </c>
      <c r="E127" s="78">
        <v>45239</v>
      </c>
      <c r="F127" s="69">
        <v>3044076.6076000007</v>
      </c>
      <c r="G127" s="71">
        <v>4.6587509999999996</v>
      </c>
      <c r="H127" s="69">
        <v>141.81595269000002</v>
      </c>
      <c r="I127" s="70">
        <f t="shared" si="1"/>
        <v>3.1851776224086832E-3</v>
      </c>
      <c r="J127" s="70">
        <f>H127/'סכום נכסי הקרן'!$C$41</f>
        <v>2.2092294044333456E-5</v>
      </c>
    </row>
    <row r="128" spans="1:10">
      <c r="A128" s="62" t="s">
        <v>2713</v>
      </c>
      <c r="B128" s="59" t="s">
        <v>2714</v>
      </c>
      <c r="C128" s="72" t="s">
        <v>1813</v>
      </c>
      <c r="D128" s="72" t="s">
        <v>135</v>
      </c>
      <c r="E128" s="78">
        <v>45175</v>
      </c>
      <c r="F128" s="69">
        <v>3599407.2672000001</v>
      </c>
      <c r="G128" s="71">
        <v>4.4400839999999997</v>
      </c>
      <c r="H128" s="69">
        <v>159.81669040099999</v>
      </c>
      <c r="I128" s="70">
        <f t="shared" si="1"/>
        <v>3.5894730902765104E-3</v>
      </c>
      <c r="J128" s="70">
        <f>H128/'סכום נכסי הקרן'!$C$41</f>
        <v>2.4896474977317978E-5</v>
      </c>
    </row>
    <row r="129" spans="1:10">
      <c r="A129" s="62" t="s">
        <v>2715</v>
      </c>
      <c r="B129" s="59" t="s">
        <v>2716</v>
      </c>
      <c r="C129" s="72" t="s">
        <v>1813</v>
      </c>
      <c r="D129" s="72" t="s">
        <v>135</v>
      </c>
      <c r="E129" s="78">
        <v>45173</v>
      </c>
      <c r="F129" s="69">
        <v>1079879.162861</v>
      </c>
      <c r="G129" s="71">
        <v>4.3504649999999998</v>
      </c>
      <c r="H129" s="69">
        <v>46.979767559000003</v>
      </c>
      <c r="I129" s="70">
        <f t="shared" si="1"/>
        <v>1.0551627055807229E-3</v>
      </c>
      <c r="J129" s="70">
        <f>H129/'סכום נכסי הקרן'!$C$41</f>
        <v>7.3185760794952617E-6</v>
      </c>
    </row>
    <row r="130" spans="1:10">
      <c r="A130" s="62" t="s">
        <v>2717</v>
      </c>
      <c r="B130" s="59" t="s">
        <v>2718</v>
      </c>
      <c r="C130" s="72" t="s">
        <v>1813</v>
      </c>
      <c r="D130" s="72" t="s">
        <v>135</v>
      </c>
      <c r="E130" s="78">
        <v>45175</v>
      </c>
      <c r="F130" s="69">
        <v>3150561.6558359996</v>
      </c>
      <c r="G130" s="71">
        <v>4.4728500000000002</v>
      </c>
      <c r="H130" s="69">
        <v>140.91990101799999</v>
      </c>
      <c r="I130" s="70">
        <f t="shared" si="1"/>
        <v>3.1650523566678452E-3</v>
      </c>
      <c r="J130" s="70">
        <f>H130/'סכום נכסי הקרן'!$C$41</f>
        <v>2.1952705820009965E-5</v>
      </c>
    </row>
    <row r="131" spans="1:10">
      <c r="A131" s="62" t="s">
        <v>2719</v>
      </c>
      <c r="B131" s="59" t="s">
        <v>2720</v>
      </c>
      <c r="C131" s="72" t="s">
        <v>1813</v>
      </c>
      <c r="D131" s="72" t="s">
        <v>135</v>
      </c>
      <c r="E131" s="78">
        <v>45239</v>
      </c>
      <c r="F131" s="69">
        <v>3368846.5507680001</v>
      </c>
      <c r="G131" s="71">
        <v>4.7040100000000002</v>
      </c>
      <c r="H131" s="69">
        <v>158.47089268799999</v>
      </c>
      <c r="I131" s="70">
        <f t="shared" si="1"/>
        <v>3.5592465559661809E-3</v>
      </c>
      <c r="J131" s="70">
        <f>H131/'סכום נכסי הקרן'!$C$41</f>
        <v>2.4686824664812031E-5</v>
      </c>
    </row>
    <row r="132" spans="1:10">
      <c r="A132" s="62" t="s">
        <v>2721</v>
      </c>
      <c r="B132" s="59" t="s">
        <v>2722</v>
      </c>
      <c r="C132" s="72" t="s">
        <v>1813</v>
      </c>
      <c r="D132" s="72" t="s">
        <v>135</v>
      </c>
      <c r="E132" s="78">
        <v>45175</v>
      </c>
      <c r="F132" s="69">
        <v>9903593.3990400005</v>
      </c>
      <c r="G132" s="71">
        <v>4.4904840000000004</v>
      </c>
      <c r="H132" s="69">
        <v>444.71931284199997</v>
      </c>
      <c r="I132" s="70">
        <f t="shared" si="1"/>
        <v>9.9883685625530363E-3</v>
      </c>
      <c r="J132" s="70">
        <f>H132/'סכום נכסי הקרן'!$C$41</f>
        <v>6.9279017206025313E-5</v>
      </c>
    </row>
    <row r="133" spans="1:10">
      <c r="A133" s="62" t="s">
        <v>2723</v>
      </c>
      <c r="B133" s="59" t="s">
        <v>2724</v>
      </c>
      <c r="C133" s="72" t="s">
        <v>1813</v>
      </c>
      <c r="D133" s="72" t="s">
        <v>135</v>
      </c>
      <c r="E133" s="78">
        <v>45187</v>
      </c>
      <c r="F133" s="69">
        <v>4502226.9330000002</v>
      </c>
      <c r="G133" s="71">
        <v>4.5460120000000002</v>
      </c>
      <c r="H133" s="69">
        <v>204.67177058699997</v>
      </c>
      <c r="I133" s="70">
        <f t="shared" si="1"/>
        <v>4.5969154474286809E-3</v>
      </c>
      <c r="J133" s="70">
        <f>H133/'סכום נכסי הקרן'!$C$41</f>
        <v>3.1884064187520725E-5</v>
      </c>
    </row>
    <row r="134" spans="1:10">
      <c r="A134" s="62" t="s">
        <v>2723</v>
      </c>
      <c r="B134" s="59" t="s">
        <v>2725</v>
      </c>
      <c r="C134" s="72" t="s">
        <v>1813</v>
      </c>
      <c r="D134" s="72" t="s">
        <v>135</v>
      </c>
      <c r="E134" s="78">
        <v>45187</v>
      </c>
      <c r="F134" s="69">
        <v>3144837.2384799998</v>
      </c>
      <c r="G134" s="71">
        <v>4.5460120000000002</v>
      </c>
      <c r="H134" s="69">
        <v>142.96467401300001</v>
      </c>
      <c r="I134" s="70">
        <f t="shared" si="1"/>
        <v>3.2109778330549517E-3</v>
      </c>
      <c r="J134" s="70">
        <f>H134/'סכום נכסי הקרן'!$C$41</f>
        <v>2.22712435120156E-5</v>
      </c>
    </row>
    <row r="135" spans="1:10">
      <c r="A135" s="62" t="s">
        <v>2726</v>
      </c>
      <c r="B135" s="59" t="s">
        <v>2727</v>
      </c>
      <c r="C135" s="72" t="s">
        <v>1813</v>
      </c>
      <c r="D135" s="72" t="s">
        <v>135</v>
      </c>
      <c r="E135" s="78">
        <v>45239</v>
      </c>
      <c r="F135" s="69">
        <v>4830208.2000080002</v>
      </c>
      <c r="G135" s="71">
        <v>4.734159</v>
      </c>
      <c r="H135" s="69">
        <v>228.66975673099998</v>
      </c>
      <c r="I135" s="70">
        <f t="shared" si="1"/>
        <v>5.1359087482446362E-3</v>
      </c>
      <c r="J135" s="70">
        <f>H135/'סכום נכסי הקרן'!$C$41</f>
        <v>3.5622505147854751E-5</v>
      </c>
    </row>
    <row r="136" spans="1:10">
      <c r="A136" s="62" t="s">
        <v>2728</v>
      </c>
      <c r="B136" s="59" t="s">
        <v>2729</v>
      </c>
      <c r="C136" s="72" t="s">
        <v>1813</v>
      </c>
      <c r="D136" s="72" t="s">
        <v>135</v>
      </c>
      <c r="E136" s="78">
        <v>45175</v>
      </c>
      <c r="F136" s="69">
        <v>11257051.256999997</v>
      </c>
      <c r="G136" s="71">
        <v>4.5156650000000003</v>
      </c>
      <c r="H136" s="69">
        <v>508.33070461999995</v>
      </c>
      <c r="I136" s="70">
        <f t="shared" si="1"/>
        <v>1.1417076530721163E-2</v>
      </c>
      <c r="J136" s="70">
        <f>H136/'סכום נכסי הקרן'!$C$41</f>
        <v>7.9188491740253553E-5</v>
      </c>
    </row>
    <row r="137" spans="1:10">
      <c r="A137" s="62" t="s">
        <v>2730</v>
      </c>
      <c r="B137" s="59" t="s">
        <v>2731</v>
      </c>
      <c r="C137" s="72" t="s">
        <v>1813</v>
      </c>
      <c r="D137" s="72" t="s">
        <v>135</v>
      </c>
      <c r="E137" s="78">
        <v>45187</v>
      </c>
      <c r="F137" s="69">
        <v>6304945.9011840001</v>
      </c>
      <c r="G137" s="71">
        <v>4.57369</v>
      </c>
      <c r="H137" s="69">
        <v>288.368673806</v>
      </c>
      <c r="I137" s="70">
        <f t="shared" si="1"/>
        <v>6.476742773912963E-3</v>
      </c>
      <c r="J137" s="70">
        <f>H137/'סכום נכסי הקרן'!$C$41</f>
        <v>4.4922488719041373E-5</v>
      </c>
    </row>
    <row r="138" spans="1:10">
      <c r="A138" s="62" t="s">
        <v>2732</v>
      </c>
      <c r="B138" s="59" t="s">
        <v>2733</v>
      </c>
      <c r="C138" s="72" t="s">
        <v>1813</v>
      </c>
      <c r="D138" s="72" t="s">
        <v>135</v>
      </c>
      <c r="E138" s="78">
        <v>45201</v>
      </c>
      <c r="F138" s="69">
        <v>4506381.9216</v>
      </c>
      <c r="G138" s="71">
        <v>4.665108</v>
      </c>
      <c r="H138" s="69">
        <v>210.227583915</v>
      </c>
      <c r="I138" s="70">
        <f t="shared" ref="I138:I201" si="2">IFERROR(H138/$H$9,0)</f>
        <v>4.7216986749214884E-3</v>
      </c>
      <c r="J138" s="70">
        <f>H138/'סכום נכסי הקרן'!$C$41</f>
        <v>3.2749556816307744E-5</v>
      </c>
    </row>
    <row r="139" spans="1:10">
      <c r="A139" s="62" t="s">
        <v>2734</v>
      </c>
      <c r="B139" s="59" t="s">
        <v>2735</v>
      </c>
      <c r="C139" s="72" t="s">
        <v>1813</v>
      </c>
      <c r="D139" s="72" t="s">
        <v>135</v>
      </c>
      <c r="E139" s="78">
        <v>45244</v>
      </c>
      <c r="F139" s="69">
        <v>3945039.7263199999</v>
      </c>
      <c r="G139" s="71">
        <v>5.1443950000000003</v>
      </c>
      <c r="H139" s="69">
        <v>202.94841933600003</v>
      </c>
      <c r="I139" s="70">
        <f t="shared" si="2"/>
        <v>4.5582090837501602E-3</v>
      </c>
      <c r="J139" s="70">
        <f>H139/'סכום נכסי הקרן'!$C$41</f>
        <v>3.1615598039273039E-5</v>
      </c>
    </row>
    <row r="140" spans="1:10">
      <c r="A140" s="62" t="s">
        <v>2734</v>
      </c>
      <c r="B140" s="59" t="s">
        <v>2736</v>
      </c>
      <c r="C140" s="72" t="s">
        <v>1813</v>
      </c>
      <c r="D140" s="72" t="s">
        <v>135</v>
      </c>
      <c r="E140" s="78">
        <v>45244</v>
      </c>
      <c r="F140" s="69">
        <v>7229205.3081599995</v>
      </c>
      <c r="G140" s="71">
        <v>5.1443950000000003</v>
      </c>
      <c r="H140" s="69">
        <v>371.89886368700002</v>
      </c>
      <c r="I140" s="70">
        <f t="shared" si="2"/>
        <v>8.3528257290237679E-3</v>
      </c>
      <c r="J140" s="70">
        <f>H140/'סכום נכסי הקרן'!$C$41</f>
        <v>5.7934942405855581E-5</v>
      </c>
    </row>
    <row r="141" spans="1:10">
      <c r="A141" s="62" t="s">
        <v>2737</v>
      </c>
      <c r="B141" s="59" t="s">
        <v>2738</v>
      </c>
      <c r="C141" s="72" t="s">
        <v>1813</v>
      </c>
      <c r="D141" s="72" t="s">
        <v>135</v>
      </c>
      <c r="E141" s="78">
        <v>45244</v>
      </c>
      <c r="F141" s="69">
        <v>1266440.5252799999</v>
      </c>
      <c r="G141" s="71">
        <v>5.2439809999999998</v>
      </c>
      <c r="H141" s="69">
        <v>66.411897545000002</v>
      </c>
      <c r="I141" s="70">
        <f t="shared" si="2"/>
        <v>1.4916071563855046E-3</v>
      </c>
      <c r="J141" s="70">
        <f>H141/'סכום נכסי הקרן'!$C$41</f>
        <v>1.0345741369544419E-5</v>
      </c>
    </row>
    <row r="142" spans="1:10">
      <c r="A142" s="62" t="s">
        <v>2739</v>
      </c>
      <c r="B142" s="59" t="s">
        <v>2740</v>
      </c>
      <c r="C142" s="72" t="s">
        <v>1813</v>
      </c>
      <c r="D142" s="72" t="s">
        <v>135</v>
      </c>
      <c r="E142" s="78">
        <v>45244</v>
      </c>
      <c r="F142" s="69">
        <v>3442657.8784500002</v>
      </c>
      <c r="G142" s="71">
        <v>5.2439809999999998</v>
      </c>
      <c r="H142" s="69">
        <v>180.53231671799998</v>
      </c>
      <c r="I142" s="70">
        <f t="shared" si="2"/>
        <v>4.0547447901629332E-3</v>
      </c>
      <c r="J142" s="70">
        <f>H142/'סכום נכסי הקרן'!$C$41</f>
        <v>2.8123585180555131E-5</v>
      </c>
    </row>
    <row r="143" spans="1:10">
      <c r="A143" s="62" t="s">
        <v>2741</v>
      </c>
      <c r="B143" s="59" t="s">
        <v>2742</v>
      </c>
      <c r="C143" s="72" t="s">
        <v>1813</v>
      </c>
      <c r="D143" s="72" t="s">
        <v>135</v>
      </c>
      <c r="E143" s="78">
        <v>45244</v>
      </c>
      <c r="F143" s="69">
        <v>3949185.8531999998</v>
      </c>
      <c r="G143" s="71">
        <v>5.2439809999999998</v>
      </c>
      <c r="H143" s="69">
        <v>207.094546216</v>
      </c>
      <c r="I143" s="70">
        <f t="shared" si="2"/>
        <v>4.6513308398526678E-3</v>
      </c>
      <c r="J143" s="70">
        <f>H143/'סכום נכסי הקרן'!$C$41</f>
        <v>3.2261487676091961E-5</v>
      </c>
    </row>
    <row r="144" spans="1:10">
      <c r="A144" s="62" t="s">
        <v>2743</v>
      </c>
      <c r="B144" s="59" t="s">
        <v>2744</v>
      </c>
      <c r="C144" s="72" t="s">
        <v>1813</v>
      </c>
      <c r="D144" s="72" t="s">
        <v>135</v>
      </c>
      <c r="E144" s="78">
        <v>45180</v>
      </c>
      <c r="F144" s="69">
        <v>11317001.8068</v>
      </c>
      <c r="G144" s="71">
        <v>5.0339830000000001</v>
      </c>
      <c r="H144" s="69">
        <v>569.69592689500007</v>
      </c>
      <c r="I144" s="70">
        <f t="shared" si="2"/>
        <v>1.2795335669252113E-2</v>
      </c>
      <c r="J144" s="70">
        <f>H144/'סכום נכסי הקרן'!$C$41</f>
        <v>8.8748054743427441E-5</v>
      </c>
    </row>
    <row r="145" spans="1:10">
      <c r="A145" s="62" t="s">
        <v>2745</v>
      </c>
      <c r="B145" s="59" t="s">
        <v>2746</v>
      </c>
      <c r="C145" s="72" t="s">
        <v>1813</v>
      </c>
      <c r="D145" s="72" t="s">
        <v>135</v>
      </c>
      <c r="E145" s="78">
        <v>45238</v>
      </c>
      <c r="F145" s="69">
        <v>5434155.2617920004</v>
      </c>
      <c r="G145" s="71">
        <v>5.2778799999999997</v>
      </c>
      <c r="H145" s="69">
        <v>286.80817880199999</v>
      </c>
      <c r="I145" s="70">
        <f t="shared" si="2"/>
        <v>6.4416941515799981E-3</v>
      </c>
      <c r="J145" s="70">
        <f>H145/'סכום נכסי הקרן'!$C$41</f>
        <v>4.4679392552290367E-5</v>
      </c>
    </row>
    <row r="146" spans="1:10">
      <c r="A146" s="62" t="s">
        <v>2747</v>
      </c>
      <c r="B146" s="59" t="s">
        <v>2748</v>
      </c>
      <c r="C146" s="72" t="s">
        <v>1813</v>
      </c>
      <c r="D146" s="72" t="s">
        <v>135</v>
      </c>
      <c r="E146" s="78">
        <v>45238</v>
      </c>
      <c r="F146" s="69">
        <v>4529649.85776</v>
      </c>
      <c r="G146" s="71">
        <v>5.3027049999999996</v>
      </c>
      <c r="H146" s="69">
        <v>240.193955268</v>
      </c>
      <c r="I146" s="70">
        <f t="shared" si="2"/>
        <v>5.3947415424401204E-3</v>
      </c>
      <c r="J146" s="70">
        <f>H146/'סכום נכסי הקרן'!$C$41</f>
        <v>3.7417761449247098E-5</v>
      </c>
    </row>
    <row r="147" spans="1:10">
      <c r="A147" s="62" t="s">
        <v>2749</v>
      </c>
      <c r="B147" s="59" t="s">
        <v>2750</v>
      </c>
      <c r="C147" s="72" t="s">
        <v>1813</v>
      </c>
      <c r="D147" s="72" t="s">
        <v>135</v>
      </c>
      <c r="E147" s="78">
        <v>45243</v>
      </c>
      <c r="F147" s="69">
        <v>766239.86375999998</v>
      </c>
      <c r="G147" s="71">
        <v>5.3887869999999998</v>
      </c>
      <c r="H147" s="69">
        <v>41.291031774000004</v>
      </c>
      <c r="I147" s="70">
        <f t="shared" si="2"/>
        <v>9.2739404783468088E-4</v>
      </c>
      <c r="J147" s="70">
        <f>H147/'סכום נכסי הקרן'!$C$41</f>
        <v>6.4323765982742469E-6</v>
      </c>
    </row>
    <row r="148" spans="1:10">
      <c r="A148" s="62" t="s">
        <v>2749</v>
      </c>
      <c r="B148" s="59" t="s">
        <v>2751</v>
      </c>
      <c r="C148" s="72" t="s">
        <v>1813</v>
      </c>
      <c r="D148" s="72" t="s">
        <v>135</v>
      </c>
      <c r="E148" s="78">
        <v>45243</v>
      </c>
      <c r="F148" s="69">
        <v>5436149.6563200001</v>
      </c>
      <c r="G148" s="71">
        <v>5.3887869999999998</v>
      </c>
      <c r="H148" s="69">
        <v>292.94250899900004</v>
      </c>
      <c r="I148" s="70">
        <f t="shared" si="2"/>
        <v>6.5794708325621525E-3</v>
      </c>
      <c r="J148" s="70">
        <f>H148/'סכום נכסי הקרן'!$C$41</f>
        <v>4.5635007374928826E-5</v>
      </c>
    </row>
    <row r="149" spans="1:10">
      <c r="A149" s="62" t="s">
        <v>2752</v>
      </c>
      <c r="B149" s="59" t="s">
        <v>2753</v>
      </c>
      <c r="C149" s="72" t="s">
        <v>1813</v>
      </c>
      <c r="D149" s="72" t="s">
        <v>135</v>
      </c>
      <c r="E149" s="78">
        <v>45238</v>
      </c>
      <c r="F149" s="69">
        <v>4530718.2834000001</v>
      </c>
      <c r="G149" s="71">
        <v>5.3250359999999999</v>
      </c>
      <c r="H149" s="69">
        <v>241.26238090799998</v>
      </c>
      <c r="I149" s="70">
        <f t="shared" si="2"/>
        <v>5.4187383169579679E-3</v>
      </c>
      <c r="J149" s="70">
        <f>H149/'סכום נכסי הקרן'!$C$41</f>
        <v>3.7584202339398442E-5</v>
      </c>
    </row>
    <row r="150" spans="1:10">
      <c r="A150" s="62" t="s">
        <v>2754</v>
      </c>
      <c r="B150" s="59" t="s">
        <v>2755</v>
      </c>
      <c r="C150" s="72" t="s">
        <v>1813</v>
      </c>
      <c r="D150" s="72" t="s">
        <v>135</v>
      </c>
      <c r="E150" s="78">
        <v>45197</v>
      </c>
      <c r="F150" s="69">
        <v>3625999.1942400001</v>
      </c>
      <c r="G150" s="71">
        <v>5.1408899999999997</v>
      </c>
      <c r="H150" s="69">
        <v>186.40861744100002</v>
      </c>
      <c r="I150" s="70">
        <f t="shared" si="2"/>
        <v>4.1867261449429405E-3</v>
      </c>
      <c r="J150" s="70">
        <f>H150/'סכום נכסי הקרן'!$C$41</f>
        <v>2.9039003798862664E-5</v>
      </c>
    </row>
    <row r="151" spans="1:10">
      <c r="A151" s="62" t="s">
        <v>2756</v>
      </c>
      <c r="B151" s="59" t="s">
        <v>2757</v>
      </c>
      <c r="C151" s="72" t="s">
        <v>1813</v>
      </c>
      <c r="D151" s="72" t="s">
        <v>135</v>
      </c>
      <c r="E151" s="78">
        <v>45243</v>
      </c>
      <c r="F151" s="69">
        <v>2946549.1591900005</v>
      </c>
      <c r="G151" s="71">
        <v>5.4631080000000001</v>
      </c>
      <c r="H151" s="69">
        <v>160.97316713399999</v>
      </c>
      <c r="I151" s="70">
        <f t="shared" si="2"/>
        <v>3.6154474869569738E-3</v>
      </c>
      <c r="J151" s="70">
        <f>H151/'סכום נכסי הקרן'!$C$41</f>
        <v>2.5076632593977054E-5</v>
      </c>
    </row>
    <row r="152" spans="1:10">
      <c r="A152" s="62" t="s">
        <v>2758</v>
      </c>
      <c r="B152" s="59" t="s">
        <v>2759</v>
      </c>
      <c r="C152" s="72" t="s">
        <v>1813</v>
      </c>
      <c r="D152" s="72" t="s">
        <v>135</v>
      </c>
      <c r="E152" s="78">
        <v>45243</v>
      </c>
      <c r="F152" s="69">
        <v>2542188.2250239998</v>
      </c>
      <c r="G152" s="71">
        <v>5.5867180000000003</v>
      </c>
      <c r="H152" s="69">
        <v>142.024889608</v>
      </c>
      <c r="I152" s="70">
        <f t="shared" si="2"/>
        <v>3.1898703328061043E-3</v>
      </c>
      <c r="J152" s="70">
        <f>H152/'סכום נכסי הקרן'!$C$41</f>
        <v>2.2124842539348416E-5</v>
      </c>
    </row>
    <row r="153" spans="1:10">
      <c r="A153" s="62" t="s">
        <v>2758</v>
      </c>
      <c r="B153" s="59" t="s">
        <v>2760</v>
      </c>
      <c r="C153" s="72" t="s">
        <v>1813</v>
      </c>
      <c r="D153" s="72" t="s">
        <v>135</v>
      </c>
      <c r="E153" s="78">
        <v>45243</v>
      </c>
      <c r="F153" s="69">
        <v>4529939.7683199998</v>
      </c>
      <c r="G153" s="71">
        <v>5.5867180000000003</v>
      </c>
      <c r="H153" s="69">
        <v>253.07496478499996</v>
      </c>
      <c r="I153" s="70">
        <f t="shared" si="2"/>
        <v>5.6840482282490617E-3</v>
      </c>
      <c r="J153" s="70">
        <f>H153/'סכום נכסי הקרן'!$C$41</f>
        <v>3.9424383725793613E-5</v>
      </c>
    </row>
    <row r="154" spans="1:10">
      <c r="A154" s="62" t="s">
        <v>2761</v>
      </c>
      <c r="B154" s="59" t="s">
        <v>2762</v>
      </c>
      <c r="C154" s="72" t="s">
        <v>1813</v>
      </c>
      <c r="D154" s="72" t="s">
        <v>135</v>
      </c>
      <c r="E154" s="78">
        <v>45243</v>
      </c>
      <c r="F154" s="69">
        <v>3181890.2698799996</v>
      </c>
      <c r="G154" s="71">
        <v>5.7100049999999998</v>
      </c>
      <c r="H154" s="69">
        <v>181.68610060999998</v>
      </c>
      <c r="I154" s="70">
        <f t="shared" si="2"/>
        <v>4.0806587057992602E-3</v>
      </c>
      <c r="J154" s="70">
        <f>H154/'סכום נכסי הקרן'!$C$41</f>
        <v>2.8303323302551875E-5</v>
      </c>
    </row>
    <row r="155" spans="1:10">
      <c r="A155" s="62" t="s">
        <v>2763</v>
      </c>
      <c r="B155" s="59" t="s">
        <v>2764</v>
      </c>
      <c r="C155" s="72" t="s">
        <v>1813</v>
      </c>
      <c r="D155" s="72" t="s">
        <v>135</v>
      </c>
      <c r="E155" s="78">
        <v>45237</v>
      </c>
      <c r="F155" s="69">
        <v>4629968.2333800001</v>
      </c>
      <c r="G155" s="71">
        <v>5.8540850000000004</v>
      </c>
      <c r="H155" s="69">
        <v>271.04229205899998</v>
      </c>
      <c r="I155" s="70">
        <f t="shared" si="2"/>
        <v>6.0875932997456169E-3</v>
      </c>
      <c r="J155" s="70">
        <f>H155/'סכום נכסי הקרן'!$C$41</f>
        <v>4.2223359932621792E-5</v>
      </c>
    </row>
    <row r="156" spans="1:10">
      <c r="A156" s="62" t="s">
        <v>2765</v>
      </c>
      <c r="B156" s="59" t="s">
        <v>2766</v>
      </c>
      <c r="C156" s="72" t="s">
        <v>1813</v>
      </c>
      <c r="D156" s="72" t="s">
        <v>135</v>
      </c>
      <c r="E156" s="78">
        <v>45237</v>
      </c>
      <c r="F156" s="69">
        <v>1824870.99312</v>
      </c>
      <c r="G156" s="71">
        <v>5.8540850000000004</v>
      </c>
      <c r="H156" s="69">
        <v>106.82950546399999</v>
      </c>
      <c r="I156" s="70">
        <f t="shared" si="2"/>
        <v>2.3993841578650041E-3</v>
      </c>
      <c r="J156" s="70">
        <f>H156/'סכום נכסי הקרן'!$C$41</f>
        <v>1.6642054737526267E-5</v>
      </c>
    </row>
    <row r="157" spans="1:10">
      <c r="A157" s="62" t="s">
        <v>2767</v>
      </c>
      <c r="B157" s="59" t="s">
        <v>2768</v>
      </c>
      <c r="C157" s="72" t="s">
        <v>1813</v>
      </c>
      <c r="D157" s="72" t="s">
        <v>135</v>
      </c>
      <c r="E157" s="78">
        <v>45237</v>
      </c>
      <c r="F157" s="69">
        <v>4200479.7894719997</v>
      </c>
      <c r="G157" s="71">
        <v>5.9275219999999997</v>
      </c>
      <c r="H157" s="69">
        <v>248.98436786400003</v>
      </c>
      <c r="I157" s="70">
        <f t="shared" si="2"/>
        <v>5.5921736716288773E-3</v>
      </c>
      <c r="J157" s="70">
        <f>H157/'סכום נכסי הקרן'!$C$41</f>
        <v>3.8787144626232512E-5</v>
      </c>
    </row>
    <row r="158" spans="1:10">
      <c r="A158" s="62" t="s">
        <v>2769</v>
      </c>
      <c r="B158" s="59" t="s">
        <v>2770</v>
      </c>
      <c r="C158" s="72" t="s">
        <v>1813</v>
      </c>
      <c r="D158" s="72" t="s">
        <v>135</v>
      </c>
      <c r="E158" s="78">
        <v>45236</v>
      </c>
      <c r="F158" s="69">
        <v>5723432.0059200004</v>
      </c>
      <c r="G158" s="71">
        <v>6.2561010000000001</v>
      </c>
      <c r="H158" s="69">
        <v>358.06371234899996</v>
      </c>
      <c r="I158" s="70">
        <f t="shared" si="2"/>
        <v>8.0420890762808745E-3</v>
      </c>
      <c r="J158" s="70">
        <f>H158/'סכום נכסי הקרן'!$C$41</f>
        <v>5.5779682537629885E-5</v>
      </c>
    </row>
    <row r="159" spans="1:10">
      <c r="A159" s="62" t="s">
        <v>2769</v>
      </c>
      <c r="B159" s="59" t="s">
        <v>2771</v>
      </c>
      <c r="C159" s="72" t="s">
        <v>1813</v>
      </c>
      <c r="D159" s="72" t="s">
        <v>135</v>
      </c>
      <c r="E159" s="78">
        <v>45236</v>
      </c>
      <c r="F159" s="69">
        <v>1835412.7927680002</v>
      </c>
      <c r="G159" s="71">
        <v>6.2561010000000001</v>
      </c>
      <c r="H159" s="69">
        <v>114.825286225</v>
      </c>
      <c r="I159" s="70">
        <f t="shared" si="2"/>
        <v>2.5789689046480007E-3</v>
      </c>
      <c r="J159" s="70">
        <f>H159/'סכום נכסי הקרן'!$C$41</f>
        <v>1.7887649018955031E-5</v>
      </c>
    </row>
    <row r="160" spans="1:10">
      <c r="A160" s="62" t="s">
        <v>2772</v>
      </c>
      <c r="B160" s="59" t="s">
        <v>2773</v>
      </c>
      <c r="C160" s="72" t="s">
        <v>1813</v>
      </c>
      <c r="D160" s="72" t="s">
        <v>135</v>
      </c>
      <c r="E160" s="78">
        <v>45236</v>
      </c>
      <c r="F160" s="69">
        <v>2753190.4175280007</v>
      </c>
      <c r="G160" s="71">
        <v>6.258527</v>
      </c>
      <c r="H160" s="69">
        <v>172.30915771400001</v>
      </c>
      <c r="I160" s="70">
        <f t="shared" si="2"/>
        <v>3.8700531419510876E-3</v>
      </c>
      <c r="J160" s="70">
        <f>H160/'סכום נכסי הקרן'!$C$41</f>
        <v>2.6842569587853864E-5</v>
      </c>
    </row>
    <row r="161" spans="1:10">
      <c r="A161" s="62" t="s">
        <v>2774</v>
      </c>
      <c r="B161" s="59" t="s">
        <v>2775</v>
      </c>
      <c r="C161" s="72" t="s">
        <v>1813</v>
      </c>
      <c r="D161" s="72" t="s">
        <v>135</v>
      </c>
      <c r="E161" s="78">
        <v>45236</v>
      </c>
      <c r="F161" s="69">
        <v>77627.969425999996</v>
      </c>
      <c r="G161" s="71">
        <v>6.2755000000000001</v>
      </c>
      <c r="H161" s="69">
        <v>4.8715432209999996</v>
      </c>
      <c r="I161" s="70">
        <f t="shared" si="2"/>
        <v>1.094145627470023E-4</v>
      </c>
      <c r="J161" s="70">
        <f>H161/'סכום נכסי הקרן'!$C$41</f>
        <v>7.5889604269887089E-7</v>
      </c>
    </row>
    <row r="162" spans="1:10">
      <c r="A162" s="62" t="s">
        <v>2774</v>
      </c>
      <c r="B162" s="59" t="s">
        <v>2776</v>
      </c>
      <c r="C162" s="72" t="s">
        <v>1813</v>
      </c>
      <c r="D162" s="72" t="s">
        <v>135</v>
      </c>
      <c r="E162" s="78">
        <v>45236</v>
      </c>
      <c r="F162" s="69">
        <v>10464018.261407999</v>
      </c>
      <c r="G162" s="71">
        <v>6.2755000000000001</v>
      </c>
      <c r="H162" s="69">
        <v>656.66947406700001</v>
      </c>
      <c r="I162" s="70">
        <f t="shared" si="2"/>
        <v>1.474875621848553E-2</v>
      </c>
      <c r="J162" s="70">
        <f>H162/'סכום נכסי הקרן'!$C$41</f>
        <v>1.0229691960493338E-4</v>
      </c>
    </row>
    <row r="163" spans="1:10">
      <c r="A163" s="62" t="s">
        <v>2777</v>
      </c>
      <c r="B163" s="59" t="s">
        <v>2778</v>
      </c>
      <c r="C163" s="72" t="s">
        <v>1813</v>
      </c>
      <c r="D163" s="72" t="s">
        <v>135</v>
      </c>
      <c r="E163" s="78">
        <v>45236</v>
      </c>
      <c r="F163" s="69">
        <v>1165112.289695</v>
      </c>
      <c r="G163" s="71">
        <v>6.331226</v>
      </c>
      <c r="H163" s="69">
        <v>73.765897428000002</v>
      </c>
      <c r="I163" s="70">
        <f t="shared" si="2"/>
        <v>1.6567775439069315E-3</v>
      </c>
      <c r="J163" s="70">
        <f>H163/'סכום נכסי הקרן'!$C$41</f>
        <v>1.1491358098378664E-5</v>
      </c>
    </row>
    <row r="164" spans="1:10">
      <c r="A164" s="62" t="s">
        <v>2779</v>
      </c>
      <c r="B164" s="59" t="s">
        <v>2780</v>
      </c>
      <c r="C164" s="72" t="s">
        <v>1813</v>
      </c>
      <c r="D164" s="72" t="s">
        <v>135</v>
      </c>
      <c r="E164" s="78">
        <v>45210</v>
      </c>
      <c r="F164" s="69">
        <v>4464024.7806719998</v>
      </c>
      <c r="G164" s="71">
        <v>7.5140630000000002</v>
      </c>
      <c r="H164" s="69">
        <v>335.42961749600005</v>
      </c>
      <c r="I164" s="70">
        <f t="shared" si="2"/>
        <v>7.53372869043033E-3</v>
      </c>
      <c r="J164" s="70">
        <f>H164/'סכום נכסי הקרן'!$C$41</f>
        <v>5.2253710533529192E-5</v>
      </c>
    </row>
    <row r="165" spans="1:10">
      <c r="A165" s="62" t="s">
        <v>2781</v>
      </c>
      <c r="B165" s="59" t="s">
        <v>2782</v>
      </c>
      <c r="C165" s="72" t="s">
        <v>1813</v>
      </c>
      <c r="D165" s="72" t="s">
        <v>135</v>
      </c>
      <c r="E165" s="78">
        <v>45210</v>
      </c>
      <c r="F165" s="69">
        <v>4377719.7317519998</v>
      </c>
      <c r="G165" s="71">
        <v>7.5961169999999996</v>
      </c>
      <c r="H165" s="69">
        <v>332.53670953200003</v>
      </c>
      <c r="I165" s="70">
        <f t="shared" si="2"/>
        <v>7.4687541545206586E-3</v>
      </c>
      <c r="J165" s="70">
        <f>H165/'סכום נכסי הקרן'!$C$41</f>
        <v>5.1803049150436507E-5</v>
      </c>
    </row>
    <row r="166" spans="1:10">
      <c r="A166" s="62" t="s">
        <v>2783</v>
      </c>
      <c r="B166" s="59" t="s">
        <v>2784</v>
      </c>
      <c r="C166" s="72" t="s">
        <v>1813</v>
      </c>
      <c r="D166" s="72" t="s">
        <v>135</v>
      </c>
      <c r="E166" s="78">
        <v>45210</v>
      </c>
      <c r="F166" s="69">
        <v>8853995.7930960003</v>
      </c>
      <c r="G166" s="71">
        <v>7.6526129999999997</v>
      </c>
      <c r="H166" s="69">
        <v>677.56202485100005</v>
      </c>
      <c r="I166" s="70">
        <f t="shared" si="2"/>
        <v>1.5218001631078146E-2</v>
      </c>
      <c r="J166" s="70">
        <f>H166/'סכום נכסי הקרן'!$C$41</f>
        <v>1.0555159135730842E-4</v>
      </c>
    </row>
    <row r="167" spans="1:10">
      <c r="A167" s="62" t="s">
        <v>2785</v>
      </c>
      <c r="B167" s="59" t="s">
        <v>2786</v>
      </c>
      <c r="C167" s="72" t="s">
        <v>1813</v>
      </c>
      <c r="D167" s="72" t="s">
        <v>135</v>
      </c>
      <c r="E167" s="78">
        <v>45211</v>
      </c>
      <c r="F167" s="69">
        <v>5593136.9970239997</v>
      </c>
      <c r="G167" s="71">
        <v>7.67143</v>
      </c>
      <c r="H167" s="69">
        <v>429.07356437299995</v>
      </c>
      <c r="I167" s="70">
        <f t="shared" si="2"/>
        <v>9.6369660090037286E-3</v>
      </c>
      <c r="J167" s="70">
        <f>H167/'סכום נכסי הקרן'!$C$41</f>
        <v>6.6841699900288936E-5</v>
      </c>
    </row>
    <row r="168" spans="1:10">
      <c r="A168" s="62" t="s">
        <v>2787</v>
      </c>
      <c r="B168" s="59" t="s">
        <v>2788</v>
      </c>
      <c r="C168" s="72" t="s">
        <v>1813</v>
      </c>
      <c r="D168" s="72" t="s">
        <v>135</v>
      </c>
      <c r="E168" s="78">
        <v>45211</v>
      </c>
      <c r="F168" s="69">
        <v>4668426.477</v>
      </c>
      <c r="G168" s="71">
        <v>7.8301119999999997</v>
      </c>
      <c r="H168" s="69">
        <v>365.54303674499994</v>
      </c>
      <c r="I168" s="70">
        <f t="shared" si="2"/>
        <v>8.2100742446980686E-3</v>
      </c>
      <c r="J168" s="70">
        <f>H168/'סכום נכסי הקרן'!$C$41</f>
        <v>5.6944822500202233E-5</v>
      </c>
    </row>
    <row r="169" spans="1:10">
      <c r="A169" s="62" t="s">
        <v>2789</v>
      </c>
      <c r="B169" s="59" t="s">
        <v>2790</v>
      </c>
      <c r="C169" s="72" t="s">
        <v>1813</v>
      </c>
      <c r="D169" s="72" t="s">
        <v>135</v>
      </c>
      <c r="E169" s="78">
        <v>45211</v>
      </c>
      <c r="F169" s="69">
        <v>3362121.8039520001</v>
      </c>
      <c r="G169" s="71">
        <v>7.8093570000000003</v>
      </c>
      <c r="H169" s="69">
        <v>262.56010599800004</v>
      </c>
      <c r="I169" s="70">
        <f t="shared" si="2"/>
        <v>5.8970839196784688E-3</v>
      </c>
      <c r="J169" s="70">
        <f>H169/'סכום נכסי הקרן'!$C$41</f>
        <v>4.090199273066828E-5</v>
      </c>
    </row>
    <row r="170" spans="1:10">
      <c r="A170" s="62" t="s">
        <v>2791</v>
      </c>
      <c r="B170" s="59" t="s">
        <v>2792</v>
      </c>
      <c r="C170" s="72" t="s">
        <v>1813</v>
      </c>
      <c r="D170" s="72" t="s">
        <v>135</v>
      </c>
      <c r="E170" s="78">
        <v>45211</v>
      </c>
      <c r="F170" s="69">
        <v>4265642.8641959997</v>
      </c>
      <c r="G170" s="71">
        <v>7.8210750000000004</v>
      </c>
      <c r="H170" s="69">
        <v>333.61910641700001</v>
      </c>
      <c r="I170" s="70">
        <f t="shared" si="2"/>
        <v>7.4930647223465721E-3</v>
      </c>
      <c r="J170" s="70">
        <f>H170/'סכום נכסי הקרן'!$C$41</f>
        <v>5.1971666501323405E-5</v>
      </c>
    </row>
    <row r="171" spans="1:10">
      <c r="A171" s="62" t="s">
        <v>2791</v>
      </c>
      <c r="B171" s="59" t="s">
        <v>2793</v>
      </c>
      <c r="C171" s="72" t="s">
        <v>1813</v>
      </c>
      <c r="D171" s="72" t="s">
        <v>135</v>
      </c>
      <c r="E171" s="78">
        <v>45211</v>
      </c>
      <c r="F171" s="69">
        <v>4296590.6114879996</v>
      </c>
      <c r="G171" s="71">
        <v>7.8210750000000004</v>
      </c>
      <c r="H171" s="69">
        <v>336.03955296499998</v>
      </c>
      <c r="I171" s="70">
        <f t="shared" si="2"/>
        <v>7.5474278037537699E-3</v>
      </c>
      <c r="J171" s="70">
        <f>H171/'סכום נכסי הקרן'!$C$41</f>
        <v>5.2348727162290764E-5</v>
      </c>
    </row>
    <row r="172" spans="1:10">
      <c r="A172" s="62" t="s">
        <v>2794</v>
      </c>
      <c r="B172" s="59" t="s">
        <v>2795</v>
      </c>
      <c r="C172" s="72" t="s">
        <v>1813</v>
      </c>
      <c r="D172" s="72" t="s">
        <v>135</v>
      </c>
      <c r="E172" s="78">
        <v>45211</v>
      </c>
      <c r="F172" s="69">
        <v>1868082.8745599999</v>
      </c>
      <c r="G172" s="71">
        <v>7.8210750000000004</v>
      </c>
      <c r="H172" s="69">
        <v>146.104153422</v>
      </c>
      <c r="I172" s="70">
        <f t="shared" si="2"/>
        <v>3.2814903485363272E-3</v>
      </c>
      <c r="J172" s="70">
        <f>H172/'סכום נכסי הקרן'!$C$41</f>
        <v>2.2760316151123912E-5</v>
      </c>
    </row>
    <row r="173" spans="1:10">
      <c r="A173" s="62" t="s">
        <v>2796</v>
      </c>
      <c r="B173" s="59" t="s">
        <v>2797</v>
      </c>
      <c r="C173" s="72" t="s">
        <v>1813</v>
      </c>
      <c r="D173" s="72" t="s">
        <v>135</v>
      </c>
      <c r="E173" s="78">
        <v>45211</v>
      </c>
      <c r="F173" s="69">
        <v>4205323.3190400004</v>
      </c>
      <c r="G173" s="71">
        <v>7.8679129999999997</v>
      </c>
      <c r="H173" s="69">
        <v>330.87119636</v>
      </c>
      <c r="I173" s="70">
        <f t="shared" si="2"/>
        <v>7.4313468305584685E-3</v>
      </c>
      <c r="J173" s="70">
        <f>H173/'סכום נכסי הקרן'!$C$41</f>
        <v>5.1543593101715619E-5</v>
      </c>
    </row>
    <row r="174" spans="1:10">
      <c r="A174" s="62" t="s">
        <v>2798</v>
      </c>
      <c r="B174" s="59" t="s">
        <v>2799</v>
      </c>
      <c r="C174" s="72" t="s">
        <v>1813</v>
      </c>
      <c r="D174" s="72" t="s">
        <v>135</v>
      </c>
      <c r="E174" s="78">
        <v>45211</v>
      </c>
      <c r="F174" s="69">
        <v>5596276.2175489999</v>
      </c>
      <c r="G174" s="71">
        <v>7.8866360000000002</v>
      </c>
      <c r="H174" s="69">
        <v>441.35791350099998</v>
      </c>
      <c r="I174" s="70">
        <f t="shared" si="2"/>
        <v>9.9128717389739811E-3</v>
      </c>
      <c r="J174" s="70">
        <f>H174/'סכום נכסי הקרן'!$C$41</f>
        <v>6.8755373559219732E-5</v>
      </c>
    </row>
    <row r="175" spans="1:10">
      <c r="A175" s="62" t="s">
        <v>2798</v>
      </c>
      <c r="B175" s="59" t="s">
        <v>2800</v>
      </c>
      <c r="C175" s="72" t="s">
        <v>1813</v>
      </c>
      <c r="D175" s="72" t="s">
        <v>135</v>
      </c>
      <c r="E175" s="78">
        <v>45211</v>
      </c>
      <c r="F175" s="69">
        <v>3557232.4241160001</v>
      </c>
      <c r="G175" s="71">
        <v>7.8866360000000002</v>
      </c>
      <c r="H175" s="69">
        <v>280.54595926600001</v>
      </c>
      <c r="I175" s="70">
        <f t="shared" si="2"/>
        <v>6.3010450838670105E-3</v>
      </c>
      <c r="J175" s="70">
        <f>H175/'סכום נכסי הקרן'!$C$41</f>
        <v>4.370385494361317E-5</v>
      </c>
    </row>
    <row r="176" spans="1:10">
      <c r="A176" s="62" t="s">
        <v>2801</v>
      </c>
      <c r="B176" s="59" t="s">
        <v>2802</v>
      </c>
      <c r="C176" s="72" t="s">
        <v>1813</v>
      </c>
      <c r="D176" s="72" t="s">
        <v>135</v>
      </c>
      <c r="E176" s="78">
        <v>45215</v>
      </c>
      <c r="F176" s="69">
        <v>14564125.397700001</v>
      </c>
      <c r="G176" s="71">
        <v>8.3817020000000007</v>
      </c>
      <c r="H176" s="69">
        <v>1220.721591148</v>
      </c>
      <c r="I176" s="70">
        <f t="shared" si="2"/>
        <v>2.7417332264552098E-2</v>
      </c>
      <c r="J176" s="70">
        <f>H176/'סכום נכסי הקרן'!$C$41</f>
        <v>1.9016577349982344E-4</v>
      </c>
    </row>
    <row r="177" spans="1:10">
      <c r="A177" s="62" t="s">
        <v>2803</v>
      </c>
      <c r="B177" s="59" t="s">
        <v>2804</v>
      </c>
      <c r="C177" s="72" t="s">
        <v>1813</v>
      </c>
      <c r="D177" s="72" t="s">
        <v>135</v>
      </c>
      <c r="E177" s="78">
        <v>45215</v>
      </c>
      <c r="F177" s="69">
        <v>4769722.6739400001</v>
      </c>
      <c r="G177" s="71">
        <v>8.4164150000000006</v>
      </c>
      <c r="H177" s="69">
        <v>401.43963910600002</v>
      </c>
      <c r="I177" s="70">
        <f t="shared" si="2"/>
        <v>9.0163097378988446E-3</v>
      </c>
      <c r="J177" s="70">
        <f>H177/'סכום נכסי הקרן'!$C$41</f>
        <v>6.2536847089179575E-5</v>
      </c>
    </row>
    <row r="178" spans="1:10">
      <c r="A178" s="62" t="s">
        <v>2805</v>
      </c>
      <c r="B178" s="59" t="s">
        <v>2806</v>
      </c>
      <c r="C178" s="72" t="s">
        <v>1813</v>
      </c>
      <c r="D178" s="72" t="s">
        <v>135</v>
      </c>
      <c r="E178" s="78">
        <v>45216</v>
      </c>
      <c r="F178" s="69">
        <v>4720304.4775200002</v>
      </c>
      <c r="G178" s="71">
        <v>8.8298930000000002</v>
      </c>
      <c r="H178" s="69">
        <v>416.79785426699999</v>
      </c>
      <c r="I178" s="70">
        <f t="shared" si="2"/>
        <v>9.3612543109391402E-3</v>
      </c>
      <c r="J178" s="70">
        <f>H178/'סכום נכסי הקרן'!$C$41</f>
        <v>6.4929372040689327E-5</v>
      </c>
    </row>
    <row r="179" spans="1:10">
      <c r="A179" s="62" t="s">
        <v>2807</v>
      </c>
      <c r="B179" s="59" t="s">
        <v>2808</v>
      </c>
      <c r="C179" s="72" t="s">
        <v>1813</v>
      </c>
      <c r="D179" s="72" t="s">
        <v>135</v>
      </c>
      <c r="E179" s="78">
        <v>45230</v>
      </c>
      <c r="F179" s="69">
        <v>7513146.5173869999</v>
      </c>
      <c r="G179" s="71">
        <v>9.1062049999999992</v>
      </c>
      <c r="H179" s="69">
        <v>684.16254265099997</v>
      </c>
      <c r="I179" s="70">
        <f t="shared" si="2"/>
        <v>1.5366248857106565E-2</v>
      </c>
      <c r="J179" s="70">
        <f>H179/'סכום נכסי הקרן'!$C$41</f>
        <v>1.0657982955841692E-4</v>
      </c>
    </row>
    <row r="180" spans="1:10">
      <c r="A180" s="62" t="s">
        <v>2809</v>
      </c>
      <c r="B180" s="59" t="s">
        <v>2810</v>
      </c>
      <c r="C180" s="72" t="s">
        <v>1813</v>
      </c>
      <c r="D180" s="72" t="s">
        <v>135</v>
      </c>
      <c r="E180" s="78">
        <v>45217</v>
      </c>
      <c r="F180" s="69">
        <v>5862451.4866800001</v>
      </c>
      <c r="G180" s="71">
        <v>9.0351750000000006</v>
      </c>
      <c r="H180" s="69">
        <v>529.68273446199998</v>
      </c>
      <c r="I180" s="70">
        <f t="shared" si="2"/>
        <v>1.1896641814849713E-2</v>
      </c>
      <c r="J180" s="70">
        <f>H180/'סכום נכסי הקרן'!$C$41</f>
        <v>8.2514741804264218E-5</v>
      </c>
    </row>
    <row r="181" spans="1:10">
      <c r="A181" s="62" t="s">
        <v>2811</v>
      </c>
      <c r="B181" s="59" t="s">
        <v>2812</v>
      </c>
      <c r="C181" s="72" t="s">
        <v>1813</v>
      </c>
      <c r="D181" s="72" t="s">
        <v>135</v>
      </c>
      <c r="E181" s="78">
        <v>45230</v>
      </c>
      <c r="F181" s="69">
        <v>8227376.0266319998</v>
      </c>
      <c r="G181" s="71">
        <v>9.1632560000000005</v>
      </c>
      <c r="H181" s="69">
        <v>753.89555533000009</v>
      </c>
      <c r="I181" s="70">
        <f t="shared" si="2"/>
        <v>1.6932448056246129E-2</v>
      </c>
      <c r="J181" s="70">
        <f>H181/'סכום נכסי הקרן'!$C$41</f>
        <v>1.1744293904278691E-4</v>
      </c>
    </row>
    <row r="182" spans="1:10">
      <c r="A182" s="62" t="s">
        <v>2813</v>
      </c>
      <c r="B182" s="59" t="s">
        <v>2814</v>
      </c>
      <c r="C182" s="72" t="s">
        <v>1813</v>
      </c>
      <c r="D182" s="72" t="s">
        <v>135</v>
      </c>
      <c r="E182" s="78">
        <v>45231</v>
      </c>
      <c r="F182" s="69">
        <v>3599429.8317080005</v>
      </c>
      <c r="G182" s="71">
        <v>9.1006020000000003</v>
      </c>
      <c r="H182" s="69">
        <v>327.569800719</v>
      </c>
      <c r="I182" s="70">
        <f t="shared" si="2"/>
        <v>7.3571976864109335E-3</v>
      </c>
      <c r="J182" s="70">
        <f>H182/'סכום נכסי הקרן'!$C$41</f>
        <v>5.1029296918005708E-5</v>
      </c>
    </row>
    <row r="183" spans="1:10">
      <c r="A183" s="62" t="s">
        <v>2813</v>
      </c>
      <c r="B183" s="59" t="s">
        <v>2815</v>
      </c>
      <c r="C183" s="72" t="s">
        <v>1813</v>
      </c>
      <c r="D183" s="72" t="s">
        <v>135</v>
      </c>
      <c r="E183" s="78">
        <v>45231</v>
      </c>
      <c r="F183" s="69">
        <v>3539163.5199599997</v>
      </c>
      <c r="G183" s="71">
        <v>9.1006020000000003</v>
      </c>
      <c r="H183" s="69">
        <v>322.08520325500001</v>
      </c>
      <c r="I183" s="70">
        <f t="shared" si="2"/>
        <v>7.2340139628672287E-3</v>
      </c>
      <c r="J183" s="70">
        <f>H183/'סכום נכסי הקרן'!$C$41</f>
        <v>5.0174898399424676E-5</v>
      </c>
    </row>
    <row r="184" spans="1:10">
      <c r="A184" s="62" t="s">
        <v>2816</v>
      </c>
      <c r="B184" s="59" t="s">
        <v>2817</v>
      </c>
      <c r="C184" s="72" t="s">
        <v>1813</v>
      </c>
      <c r="D184" s="72" t="s">
        <v>135</v>
      </c>
      <c r="E184" s="78">
        <v>45217</v>
      </c>
      <c r="F184" s="69">
        <v>4733719.1550000003</v>
      </c>
      <c r="G184" s="71">
        <v>9.1492369999999994</v>
      </c>
      <c r="H184" s="69">
        <v>433.09919345700001</v>
      </c>
      <c r="I184" s="70">
        <f t="shared" si="2"/>
        <v>9.7273813919790363E-3</v>
      </c>
      <c r="J184" s="70">
        <f>H184/'סכום נכסי הקרן'!$C$41</f>
        <v>6.7468818216318984E-5</v>
      </c>
    </row>
    <row r="185" spans="1:10">
      <c r="A185" s="62" t="s">
        <v>2816</v>
      </c>
      <c r="B185" s="59" t="s">
        <v>2818</v>
      </c>
      <c r="C185" s="72" t="s">
        <v>1813</v>
      </c>
      <c r="D185" s="72" t="s">
        <v>135</v>
      </c>
      <c r="E185" s="78">
        <v>45217</v>
      </c>
      <c r="F185" s="69">
        <v>3202705.9295000001</v>
      </c>
      <c r="G185" s="71">
        <v>9.1492369999999994</v>
      </c>
      <c r="H185" s="69">
        <v>293.02316202700001</v>
      </c>
      <c r="I185" s="70">
        <f t="shared" si="2"/>
        <v>6.5812822946374142E-3</v>
      </c>
      <c r="J185" s="70">
        <f>H185/'סכום נכסי הקרן'!$C$41</f>
        <v>4.5647571620180109E-5</v>
      </c>
    </row>
    <row r="186" spans="1:10">
      <c r="A186" s="62" t="s">
        <v>2819</v>
      </c>
      <c r="B186" s="59" t="s">
        <v>2820</v>
      </c>
      <c r="C186" s="72" t="s">
        <v>1813</v>
      </c>
      <c r="D186" s="72" t="s">
        <v>135</v>
      </c>
      <c r="E186" s="78">
        <v>45217</v>
      </c>
      <c r="F186" s="69">
        <v>11816461.607999999</v>
      </c>
      <c r="G186" s="71">
        <v>9.2061609999999998</v>
      </c>
      <c r="H186" s="69">
        <v>1087.8425070849999</v>
      </c>
      <c r="I186" s="70">
        <f t="shared" si="2"/>
        <v>2.443287616482958E-2</v>
      </c>
      <c r="J186" s="70">
        <f>H186/'סכום נכסי הקרן'!$C$41</f>
        <v>1.6946567776462409E-4</v>
      </c>
    </row>
    <row r="187" spans="1:10">
      <c r="A187" s="62" t="s">
        <v>2821</v>
      </c>
      <c r="B187" s="59" t="s">
        <v>2822</v>
      </c>
      <c r="C187" s="72" t="s">
        <v>1813</v>
      </c>
      <c r="D187" s="72" t="s">
        <v>135</v>
      </c>
      <c r="E187" s="78">
        <v>45216</v>
      </c>
      <c r="F187" s="69">
        <v>3506905.3495680001</v>
      </c>
      <c r="G187" s="71">
        <v>9.1907370000000004</v>
      </c>
      <c r="H187" s="69">
        <v>322.31044826600004</v>
      </c>
      <c r="I187" s="70">
        <f t="shared" si="2"/>
        <v>7.2390729520358504E-3</v>
      </c>
      <c r="J187" s="70">
        <f>H187/'סכום נכסי הקרן'!$C$41</f>
        <v>5.0209987392733555E-5</v>
      </c>
    </row>
    <row r="188" spans="1:10">
      <c r="A188" s="62" t="s">
        <v>2823</v>
      </c>
      <c r="B188" s="59" t="s">
        <v>2824</v>
      </c>
      <c r="C188" s="72" t="s">
        <v>1813</v>
      </c>
      <c r="D188" s="72" t="s">
        <v>135</v>
      </c>
      <c r="E188" s="78">
        <v>45216</v>
      </c>
      <c r="F188" s="69">
        <v>6825102.9883199986</v>
      </c>
      <c r="G188" s="71">
        <v>9.2021099999999993</v>
      </c>
      <c r="H188" s="69">
        <v>628.05345074100001</v>
      </c>
      <c r="I188" s="70">
        <f t="shared" si="2"/>
        <v>1.4106042085051321E-2</v>
      </c>
      <c r="J188" s="70">
        <f>H188/'סכום נכסי הקרן'!$C$41</f>
        <v>9.7839074138990421E-5</v>
      </c>
    </row>
    <row r="189" spans="1:10">
      <c r="A189" s="62" t="s">
        <v>2823</v>
      </c>
      <c r="B189" s="59" t="s">
        <v>2825</v>
      </c>
      <c r="C189" s="72" t="s">
        <v>1813</v>
      </c>
      <c r="D189" s="72" t="s">
        <v>135</v>
      </c>
      <c r="E189" s="78">
        <v>45216</v>
      </c>
      <c r="F189" s="69">
        <v>2405041.3962750002</v>
      </c>
      <c r="G189" s="71">
        <v>9.2021099999999993</v>
      </c>
      <c r="H189" s="69">
        <v>221.314542934</v>
      </c>
      <c r="I189" s="70">
        <f t="shared" si="2"/>
        <v>4.9707110962890254E-3</v>
      </c>
      <c r="J189" s="70">
        <f>H189/'סכום נכסי הקרן'!$C$41</f>
        <v>3.4476699313743394E-5</v>
      </c>
    </row>
    <row r="190" spans="1:10">
      <c r="A190" s="62" t="s">
        <v>2826</v>
      </c>
      <c r="B190" s="59" t="s">
        <v>2827</v>
      </c>
      <c r="C190" s="72" t="s">
        <v>1813</v>
      </c>
      <c r="D190" s="72" t="s">
        <v>135</v>
      </c>
      <c r="E190" s="78">
        <v>45216</v>
      </c>
      <c r="F190" s="69">
        <v>4273702.5599999996</v>
      </c>
      <c r="G190" s="71">
        <v>9.3723559999999999</v>
      </c>
      <c r="H190" s="69">
        <v>400.54659907300004</v>
      </c>
      <c r="I190" s="70">
        <f t="shared" si="2"/>
        <v>8.9962521133857224E-3</v>
      </c>
      <c r="J190" s="70">
        <f>H190/'סכום נכסי הקרן'!$C$41</f>
        <v>6.2397728022331553E-5</v>
      </c>
    </row>
    <row r="191" spans="1:10">
      <c r="A191" s="62" t="s">
        <v>2826</v>
      </c>
      <c r="B191" s="59" t="s">
        <v>2828</v>
      </c>
      <c r="C191" s="72" t="s">
        <v>1813</v>
      </c>
      <c r="D191" s="72" t="s">
        <v>135</v>
      </c>
      <c r="E191" s="78">
        <v>45216</v>
      </c>
      <c r="F191" s="69">
        <v>4975352.2560000001</v>
      </c>
      <c r="G191" s="71">
        <v>9.3723559999999999</v>
      </c>
      <c r="H191" s="69">
        <v>466.30770317899999</v>
      </c>
      <c r="I191" s="70">
        <f t="shared" si="2"/>
        <v>1.0473242488940902E-2</v>
      </c>
      <c r="J191" s="70">
        <f>H191/'סכום נכסי הקרן'!$C$41</f>
        <v>7.2642087849505055E-5</v>
      </c>
    </row>
    <row r="192" spans="1:10">
      <c r="A192" s="62" t="s">
        <v>2829</v>
      </c>
      <c r="B192" s="59" t="s">
        <v>2830</v>
      </c>
      <c r="C192" s="72" t="s">
        <v>1813</v>
      </c>
      <c r="D192" s="72" t="s">
        <v>135</v>
      </c>
      <c r="E192" s="78">
        <v>45218</v>
      </c>
      <c r="F192" s="69">
        <v>5891156.5222079996</v>
      </c>
      <c r="G192" s="71">
        <v>9.4367190000000001</v>
      </c>
      <c r="H192" s="69">
        <v>555.93189512399999</v>
      </c>
      <c r="I192" s="70">
        <f t="shared" si="2"/>
        <v>1.2486196357633589E-2</v>
      </c>
      <c r="J192" s="70">
        <f>H192/'סכום נכסי הקרן'!$C$41</f>
        <v>8.6603873984121915E-5</v>
      </c>
    </row>
    <row r="193" spans="1:10">
      <c r="A193" s="62" t="s">
        <v>2831</v>
      </c>
      <c r="B193" s="59" t="s">
        <v>2832</v>
      </c>
      <c r="C193" s="72" t="s">
        <v>1813</v>
      </c>
      <c r="D193" s="72" t="s">
        <v>135</v>
      </c>
      <c r="E193" s="78">
        <v>45218</v>
      </c>
      <c r="F193" s="69">
        <v>4275839.4112799997</v>
      </c>
      <c r="G193" s="71">
        <v>9.4367190000000001</v>
      </c>
      <c r="H193" s="69">
        <v>403.49895613800004</v>
      </c>
      <c r="I193" s="70">
        <f t="shared" si="2"/>
        <v>9.0625618724673E-3</v>
      </c>
      <c r="J193" s="70">
        <f>H193/'סכום נכסי הקרן'!$C$41</f>
        <v>6.2857650472286248E-5</v>
      </c>
    </row>
    <row r="194" spans="1:10">
      <c r="A194" s="62" t="s">
        <v>2833</v>
      </c>
      <c r="B194" s="59" t="s">
        <v>2834</v>
      </c>
      <c r="C194" s="72" t="s">
        <v>1813</v>
      </c>
      <c r="D194" s="72" t="s">
        <v>135</v>
      </c>
      <c r="E194" s="78">
        <v>45223</v>
      </c>
      <c r="F194" s="69">
        <v>1609706.1037260003</v>
      </c>
      <c r="G194" s="71">
        <v>9.7182099999999991</v>
      </c>
      <c r="H194" s="69">
        <v>156.43461495300002</v>
      </c>
      <c r="I194" s="70">
        <f t="shared" si="2"/>
        <v>3.5135118825990125E-3</v>
      </c>
      <c r="J194" s="70">
        <f>H194/'סכום נכסי הקרן'!$C$41</f>
        <v>2.4369610376685467E-5</v>
      </c>
    </row>
    <row r="195" spans="1:10">
      <c r="A195" s="62" t="s">
        <v>2833</v>
      </c>
      <c r="B195" s="59" t="s">
        <v>2835</v>
      </c>
      <c r="C195" s="72" t="s">
        <v>1813</v>
      </c>
      <c r="D195" s="72" t="s">
        <v>135</v>
      </c>
      <c r="E195" s="78">
        <v>45223</v>
      </c>
      <c r="F195" s="69">
        <v>1903364.663472</v>
      </c>
      <c r="G195" s="71">
        <v>9.7182099999999991</v>
      </c>
      <c r="H195" s="69">
        <v>184.97296963400004</v>
      </c>
      <c r="I195" s="70">
        <f t="shared" si="2"/>
        <v>4.1544815830175819E-3</v>
      </c>
      <c r="J195" s="70">
        <f>H195/'סכום נכסי הקרן'!$C$41</f>
        <v>2.8815356508873527E-5</v>
      </c>
    </row>
    <row r="196" spans="1:10">
      <c r="A196" s="62" t="s">
        <v>2833</v>
      </c>
      <c r="B196" s="59" t="s">
        <v>2836</v>
      </c>
      <c r="C196" s="72" t="s">
        <v>1813</v>
      </c>
      <c r="D196" s="72" t="s">
        <v>135</v>
      </c>
      <c r="E196" s="78">
        <v>45223</v>
      </c>
      <c r="F196" s="69">
        <v>2374131.4818719998</v>
      </c>
      <c r="G196" s="71">
        <v>9.7182099999999991</v>
      </c>
      <c r="H196" s="69">
        <v>230.723076314</v>
      </c>
      <c r="I196" s="70">
        <f t="shared" si="2"/>
        <v>5.1820261804754204E-3</v>
      </c>
      <c r="J196" s="70">
        <f>H196/'סכום נכסי הקרן'!$C$41</f>
        <v>3.5942374239689459E-5</v>
      </c>
    </row>
    <row r="197" spans="1:10">
      <c r="A197" s="62" t="s">
        <v>2837</v>
      </c>
      <c r="B197" s="59" t="s">
        <v>2838</v>
      </c>
      <c r="C197" s="72" t="s">
        <v>1813</v>
      </c>
      <c r="D197" s="72" t="s">
        <v>135</v>
      </c>
      <c r="E197" s="78">
        <v>45224</v>
      </c>
      <c r="F197" s="69">
        <v>4166857.5143999998</v>
      </c>
      <c r="G197" s="71">
        <v>9.9809699999999992</v>
      </c>
      <c r="H197" s="69">
        <v>415.89280467399999</v>
      </c>
      <c r="I197" s="70">
        <f t="shared" si="2"/>
        <v>9.3409269524430544E-3</v>
      </c>
      <c r="J197" s="70">
        <f>H197/'סכום נכסי הקרן'!$C$41</f>
        <v>6.4788382107229813E-5</v>
      </c>
    </row>
    <row r="198" spans="1:10">
      <c r="A198" s="62" t="s">
        <v>2839</v>
      </c>
      <c r="B198" s="59" t="s">
        <v>2840</v>
      </c>
      <c r="C198" s="72" t="s">
        <v>1813</v>
      </c>
      <c r="D198" s="72" t="s">
        <v>135</v>
      </c>
      <c r="E198" s="78">
        <v>45222</v>
      </c>
      <c r="F198" s="69">
        <v>2863380.7152</v>
      </c>
      <c r="G198" s="71">
        <v>9.9809699999999992</v>
      </c>
      <c r="H198" s="69">
        <v>285.79317444399999</v>
      </c>
      <c r="I198" s="70">
        <f t="shared" si="2"/>
        <v>6.4188972157880426E-3</v>
      </c>
      <c r="J198" s="70">
        <f>H198/'סכום נכסי הקרן'!$C$41</f>
        <v>4.4521273706646584E-5</v>
      </c>
    </row>
    <row r="199" spans="1:10">
      <c r="A199" s="62" t="s">
        <v>2841</v>
      </c>
      <c r="B199" s="59" t="s">
        <v>2842</v>
      </c>
      <c r="C199" s="72" t="s">
        <v>1813</v>
      </c>
      <c r="D199" s="72" t="s">
        <v>135</v>
      </c>
      <c r="E199" s="78">
        <v>45223</v>
      </c>
      <c r="F199" s="69">
        <v>4037015.8440499995</v>
      </c>
      <c r="G199" s="71">
        <v>9.8853930000000005</v>
      </c>
      <c r="H199" s="69">
        <v>399.07489618400001</v>
      </c>
      <c r="I199" s="70">
        <f t="shared" si="2"/>
        <v>8.9631977565241654E-3</v>
      </c>
      <c r="J199" s="70">
        <f>H199/'סכום נכסי הקרן'!$C$41</f>
        <v>6.2168464019566252E-5</v>
      </c>
    </row>
    <row r="200" spans="1:10">
      <c r="A200" s="62" t="s">
        <v>2843</v>
      </c>
      <c r="B200" s="59" t="s">
        <v>2844</v>
      </c>
      <c r="C200" s="72" t="s">
        <v>1813</v>
      </c>
      <c r="D200" s="72" t="s">
        <v>135</v>
      </c>
      <c r="E200" s="78">
        <v>45229</v>
      </c>
      <c r="F200" s="69">
        <v>4773488.3316000002</v>
      </c>
      <c r="G200" s="71">
        <v>10.003356999999999</v>
      </c>
      <c r="H200" s="69">
        <v>477.50909700599999</v>
      </c>
      <c r="I200" s="70">
        <f t="shared" si="2"/>
        <v>1.072482510909604E-2</v>
      </c>
      <c r="J200" s="70">
        <f>H200/'סכום נכסי הקרן'!$C$41</f>
        <v>7.4387057166697501E-5</v>
      </c>
    </row>
    <row r="201" spans="1:10">
      <c r="A201" s="62" t="s">
        <v>2845</v>
      </c>
      <c r="B201" s="59" t="s">
        <v>2846</v>
      </c>
      <c r="C201" s="72" t="s">
        <v>1813</v>
      </c>
      <c r="D201" s="72" t="s">
        <v>135</v>
      </c>
      <c r="E201" s="78">
        <v>45223</v>
      </c>
      <c r="F201" s="69">
        <v>1815998.6377650001</v>
      </c>
      <c r="G201" s="71">
        <v>9.9413859999999996</v>
      </c>
      <c r="H201" s="69">
        <v>180.535435068</v>
      </c>
      <c r="I201" s="70">
        <f t="shared" si="2"/>
        <v>4.0548148281131808E-3</v>
      </c>
      <c r="J201" s="70">
        <f>H201/'סכום נכסי הקרן'!$C$41</f>
        <v>2.8124070961624377E-5</v>
      </c>
    </row>
    <row r="202" spans="1:10">
      <c r="A202" s="62" t="s">
        <v>2847</v>
      </c>
      <c r="B202" s="59" t="s">
        <v>2848</v>
      </c>
      <c r="C202" s="72" t="s">
        <v>1813</v>
      </c>
      <c r="D202" s="72" t="s">
        <v>135</v>
      </c>
      <c r="E202" s="78">
        <v>45222</v>
      </c>
      <c r="F202" s="69">
        <v>3347258.8161599999</v>
      </c>
      <c r="G202" s="71">
        <v>10.041998</v>
      </c>
      <c r="H202" s="69">
        <v>336.131652917</v>
      </c>
      <c r="I202" s="70">
        <f t="shared" ref="I202:I265" si="3">IFERROR(H202/$H$9,0)</f>
        <v>7.5494963630418537E-3</v>
      </c>
      <c r="J202" s="70">
        <f>H202/'סכום נכסי הקרן'!$C$41</f>
        <v>5.2363074625904407E-5</v>
      </c>
    </row>
    <row r="203" spans="1:10">
      <c r="A203" s="62" t="s">
        <v>2849</v>
      </c>
      <c r="B203" s="59" t="s">
        <v>2850</v>
      </c>
      <c r="C203" s="72" t="s">
        <v>1813</v>
      </c>
      <c r="D203" s="72" t="s">
        <v>135</v>
      </c>
      <c r="E203" s="78">
        <v>45224</v>
      </c>
      <c r="F203" s="69">
        <v>3238528.0447240002</v>
      </c>
      <c r="G203" s="71">
        <v>10.130515000000001</v>
      </c>
      <c r="H203" s="69">
        <v>328.07957311300004</v>
      </c>
      <c r="I203" s="70">
        <f t="shared" si="3"/>
        <v>7.3686471431969412E-3</v>
      </c>
      <c r="J203" s="70">
        <f>H203/'סכום נכסי הקרן'!$C$41</f>
        <v>5.1108709998200924E-5</v>
      </c>
    </row>
    <row r="204" spans="1:10">
      <c r="A204" s="62" t="s">
        <v>2851</v>
      </c>
      <c r="B204" s="59" t="s">
        <v>2852</v>
      </c>
      <c r="C204" s="72" t="s">
        <v>1813</v>
      </c>
      <c r="D204" s="72" t="s">
        <v>135</v>
      </c>
      <c r="E204" s="78">
        <v>45224</v>
      </c>
      <c r="F204" s="69">
        <v>597071.88591199997</v>
      </c>
      <c r="G204" s="71">
        <v>10.132744000000001</v>
      </c>
      <c r="H204" s="69">
        <v>60.499765167</v>
      </c>
      <c r="I204" s="70">
        <f t="shared" si="3"/>
        <v>1.3588210248260521E-3</v>
      </c>
      <c r="J204" s="70">
        <f>H204/'סכום נכסי הקרן'!$C$41</f>
        <v>9.4247408442416645E-6</v>
      </c>
    </row>
    <row r="205" spans="1:10">
      <c r="A205" s="62" t="s">
        <v>2851</v>
      </c>
      <c r="B205" s="59" t="s">
        <v>2853</v>
      </c>
      <c r="C205" s="72" t="s">
        <v>1813</v>
      </c>
      <c r="D205" s="72" t="s">
        <v>135</v>
      </c>
      <c r="E205" s="78">
        <v>45224</v>
      </c>
      <c r="F205" s="69">
        <v>2833782.3179469998</v>
      </c>
      <c r="G205" s="71">
        <v>10.132744000000001</v>
      </c>
      <c r="H205" s="69">
        <v>287.13990528699998</v>
      </c>
      <c r="I205" s="70">
        <f t="shared" si="3"/>
        <v>6.4491447081410922E-3</v>
      </c>
      <c r="J205" s="70">
        <f>H205/'סכום נכסי הקרן'!$C$41</f>
        <v>4.4731069383492369E-5</v>
      </c>
    </row>
    <row r="206" spans="1:10">
      <c r="A206" s="62" t="s">
        <v>2854</v>
      </c>
      <c r="B206" s="59" t="s">
        <v>2855</v>
      </c>
      <c r="C206" s="72" t="s">
        <v>1813</v>
      </c>
      <c r="D206" s="72" t="s">
        <v>135</v>
      </c>
      <c r="E206" s="78">
        <v>45224</v>
      </c>
      <c r="F206" s="69">
        <v>5973680.3783200001</v>
      </c>
      <c r="G206" s="71">
        <v>10.177296999999999</v>
      </c>
      <c r="H206" s="69">
        <v>607.95917087100008</v>
      </c>
      <c r="I206" s="70">
        <f t="shared" si="3"/>
        <v>1.3654725788356203E-2</v>
      </c>
      <c r="J206" s="70">
        <f>H206/'סכום נכסי הקרן'!$C$41</f>
        <v>9.4708758183157399E-5</v>
      </c>
    </row>
    <row r="207" spans="1:10">
      <c r="A207" s="62" t="s">
        <v>2856</v>
      </c>
      <c r="B207" s="59" t="s">
        <v>2857</v>
      </c>
      <c r="C207" s="72" t="s">
        <v>1813</v>
      </c>
      <c r="D207" s="72" t="s">
        <v>135</v>
      </c>
      <c r="E207" s="78">
        <v>45224</v>
      </c>
      <c r="F207" s="69">
        <v>958021.65720000002</v>
      </c>
      <c r="G207" s="71">
        <v>10.195105</v>
      </c>
      <c r="H207" s="69">
        <v>97.671317020000004</v>
      </c>
      <c r="I207" s="70">
        <f t="shared" si="3"/>
        <v>2.1936918056273454E-3</v>
      </c>
      <c r="J207" s="70">
        <f>H207/'סכום נכסי הקרן'!$C$41</f>
        <v>1.5215378907476779E-5</v>
      </c>
    </row>
    <row r="208" spans="1:10">
      <c r="A208" s="62" t="s">
        <v>2858</v>
      </c>
      <c r="B208" s="59" t="s">
        <v>2859</v>
      </c>
      <c r="C208" s="72" t="s">
        <v>1813</v>
      </c>
      <c r="D208" s="72" t="s">
        <v>135</v>
      </c>
      <c r="E208" s="78">
        <v>45286</v>
      </c>
      <c r="F208" s="69">
        <v>3544671.9456719998</v>
      </c>
      <c r="G208" s="71">
        <v>5.4843000000000003E-2</v>
      </c>
      <c r="H208" s="69">
        <v>1.9440155370000001</v>
      </c>
      <c r="I208" s="70">
        <f t="shared" si="3"/>
        <v>4.366247004385018E-5</v>
      </c>
      <c r="J208" s="70">
        <f>H208/'סכום נכסי הקרן'!$C$41</f>
        <v>3.0284154959659356E-7</v>
      </c>
    </row>
    <row r="209" spans="1:10">
      <c r="A209" s="62" t="s">
        <v>2860</v>
      </c>
      <c r="B209" s="59" t="s">
        <v>2861</v>
      </c>
      <c r="C209" s="72" t="s">
        <v>1813</v>
      </c>
      <c r="D209" s="72" t="s">
        <v>135</v>
      </c>
      <c r="E209" s="78">
        <v>45286</v>
      </c>
      <c r="F209" s="69">
        <v>4511400.6581279999</v>
      </c>
      <c r="G209" s="71">
        <v>5.8057999999999998E-2</v>
      </c>
      <c r="H209" s="69">
        <v>2.6192469489999999</v>
      </c>
      <c r="I209" s="70">
        <f t="shared" si="3"/>
        <v>5.8828126252860529E-5</v>
      </c>
      <c r="J209" s="70">
        <f>H209/'סכום נכסי הקרן'!$C$41</f>
        <v>4.0803007471606941E-7</v>
      </c>
    </row>
    <row r="210" spans="1:10">
      <c r="A210" s="62" t="s">
        <v>2862</v>
      </c>
      <c r="B210" s="59" t="s">
        <v>2863</v>
      </c>
      <c r="C210" s="72" t="s">
        <v>1813</v>
      </c>
      <c r="D210" s="72" t="s">
        <v>135</v>
      </c>
      <c r="E210" s="78">
        <v>45189</v>
      </c>
      <c r="F210" s="69">
        <v>3222429.04152</v>
      </c>
      <c r="G210" s="71">
        <v>-4.3606290000000003</v>
      </c>
      <c r="H210" s="69">
        <v>-140.51816300199999</v>
      </c>
      <c r="I210" s="70">
        <f t="shared" si="3"/>
        <v>-3.1560293454031591E-3</v>
      </c>
      <c r="J210" s="70">
        <f>H210/'סכום נכסי הקרן'!$C$41</f>
        <v>-2.1890122491337063E-5</v>
      </c>
    </row>
    <row r="211" spans="1:10">
      <c r="A211" s="62" t="s">
        <v>2864</v>
      </c>
      <c r="B211" s="59" t="s">
        <v>2865</v>
      </c>
      <c r="C211" s="72" t="s">
        <v>1813</v>
      </c>
      <c r="D211" s="72" t="s">
        <v>135</v>
      </c>
      <c r="E211" s="78">
        <v>45187</v>
      </c>
      <c r="F211" s="69">
        <v>3641344.8169180001</v>
      </c>
      <c r="G211" s="71">
        <v>-4.9680540000000004</v>
      </c>
      <c r="H211" s="69">
        <v>-180.903991346</v>
      </c>
      <c r="I211" s="70">
        <f t="shared" si="3"/>
        <v>-4.0630925795721437E-3</v>
      </c>
      <c r="J211" s="70">
        <f>H211/'סכום נכסי הקרן'!$C$41</f>
        <v>-2.8181485191201632E-5</v>
      </c>
    </row>
    <row r="212" spans="1:10">
      <c r="A212" s="62" t="s">
        <v>2538</v>
      </c>
      <c r="B212" s="59" t="s">
        <v>2866</v>
      </c>
      <c r="C212" s="72" t="s">
        <v>1813</v>
      </c>
      <c r="D212" s="72" t="s">
        <v>135</v>
      </c>
      <c r="E212" s="78">
        <v>45264</v>
      </c>
      <c r="F212" s="69">
        <v>7330400</v>
      </c>
      <c r="G212" s="71">
        <v>1.5964830000000001</v>
      </c>
      <c r="H212" s="69">
        <v>117.02860000000001</v>
      </c>
      <c r="I212" s="70">
        <f t="shared" si="3"/>
        <v>2.6284551972558259E-3</v>
      </c>
      <c r="J212" s="70">
        <f>H212/'סכום נכסי הקרן'!$C$41</f>
        <v>1.8230884422771933E-5</v>
      </c>
    </row>
    <row r="213" spans="1:10">
      <c r="A213" s="62" t="s">
        <v>2867</v>
      </c>
      <c r="B213" s="59" t="s">
        <v>2868</v>
      </c>
      <c r="C213" s="72" t="s">
        <v>1813</v>
      </c>
      <c r="D213" s="72" t="s">
        <v>135</v>
      </c>
      <c r="E213" s="78">
        <v>45272</v>
      </c>
      <c r="F213" s="69">
        <v>12950700</v>
      </c>
      <c r="G213" s="71">
        <v>2.066195</v>
      </c>
      <c r="H213" s="69">
        <v>267.58666999999997</v>
      </c>
      <c r="I213" s="70">
        <f t="shared" si="3"/>
        <v>6.0099802396839696E-3</v>
      </c>
      <c r="J213" s="70">
        <f>H213/'סכום נכסי הקרן'!$C$41</f>
        <v>4.1685038134647538E-5</v>
      </c>
    </row>
    <row r="214" spans="1:10">
      <c r="A214" s="62" t="s">
        <v>2869</v>
      </c>
      <c r="B214" s="59" t="s">
        <v>2870</v>
      </c>
      <c r="C214" s="72" t="s">
        <v>1813</v>
      </c>
      <c r="D214" s="72" t="s">
        <v>135</v>
      </c>
      <c r="E214" s="78">
        <v>45246</v>
      </c>
      <c r="F214" s="69">
        <v>15061600</v>
      </c>
      <c r="G214" s="71">
        <v>3.7619729999999998</v>
      </c>
      <c r="H214" s="69">
        <v>566.61332999999991</v>
      </c>
      <c r="I214" s="70">
        <f t="shared" si="3"/>
        <v>1.2726100731555619E-2</v>
      </c>
      <c r="J214" s="70">
        <f>H214/'סכום נכסי הקרן'!$C$41</f>
        <v>8.826784334454936E-5</v>
      </c>
    </row>
    <row r="215" spans="1:10">
      <c r="A215" s="62" t="s">
        <v>2652</v>
      </c>
      <c r="B215" s="59" t="s">
        <v>2871</v>
      </c>
      <c r="C215" s="72" t="s">
        <v>1813</v>
      </c>
      <c r="D215" s="72" t="s">
        <v>135</v>
      </c>
      <c r="E215" s="78">
        <v>45174</v>
      </c>
      <c r="F215" s="69">
        <v>3584672.23068</v>
      </c>
      <c r="G215" s="71">
        <v>3.9044840000000001</v>
      </c>
      <c r="H215" s="69">
        <v>139.96295183500001</v>
      </c>
      <c r="I215" s="70">
        <f t="shared" si="3"/>
        <v>3.1435593365551034E-3</v>
      </c>
      <c r="J215" s="70">
        <f>H215/'סכום נכסי הקרן'!$C$41</f>
        <v>2.1803630893421606E-5</v>
      </c>
    </row>
    <row r="216" spans="1:10">
      <c r="A216" s="62" t="s">
        <v>2872</v>
      </c>
      <c r="B216" s="59" t="s">
        <v>2873</v>
      </c>
      <c r="C216" s="72" t="s">
        <v>1813</v>
      </c>
      <c r="D216" s="72" t="s">
        <v>135</v>
      </c>
      <c r="E216" s="78">
        <v>45159</v>
      </c>
      <c r="F216" s="69">
        <v>3585337.9962840001</v>
      </c>
      <c r="G216" s="71">
        <v>3.838387</v>
      </c>
      <c r="H216" s="69">
        <v>137.61914008899998</v>
      </c>
      <c r="I216" s="70">
        <f t="shared" si="3"/>
        <v>3.0909174681130044E-3</v>
      </c>
      <c r="J216" s="70">
        <f>H216/'סכום נכסי הקרן'!$C$41</f>
        <v>2.1438508512652617E-5</v>
      </c>
    </row>
    <row r="217" spans="1:10">
      <c r="A217" s="62" t="s">
        <v>2658</v>
      </c>
      <c r="B217" s="59" t="s">
        <v>2874</v>
      </c>
      <c r="C217" s="72" t="s">
        <v>1813</v>
      </c>
      <c r="D217" s="72" t="s">
        <v>135</v>
      </c>
      <c r="E217" s="78">
        <v>45181</v>
      </c>
      <c r="F217" s="69">
        <v>358609.88712600002</v>
      </c>
      <c r="G217" s="71">
        <v>3.9655879999999999</v>
      </c>
      <c r="H217" s="69">
        <v>14.220991075000001</v>
      </c>
      <c r="I217" s="70">
        <f t="shared" si="3"/>
        <v>3.1940258963375159E-4</v>
      </c>
      <c r="J217" s="70">
        <f>H217/'סכום נכסי הקרן'!$C$41</f>
        <v>2.2153665400218079E-6</v>
      </c>
    </row>
    <row r="218" spans="1:10">
      <c r="A218" s="62" t="s">
        <v>2875</v>
      </c>
      <c r="B218" s="59" t="s">
        <v>2876</v>
      </c>
      <c r="C218" s="72" t="s">
        <v>1813</v>
      </c>
      <c r="D218" s="72" t="s">
        <v>135</v>
      </c>
      <c r="E218" s="78">
        <v>45175</v>
      </c>
      <c r="F218" s="69">
        <v>3207764.3571520001</v>
      </c>
      <c r="G218" s="71">
        <v>4.5483799999999999</v>
      </c>
      <c r="H218" s="69">
        <v>145.90129949899998</v>
      </c>
      <c r="I218" s="70">
        <f t="shared" si="3"/>
        <v>3.2769342618345024E-3</v>
      </c>
      <c r="J218" s="70">
        <f>H218/'סכום נכסי הקרן'!$C$41</f>
        <v>2.2728715273860411E-5</v>
      </c>
    </row>
    <row r="219" spans="1:10">
      <c r="A219" s="62" t="s">
        <v>2877</v>
      </c>
      <c r="B219" s="59" t="s">
        <v>2878</v>
      </c>
      <c r="C219" s="72" t="s">
        <v>1813</v>
      </c>
      <c r="D219" s="72" t="s">
        <v>135</v>
      </c>
      <c r="E219" s="78">
        <v>45180</v>
      </c>
      <c r="F219" s="69">
        <v>2417997.2674799999</v>
      </c>
      <c r="G219" s="71">
        <v>5.0414539999999999</v>
      </c>
      <c r="H219" s="69">
        <v>121.902210266</v>
      </c>
      <c r="I219" s="70">
        <f t="shared" si="3"/>
        <v>2.7379161857070847E-3</v>
      </c>
      <c r="J219" s="70">
        <f>H219/'סכום נכסי הקרן'!$C$41</f>
        <v>1.8990102472727931E-5</v>
      </c>
    </row>
    <row r="220" spans="1:10">
      <c r="A220" s="62" t="s">
        <v>2841</v>
      </c>
      <c r="B220" s="59" t="s">
        <v>2879</v>
      </c>
      <c r="C220" s="72" t="s">
        <v>1813</v>
      </c>
      <c r="D220" s="72" t="s">
        <v>135</v>
      </c>
      <c r="E220" s="78">
        <v>45223</v>
      </c>
      <c r="F220" s="69">
        <v>3739362.340384</v>
      </c>
      <c r="G220" s="71">
        <v>9.8853930000000005</v>
      </c>
      <c r="H220" s="69">
        <v>369.65067654000001</v>
      </c>
      <c r="I220" s="70">
        <f t="shared" si="3"/>
        <v>8.3023315832257676E-3</v>
      </c>
      <c r="J220" s="70">
        <f>H220/'סכום נכסי הקרן'!$C$41</f>
        <v>5.7584716563303258E-5</v>
      </c>
    </row>
    <row r="221" spans="1:10">
      <c r="A221" s="62" t="s">
        <v>2880</v>
      </c>
      <c r="B221" s="59" t="s">
        <v>2881</v>
      </c>
      <c r="C221" s="72" t="s">
        <v>1813</v>
      </c>
      <c r="D221" s="72" t="s">
        <v>135</v>
      </c>
      <c r="E221" s="78">
        <v>45222</v>
      </c>
      <c r="F221" s="69">
        <v>1277635.8972</v>
      </c>
      <c r="G221" s="71">
        <v>10.086641999999999</v>
      </c>
      <c r="H221" s="69">
        <v>128.87055734399999</v>
      </c>
      <c r="I221" s="70">
        <f t="shared" si="3"/>
        <v>2.8944248348189388E-3</v>
      </c>
      <c r="J221" s="70">
        <f>H221/'סכום נכסי הקרן'!$C$41</f>
        <v>2.0075641650303142E-5</v>
      </c>
    </row>
    <row r="222" spans="1:10">
      <c r="A222" s="62" t="s">
        <v>2882</v>
      </c>
      <c r="B222" s="59" t="s">
        <v>2883</v>
      </c>
      <c r="C222" s="72" t="s">
        <v>1813</v>
      </c>
      <c r="D222" s="72" t="s">
        <v>135</v>
      </c>
      <c r="E222" s="78">
        <v>45260</v>
      </c>
      <c r="F222" s="69">
        <v>344961.69224399998</v>
      </c>
      <c r="G222" s="71">
        <v>-1.4673970000000001</v>
      </c>
      <c r="H222" s="69">
        <v>-5.061958551</v>
      </c>
      <c r="I222" s="70">
        <f t="shared" si="3"/>
        <v>-1.1369127941092621E-4</v>
      </c>
      <c r="J222" s="70">
        <f>H222/'סכום נכסי הקרן'!$C$41</f>
        <v>-7.8855921797016351E-7</v>
      </c>
    </row>
    <row r="223" spans="1:10">
      <c r="A223" s="62" t="s">
        <v>2884</v>
      </c>
      <c r="B223" s="59" t="s">
        <v>2885</v>
      </c>
      <c r="C223" s="72" t="s">
        <v>1813</v>
      </c>
      <c r="D223" s="72" t="s">
        <v>135</v>
      </c>
      <c r="E223" s="78">
        <v>45260</v>
      </c>
      <c r="F223" s="69">
        <v>2299744.6149599999</v>
      </c>
      <c r="G223" s="71">
        <v>-1.468316</v>
      </c>
      <c r="H223" s="69">
        <v>-33.767525545999995</v>
      </c>
      <c r="I223" s="70">
        <f t="shared" si="3"/>
        <v>-7.5841655817340846E-4</v>
      </c>
      <c r="J223" s="70">
        <f>H223/'סכום נכסי הקרן'!$C$41</f>
        <v>-5.2603539260669999E-6</v>
      </c>
    </row>
    <row r="224" spans="1:10">
      <c r="A224" s="62" t="s">
        <v>2886</v>
      </c>
      <c r="B224" s="59" t="s">
        <v>2887</v>
      </c>
      <c r="C224" s="72" t="s">
        <v>1813</v>
      </c>
      <c r="D224" s="72" t="s">
        <v>135</v>
      </c>
      <c r="E224" s="78">
        <v>45260</v>
      </c>
      <c r="F224" s="69">
        <v>3066326.1532800002</v>
      </c>
      <c r="G224" s="71">
        <v>-1.46896</v>
      </c>
      <c r="H224" s="69">
        <v>-45.043094347</v>
      </c>
      <c r="I224" s="70">
        <f t="shared" si="3"/>
        <v>-1.0116651437072361E-3</v>
      </c>
      <c r="J224" s="70">
        <f>H224/'סכום נכסי הקרן'!$C$41</f>
        <v>-7.0168783278973572E-6</v>
      </c>
    </row>
    <row r="225" spans="1:10">
      <c r="A225" s="62" t="s">
        <v>2888</v>
      </c>
      <c r="B225" s="59" t="s">
        <v>2889</v>
      </c>
      <c r="C225" s="72" t="s">
        <v>1813</v>
      </c>
      <c r="D225" s="72" t="s">
        <v>135</v>
      </c>
      <c r="E225" s="78">
        <v>45260</v>
      </c>
      <c r="F225" s="69">
        <v>613265.23065599997</v>
      </c>
      <c r="G225" s="71">
        <v>-1.47946</v>
      </c>
      <c r="H225" s="69">
        <v>-9.0730113800000005</v>
      </c>
      <c r="I225" s="70">
        <f t="shared" si="3"/>
        <v>-2.0377928059057575E-4</v>
      </c>
      <c r="J225" s="70">
        <f>H225/'סכום נכסי הקרן'!$C$41</f>
        <v>-1.413406823932564E-6</v>
      </c>
    </row>
    <row r="226" spans="1:10">
      <c r="A226" s="62" t="s">
        <v>2890</v>
      </c>
      <c r="B226" s="59" t="s">
        <v>2891</v>
      </c>
      <c r="C226" s="72" t="s">
        <v>1813</v>
      </c>
      <c r="D226" s="72" t="s">
        <v>135</v>
      </c>
      <c r="E226" s="78">
        <v>45260</v>
      </c>
      <c r="F226" s="69">
        <v>766581.53832000005</v>
      </c>
      <c r="G226" s="71">
        <v>-1.5438559999999999</v>
      </c>
      <c r="H226" s="69">
        <v>-11.834917162</v>
      </c>
      <c r="I226" s="70">
        <f t="shared" si="3"/>
        <v>-2.6581151550604781E-4</v>
      </c>
      <c r="J226" s="70">
        <f>H226/'סכום נכסי הקרן'!$C$41</f>
        <v>-1.8436604978056814E-6</v>
      </c>
    </row>
    <row r="227" spans="1:10">
      <c r="A227" s="62" t="s">
        <v>2892</v>
      </c>
      <c r="B227" s="59" t="s">
        <v>2893</v>
      </c>
      <c r="C227" s="72" t="s">
        <v>1813</v>
      </c>
      <c r="D227" s="72" t="s">
        <v>135</v>
      </c>
      <c r="E227" s="78">
        <v>45251</v>
      </c>
      <c r="F227" s="69">
        <v>919897.84598400001</v>
      </c>
      <c r="G227" s="71">
        <v>-2.105321</v>
      </c>
      <c r="H227" s="69">
        <v>-19.366804389000002</v>
      </c>
      <c r="I227" s="70">
        <f t="shared" si="3"/>
        <v>-4.3497724189218696E-4</v>
      </c>
      <c r="J227" s="70">
        <f>H227/'סכום נכסי הקרן'!$C$41</f>
        <v>-3.0169887741482954E-6</v>
      </c>
    </row>
    <row r="228" spans="1:10">
      <c r="A228" s="62" t="s">
        <v>2894</v>
      </c>
      <c r="B228" s="59" t="s">
        <v>2895</v>
      </c>
      <c r="C228" s="72" t="s">
        <v>1813</v>
      </c>
      <c r="D228" s="72" t="s">
        <v>135</v>
      </c>
      <c r="E228" s="78">
        <v>45181</v>
      </c>
      <c r="F228" s="69">
        <v>1916453.8458000002</v>
      </c>
      <c r="G228" s="71">
        <v>-3.9470640000000001</v>
      </c>
      <c r="H228" s="69">
        <v>-75.643653864000001</v>
      </c>
      <c r="I228" s="70">
        <f t="shared" si="3"/>
        <v>-1.6989518385954502E-3</v>
      </c>
      <c r="J228" s="70">
        <f>H228/'סכום נכסי הקרן'!$C$41</f>
        <v>-1.1783877709472294E-5</v>
      </c>
    </row>
    <row r="229" spans="1:10">
      <c r="A229" s="62" t="s">
        <v>2896</v>
      </c>
      <c r="B229" s="59" t="s">
        <v>2897</v>
      </c>
      <c r="C229" s="72" t="s">
        <v>1813</v>
      </c>
      <c r="D229" s="72" t="s">
        <v>135</v>
      </c>
      <c r="E229" s="78">
        <v>45237</v>
      </c>
      <c r="F229" s="69">
        <v>10881000</v>
      </c>
      <c r="G229" s="71">
        <v>-6.1773730000000002</v>
      </c>
      <c r="H229" s="69">
        <v>-672.16</v>
      </c>
      <c r="I229" s="70">
        <f t="shared" si="3"/>
        <v>-1.5096672483371378E-2</v>
      </c>
      <c r="J229" s="70">
        <f>H229/'סכום נכסי הקרן'!$C$41</f>
        <v>-1.047100561197039E-4</v>
      </c>
    </row>
    <row r="230" spans="1:10">
      <c r="A230" s="62" t="s">
        <v>2898</v>
      </c>
      <c r="B230" s="59" t="s">
        <v>2899</v>
      </c>
      <c r="C230" s="72" t="s">
        <v>1813</v>
      </c>
      <c r="D230" s="72" t="s">
        <v>135</v>
      </c>
      <c r="E230" s="78">
        <v>45237</v>
      </c>
      <c r="F230" s="69">
        <v>4522831.0760880001</v>
      </c>
      <c r="G230" s="71">
        <v>-6.4899829999999996</v>
      </c>
      <c r="H230" s="69">
        <v>-293.53094743000003</v>
      </c>
      <c r="I230" s="70">
        <f t="shared" si="3"/>
        <v>-6.5926871237271065E-3</v>
      </c>
      <c r="J230" s="70">
        <f>H230/'סכום נכסי הקרן'!$C$41</f>
        <v>-4.5726675164045998E-5</v>
      </c>
    </row>
    <row r="231" spans="1:10">
      <c r="A231" s="62" t="s">
        <v>2900</v>
      </c>
      <c r="B231" s="59" t="s">
        <v>2901</v>
      </c>
      <c r="C231" s="72" t="s">
        <v>1813</v>
      </c>
      <c r="D231" s="72" t="s">
        <v>135</v>
      </c>
      <c r="E231" s="78">
        <v>45231</v>
      </c>
      <c r="F231" s="69">
        <v>1149872.30748</v>
      </c>
      <c r="G231" s="71">
        <v>-10.352789</v>
      </c>
      <c r="H231" s="69">
        <v>-119.04385681799999</v>
      </c>
      <c r="I231" s="70">
        <f t="shared" si="3"/>
        <v>-2.6737177421130428E-3</v>
      </c>
      <c r="J231" s="70">
        <f>H231/'סכום נכסי הקרן'!$C$41</f>
        <v>-1.8544824042071494E-5</v>
      </c>
    </row>
    <row r="232" spans="1:10">
      <c r="A232" s="62" t="s">
        <v>2902</v>
      </c>
      <c r="B232" s="59" t="s">
        <v>2903</v>
      </c>
      <c r="C232" s="72" t="s">
        <v>1813</v>
      </c>
      <c r="D232" s="72" t="s">
        <v>135</v>
      </c>
      <c r="E232" s="78">
        <v>45224</v>
      </c>
      <c r="F232" s="69">
        <v>1533163.0766400001</v>
      </c>
      <c r="G232" s="71">
        <v>-11.477686</v>
      </c>
      <c r="H232" s="69">
        <v>-175.97164202100001</v>
      </c>
      <c r="I232" s="70">
        <f t="shared" si="3"/>
        <v>-3.9523123154488653E-3</v>
      </c>
      <c r="J232" s="70">
        <f>H232/'סכום נכסי הקרן'!$C$41</f>
        <v>-2.7413116685752437E-5</v>
      </c>
    </row>
    <row r="233" spans="1:10">
      <c r="A233" s="62" t="s">
        <v>2904</v>
      </c>
      <c r="B233" s="59" t="s">
        <v>2905</v>
      </c>
      <c r="C233" s="72" t="s">
        <v>1813</v>
      </c>
      <c r="D233" s="72" t="s">
        <v>135</v>
      </c>
      <c r="E233" s="78">
        <v>45225</v>
      </c>
      <c r="F233" s="69">
        <v>59120100</v>
      </c>
      <c r="G233" s="71">
        <v>-11.752229</v>
      </c>
      <c r="H233" s="69">
        <v>-6947.9293299999999</v>
      </c>
      <c r="I233" s="70">
        <f t="shared" si="3"/>
        <v>-0.15605006774074615</v>
      </c>
      <c r="J233" s="70">
        <f>H233/'סכום נכסי הקרן'!$C$41</f>
        <v>-1.0823584712866532E-3</v>
      </c>
    </row>
    <row r="234" spans="1:10">
      <c r="A234" s="128" t="s">
        <v>3652</v>
      </c>
      <c r="B234" s="126" t="s">
        <v>3652</v>
      </c>
      <c r="C234" s="126" t="s">
        <v>3652</v>
      </c>
      <c r="D234" s="126" t="s">
        <v>3652</v>
      </c>
      <c r="E234" s="126" t="s">
        <v>3652</v>
      </c>
      <c r="F234" s="126" t="s">
        <v>3652</v>
      </c>
      <c r="G234" s="126" t="s">
        <v>3652</v>
      </c>
      <c r="H234" s="126" t="s">
        <v>3652</v>
      </c>
      <c r="I234" s="126" t="s">
        <v>3652</v>
      </c>
      <c r="J234" s="126" t="s">
        <v>3652</v>
      </c>
    </row>
    <row r="235" spans="1:10">
      <c r="A235" s="75" t="s">
        <v>186</v>
      </c>
      <c r="B235" s="125" t="s">
        <v>3652</v>
      </c>
      <c r="C235" s="125" t="s">
        <v>3652</v>
      </c>
      <c r="D235" s="125" t="s">
        <v>3652</v>
      </c>
      <c r="E235" s="125" t="s">
        <v>3652</v>
      </c>
      <c r="F235" s="125" t="s">
        <v>3652</v>
      </c>
      <c r="G235" s="125" t="s">
        <v>3652</v>
      </c>
      <c r="H235" s="66">
        <v>-2414.1840825460004</v>
      </c>
      <c r="I235" s="67">
        <f t="shared" si="3"/>
        <v>-5.4222426816182723E-2</v>
      </c>
      <c r="J235" s="67">
        <f>H235/'סכום נכסי הקרן'!$C$41</f>
        <v>-3.7608508504922576E-4</v>
      </c>
    </row>
    <row r="236" spans="1:10">
      <c r="A236" s="62" t="s">
        <v>2906</v>
      </c>
      <c r="B236" s="59" t="s">
        <v>2907</v>
      </c>
      <c r="C236" s="72" t="s">
        <v>1813</v>
      </c>
      <c r="D236" s="72" t="s">
        <v>139</v>
      </c>
      <c r="E236" s="78">
        <v>45166</v>
      </c>
      <c r="F236" s="69">
        <v>587705.33037600003</v>
      </c>
      <c r="G236" s="71">
        <v>5.5743410000000004</v>
      </c>
      <c r="H236" s="69">
        <v>32.760699482</v>
      </c>
      <c r="I236" s="70">
        <f t="shared" si="3"/>
        <v>7.3580330636441977E-4</v>
      </c>
      <c r="J236" s="70">
        <f>H236/'סכום נכסי הקרן'!$C$41</f>
        <v>5.1035091068807645E-6</v>
      </c>
    </row>
    <row r="237" spans="1:10">
      <c r="A237" s="62" t="s">
        <v>2908</v>
      </c>
      <c r="B237" s="59" t="s">
        <v>2909</v>
      </c>
      <c r="C237" s="72" t="s">
        <v>1813</v>
      </c>
      <c r="D237" s="72" t="s">
        <v>139</v>
      </c>
      <c r="E237" s="78">
        <v>45166</v>
      </c>
      <c r="F237" s="69">
        <v>764016.929489</v>
      </c>
      <c r="G237" s="71">
        <v>5.4278130000000004</v>
      </c>
      <c r="H237" s="69">
        <v>41.469412892999998</v>
      </c>
      <c r="I237" s="70">
        <f t="shared" si="3"/>
        <v>9.3140047685568816E-4</v>
      </c>
      <c r="J237" s="70">
        <f>H237/'סכום נכסי הקרן'!$C$41</f>
        <v>6.4601650667656548E-6</v>
      </c>
    </row>
    <row r="238" spans="1:10">
      <c r="A238" s="62" t="s">
        <v>2910</v>
      </c>
      <c r="B238" s="59" t="s">
        <v>2911</v>
      </c>
      <c r="C238" s="72" t="s">
        <v>1813</v>
      </c>
      <c r="D238" s="72" t="s">
        <v>139</v>
      </c>
      <c r="E238" s="78">
        <v>45168</v>
      </c>
      <c r="F238" s="69">
        <v>2322690.8043579999</v>
      </c>
      <c r="G238" s="71">
        <v>4.8519600000000001</v>
      </c>
      <c r="H238" s="69">
        <v>112.69601752199999</v>
      </c>
      <c r="I238" s="70">
        <f t="shared" si="3"/>
        <v>2.5311456598278922E-3</v>
      </c>
      <c r="J238" s="70">
        <f>H238/'סכום נכסי הקרן'!$C$41</f>
        <v>1.7555948463454762E-5</v>
      </c>
    </row>
    <row r="239" spans="1:10">
      <c r="A239" s="62" t="s">
        <v>2912</v>
      </c>
      <c r="B239" s="59" t="s">
        <v>2913</v>
      </c>
      <c r="C239" s="72" t="s">
        <v>1813</v>
      </c>
      <c r="D239" s="72" t="s">
        <v>139</v>
      </c>
      <c r="E239" s="78">
        <v>45168</v>
      </c>
      <c r="F239" s="69">
        <v>764016.929489</v>
      </c>
      <c r="G239" s="71">
        <v>4.2365430000000002</v>
      </c>
      <c r="H239" s="69">
        <v>32.367907277999997</v>
      </c>
      <c r="I239" s="70">
        <f t="shared" si="3"/>
        <v>7.2698121749003024E-4</v>
      </c>
      <c r="J239" s="70">
        <f>H239/'סכום נכסי הקרן'!$C$41</f>
        <v>5.0423193697285646E-6</v>
      </c>
    </row>
    <row r="240" spans="1:10">
      <c r="A240" s="62" t="s">
        <v>2914</v>
      </c>
      <c r="B240" s="59" t="s">
        <v>2915</v>
      </c>
      <c r="C240" s="72" t="s">
        <v>1813</v>
      </c>
      <c r="D240" s="72" t="s">
        <v>135</v>
      </c>
      <c r="E240" s="78">
        <v>45166</v>
      </c>
      <c r="F240" s="69">
        <v>2750933.1902930005</v>
      </c>
      <c r="G240" s="71">
        <v>2.4334359999999999</v>
      </c>
      <c r="H240" s="69">
        <v>66.942206337000002</v>
      </c>
      <c r="I240" s="70">
        <f t="shared" si="3"/>
        <v>1.5035178594143613E-3</v>
      </c>
      <c r="J240" s="70">
        <f>H240/'סכום נכסי הקרן'!$C$41</f>
        <v>1.0428353639496651E-5</v>
      </c>
    </row>
    <row r="241" spans="1:10">
      <c r="A241" s="62" t="s">
        <v>2916</v>
      </c>
      <c r="B241" s="59" t="s">
        <v>2917</v>
      </c>
      <c r="C241" s="72" t="s">
        <v>1813</v>
      </c>
      <c r="D241" s="72" t="s">
        <v>135</v>
      </c>
      <c r="E241" s="78">
        <v>45167</v>
      </c>
      <c r="F241" s="69">
        <v>1949715.7693849998</v>
      </c>
      <c r="G241" s="71">
        <v>2.709524</v>
      </c>
      <c r="H241" s="69">
        <v>52.828018481999997</v>
      </c>
      <c r="I241" s="70">
        <f t="shared" si="3"/>
        <v>1.1865140635685611E-3</v>
      </c>
      <c r="J241" s="70">
        <f>H241/'סכום נכסי הקרן'!$C$41</f>
        <v>8.2296250594248026E-6</v>
      </c>
    </row>
    <row r="242" spans="1:10">
      <c r="A242" s="62" t="s">
        <v>2918</v>
      </c>
      <c r="B242" s="59" t="s">
        <v>2919</v>
      </c>
      <c r="C242" s="72" t="s">
        <v>1813</v>
      </c>
      <c r="D242" s="72" t="s">
        <v>137</v>
      </c>
      <c r="E242" s="78">
        <v>45236</v>
      </c>
      <c r="F242" s="69">
        <v>3238383.8691650005</v>
      </c>
      <c r="G242" s="71">
        <v>2.554541</v>
      </c>
      <c r="H242" s="69">
        <v>82.725830860999992</v>
      </c>
      <c r="I242" s="70">
        <f t="shared" si="3"/>
        <v>1.8580171007249663E-3</v>
      </c>
      <c r="J242" s="70">
        <f>H242/'סכום נכסי הקרן'!$C$41</f>
        <v>1.2887149476321773E-5</v>
      </c>
    </row>
    <row r="243" spans="1:10">
      <c r="A243" s="62" t="s">
        <v>2920</v>
      </c>
      <c r="B243" s="59" t="s">
        <v>2921</v>
      </c>
      <c r="C243" s="72" t="s">
        <v>1813</v>
      </c>
      <c r="D243" s="72" t="s">
        <v>137</v>
      </c>
      <c r="E243" s="78">
        <v>45259</v>
      </c>
      <c r="F243" s="69">
        <v>6415432.4282689998</v>
      </c>
      <c r="G243" s="71">
        <v>0.51429800000000003</v>
      </c>
      <c r="H243" s="69">
        <v>32.994454806</v>
      </c>
      <c r="I243" s="70">
        <f t="shared" si="3"/>
        <v>7.4105343664243747E-4</v>
      </c>
      <c r="J243" s="70">
        <f>H243/'סכום נכסי הקרן'!$C$41</f>
        <v>5.1399238490467962E-6</v>
      </c>
    </row>
    <row r="244" spans="1:10">
      <c r="A244" s="62" t="s">
        <v>2922</v>
      </c>
      <c r="B244" s="59" t="s">
        <v>2923</v>
      </c>
      <c r="C244" s="72" t="s">
        <v>1813</v>
      </c>
      <c r="D244" s="72" t="s">
        <v>137</v>
      </c>
      <c r="E244" s="78">
        <v>45259</v>
      </c>
      <c r="F244" s="69">
        <v>3385922.670475</v>
      </c>
      <c r="G244" s="71">
        <v>0.51928099999999999</v>
      </c>
      <c r="H244" s="69">
        <v>17.582461009999999</v>
      </c>
      <c r="I244" s="70">
        <f t="shared" si="3"/>
        <v>3.9490099874972794E-4</v>
      </c>
      <c r="J244" s="70">
        <f>H244/'סכום נכסי הקרן'!$C$41</f>
        <v>2.7390211840627318E-6</v>
      </c>
    </row>
    <row r="245" spans="1:10">
      <c r="A245" s="62" t="s">
        <v>2924</v>
      </c>
      <c r="B245" s="59" t="s">
        <v>2925</v>
      </c>
      <c r="C245" s="72" t="s">
        <v>1813</v>
      </c>
      <c r="D245" s="72" t="s">
        <v>138</v>
      </c>
      <c r="E245" s="78">
        <v>45215</v>
      </c>
      <c r="F245" s="69">
        <v>497171.83831000002</v>
      </c>
      <c r="G245" s="71">
        <v>4.3419639999999999</v>
      </c>
      <c r="H245" s="69">
        <v>21.587020165000006</v>
      </c>
      <c r="I245" s="70">
        <f t="shared" si="3"/>
        <v>4.8484315240856146E-4</v>
      </c>
      <c r="J245" s="70">
        <f>H245/'סכום נכסי הקרן'!$C$41</f>
        <v>3.3628571961055858E-6</v>
      </c>
    </row>
    <row r="246" spans="1:10">
      <c r="A246" s="62" t="s">
        <v>2926</v>
      </c>
      <c r="B246" s="59" t="s">
        <v>2927</v>
      </c>
      <c r="C246" s="72" t="s">
        <v>1813</v>
      </c>
      <c r="D246" s="72" t="s">
        <v>138</v>
      </c>
      <c r="E246" s="78">
        <v>45215</v>
      </c>
      <c r="F246" s="69">
        <v>278076.84432799998</v>
      </c>
      <c r="G246" s="71">
        <v>4.3319080000000003</v>
      </c>
      <c r="H246" s="69">
        <v>12.046032061</v>
      </c>
      <c r="I246" s="70">
        <f t="shared" si="3"/>
        <v>2.7055314322350053E-4</v>
      </c>
      <c r="J246" s="70">
        <f>H246/'סכום נכסי הקרן'!$C$41</f>
        <v>1.8765482818481649E-6</v>
      </c>
    </row>
    <row r="247" spans="1:10">
      <c r="A247" s="62" t="s">
        <v>2928</v>
      </c>
      <c r="B247" s="59" t="s">
        <v>2929</v>
      </c>
      <c r="C247" s="72" t="s">
        <v>1813</v>
      </c>
      <c r="D247" s="72" t="s">
        <v>138</v>
      </c>
      <c r="E247" s="78">
        <v>45167</v>
      </c>
      <c r="F247" s="69">
        <v>1826658.325834</v>
      </c>
      <c r="G247" s="71">
        <v>1.3060719999999999</v>
      </c>
      <c r="H247" s="69">
        <v>23.857469156000001</v>
      </c>
      <c r="I247" s="70">
        <f t="shared" si="3"/>
        <v>5.3583729786102507E-4</v>
      </c>
      <c r="J247" s="70">
        <f>H247/'סכום נכסי הקרן'!$C$41</f>
        <v>3.7165510208861954E-6</v>
      </c>
    </row>
    <row r="248" spans="1:10">
      <c r="A248" s="62" t="s">
        <v>2930</v>
      </c>
      <c r="B248" s="59" t="s">
        <v>2931</v>
      </c>
      <c r="C248" s="72" t="s">
        <v>1813</v>
      </c>
      <c r="D248" s="72" t="s">
        <v>135</v>
      </c>
      <c r="E248" s="78">
        <v>45127</v>
      </c>
      <c r="F248" s="69">
        <v>1637578.352707</v>
      </c>
      <c r="G248" s="71">
        <v>-4.0532329999999996</v>
      </c>
      <c r="H248" s="69">
        <v>-66.374864725000009</v>
      </c>
      <c r="I248" s="70">
        <f t="shared" si="3"/>
        <v>-1.4907754015136354E-3</v>
      </c>
      <c r="J248" s="70">
        <f>H248/'סכום נכסי הקרן'!$C$41</f>
        <v>-1.0339972343329722E-5</v>
      </c>
    </row>
    <row r="249" spans="1:10">
      <c r="A249" s="62" t="s">
        <v>2932</v>
      </c>
      <c r="B249" s="59" t="s">
        <v>2933</v>
      </c>
      <c r="C249" s="72" t="s">
        <v>1813</v>
      </c>
      <c r="D249" s="72" t="s">
        <v>135</v>
      </c>
      <c r="E249" s="78">
        <v>45127</v>
      </c>
      <c r="F249" s="69">
        <v>4261295.4316410003</v>
      </c>
      <c r="G249" s="71">
        <v>-4.0279160000000003</v>
      </c>
      <c r="H249" s="69">
        <v>-171.64139524999996</v>
      </c>
      <c r="I249" s="70">
        <f t="shared" si="3"/>
        <v>-3.8550552378572738E-3</v>
      </c>
      <c r="J249" s="70">
        <f>H249/'סכום נכסי הקרן'!$C$41</f>
        <v>-2.6738544586246989E-5</v>
      </c>
    </row>
    <row r="250" spans="1:10">
      <c r="A250" s="62" t="s">
        <v>2934</v>
      </c>
      <c r="B250" s="59" t="s">
        <v>2935</v>
      </c>
      <c r="C250" s="72" t="s">
        <v>1813</v>
      </c>
      <c r="D250" s="72" t="s">
        <v>135</v>
      </c>
      <c r="E250" s="78">
        <v>45127</v>
      </c>
      <c r="F250" s="69">
        <v>3717120.2310890001</v>
      </c>
      <c r="G250" s="71">
        <v>-4.0217799999999997</v>
      </c>
      <c r="H250" s="69">
        <v>-149.49440805999998</v>
      </c>
      <c r="I250" s="70">
        <f t="shared" si="3"/>
        <v>-3.3576352603208971E-3</v>
      </c>
      <c r="J250" s="70">
        <f>H250/'סכום נכסי הקרן'!$C$41</f>
        <v>-2.3288454917794147E-5</v>
      </c>
    </row>
    <row r="251" spans="1:10">
      <c r="A251" s="62" t="s">
        <v>2936</v>
      </c>
      <c r="B251" s="59" t="s">
        <v>2937</v>
      </c>
      <c r="C251" s="72" t="s">
        <v>1813</v>
      </c>
      <c r="D251" s="72" t="s">
        <v>135</v>
      </c>
      <c r="E251" s="78">
        <v>45168</v>
      </c>
      <c r="F251" s="69">
        <v>1217530.3737600001</v>
      </c>
      <c r="G251" s="71">
        <v>1.343831</v>
      </c>
      <c r="H251" s="69">
        <v>16.361546162</v>
      </c>
      <c r="I251" s="70">
        <f t="shared" si="3"/>
        <v>3.6747932594810161E-4</v>
      </c>
      <c r="J251" s="70">
        <f>H251/'סכום נכסי הקרן'!$C$41</f>
        <v>2.5488253047312337E-6</v>
      </c>
    </row>
    <row r="252" spans="1:10">
      <c r="A252" s="62" t="s">
        <v>2938</v>
      </c>
      <c r="B252" s="59" t="s">
        <v>2939</v>
      </c>
      <c r="C252" s="72" t="s">
        <v>1813</v>
      </c>
      <c r="D252" s="72" t="s">
        <v>135</v>
      </c>
      <c r="E252" s="78">
        <v>45166</v>
      </c>
      <c r="F252" s="69">
        <v>2435060.7475200002</v>
      </c>
      <c r="G252" s="71">
        <v>1.404498</v>
      </c>
      <c r="H252" s="69">
        <v>34.200369553999998</v>
      </c>
      <c r="I252" s="70">
        <f t="shared" si="3"/>
        <v>7.6813820811563326E-4</v>
      </c>
      <c r="J252" s="70">
        <f>H252/'סכום נכסי הקרן'!$C$41</f>
        <v>5.3277829911240665E-6</v>
      </c>
    </row>
    <row r="253" spans="1:10">
      <c r="A253" s="62" t="s">
        <v>2940</v>
      </c>
      <c r="B253" s="59" t="s">
        <v>2941</v>
      </c>
      <c r="C253" s="72" t="s">
        <v>1813</v>
      </c>
      <c r="D253" s="72" t="s">
        <v>135</v>
      </c>
      <c r="E253" s="78">
        <v>45166</v>
      </c>
      <c r="F253" s="69">
        <v>730518.22425600002</v>
      </c>
      <c r="G253" s="71">
        <v>1.4403109999999999</v>
      </c>
      <c r="H253" s="69">
        <v>10.521735564</v>
      </c>
      <c r="I253" s="70">
        <f t="shared" si="3"/>
        <v>2.3631753714346113E-4</v>
      </c>
      <c r="J253" s="70">
        <f>H253/'סכום נכסי הקרן'!$C$41</f>
        <v>1.6390911708270716E-6</v>
      </c>
    </row>
    <row r="254" spans="1:10">
      <c r="A254" s="62" t="s">
        <v>2942</v>
      </c>
      <c r="B254" s="59" t="s">
        <v>2943</v>
      </c>
      <c r="C254" s="72" t="s">
        <v>1813</v>
      </c>
      <c r="D254" s="72" t="s">
        <v>135</v>
      </c>
      <c r="E254" s="78">
        <v>45168</v>
      </c>
      <c r="F254" s="69">
        <v>974024.29900799994</v>
      </c>
      <c r="G254" s="71">
        <v>1.4437530000000001</v>
      </c>
      <c r="H254" s="69">
        <v>14.062509057</v>
      </c>
      <c r="I254" s="70">
        <f t="shared" si="3"/>
        <v>3.1584309320395839E-4</v>
      </c>
      <c r="J254" s="70">
        <f>H254/'סכום נכסי הקרן'!$C$41</f>
        <v>2.1906779822398154E-6</v>
      </c>
    </row>
    <row r="255" spans="1:10">
      <c r="A255" s="62" t="s">
        <v>2944</v>
      </c>
      <c r="B255" s="59" t="s">
        <v>2945</v>
      </c>
      <c r="C255" s="72" t="s">
        <v>1813</v>
      </c>
      <c r="D255" s="72" t="s">
        <v>135</v>
      </c>
      <c r="E255" s="78">
        <v>45189</v>
      </c>
      <c r="F255" s="69">
        <v>913147.78032000002</v>
      </c>
      <c r="G255" s="71">
        <v>2.8150200000000001</v>
      </c>
      <c r="H255" s="69">
        <v>25.705297109</v>
      </c>
      <c r="I255" s="70">
        <f t="shared" si="3"/>
        <v>5.7733940065211582E-4</v>
      </c>
      <c r="J255" s="70">
        <f>H255/'סכום נכסי הקרן'!$C$41</f>
        <v>4.0044083296492687E-6</v>
      </c>
    </row>
    <row r="256" spans="1:10">
      <c r="A256" s="62" t="s">
        <v>2946</v>
      </c>
      <c r="B256" s="59" t="s">
        <v>2947</v>
      </c>
      <c r="C256" s="72" t="s">
        <v>1813</v>
      </c>
      <c r="D256" s="72" t="s">
        <v>135</v>
      </c>
      <c r="E256" s="78">
        <v>45189</v>
      </c>
      <c r="F256" s="69">
        <v>913147.78032000002</v>
      </c>
      <c r="G256" s="71">
        <v>2.851823</v>
      </c>
      <c r="H256" s="69">
        <v>26.041362797000001</v>
      </c>
      <c r="I256" s="70">
        <f t="shared" si="3"/>
        <v>5.8488741544715701E-4</v>
      </c>
      <c r="J256" s="70">
        <f>H256/'סכום נכסי הקרן'!$C$41</f>
        <v>4.0567611281650794E-6</v>
      </c>
    </row>
    <row r="257" spans="1:10">
      <c r="A257" s="62" t="s">
        <v>2948</v>
      </c>
      <c r="B257" s="59" t="s">
        <v>2949</v>
      </c>
      <c r="C257" s="72" t="s">
        <v>1813</v>
      </c>
      <c r="D257" s="72" t="s">
        <v>135</v>
      </c>
      <c r="E257" s="78">
        <v>45195</v>
      </c>
      <c r="F257" s="69">
        <v>913147.78032000002</v>
      </c>
      <c r="G257" s="71">
        <v>3.4983240000000002</v>
      </c>
      <c r="H257" s="69">
        <v>31.944864145999997</v>
      </c>
      <c r="I257" s="70">
        <f t="shared" si="3"/>
        <v>7.1747969462323711E-4</v>
      </c>
      <c r="J257" s="70">
        <f>H257/'סכום נכסי הקרן'!$C$41</f>
        <v>4.9764170992977522E-6</v>
      </c>
    </row>
    <row r="258" spans="1:10">
      <c r="A258" s="62" t="s">
        <v>2950</v>
      </c>
      <c r="B258" s="59" t="s">
        <v>2951</v>
      </c>
      <c r="C258" s="72" t="s">
        <v>1813</v>
      </c>
      <c r="D258" s="72" t="s">
        <v>135</v>
      </c>
      <c r="E258" s="78">
        <v>45196</v>
      </c>
      <c r="F258" s="69">
        <v>913147.78032000002</v>
      </c>
      <c r="G258" s="71">
        <v>3.7793299999999999</v>
      </c>
      <c r="H258" s="69">
        <v>34.510871851999994</v>
      </c>
      <c r="I258" s="70">
        <f t="shared" si="3"/>
        <v>7.7511207073500976E-4</v>
      </c>
      <c r="J258" s="70">
        <f>H258/'סכום נכסי הקרן'!$C$41</f>
        <v>5.3761534878047328E-6</v>
      </c>
    </row>
    <row r="259" spans="1:10">
      <c r="A259" s="62" t="s">
        <v>2952</v>
      </c>
      <c r="B259" s="59" t="s">
        <v>2953</v>
      </c>
      <c r="C259" s="72" t="s">
        <v>1813</v>
      </c>
      <c r="D259" s="72" t="s">
        <v>135</v>
      </c>
      <c r="E259" s="78">
        <v>45211</v>
      </c>
      <c r="F259" s="69">
        <v>1369721.6704800001</v>
      </c>
      <c r="G259" s="71">
        <v>3.9561730000000002</v>
      </c>
      <c r="H259" s="69">
        <v>54.18856023899999</v>
      </c>
      <c r="I259" s="70">
        <f t="shared" si="3"/>
        <v>1.2170717482052242E-3</v>
      </c>
      <c r="J259" s="70">
        <f>H259/'סכום נכסי הקרן'!$C$41</f>
        <v>8.4415722204112788E-6</v>
      </c>
    </row>
    <row r="260" spans="1:10">
      <c r="A260" s="62" t="s">
        <v>2954</v>
      </c>
      <c r="B260" s="59" t="s">
        <v>2955</v>
      </c>
      <c r="C260" s="72" t="s">
        <v>1813</v>
      </c>
      <c r="D260" s="72" t="s">
        <v>135</v>
      </c>
      <c r="E260" s="78">
        <v>45201</v>
      </c>
      <c r="F260" s="69">
        <v>913147.78032000002</v>
      </c>
      <c r="G260" s="71">
        <v>4.054138</v>
      </c>
      <c r="H260" s="69">
        <v>37.020274842999996</v>
      </c>
      <c r="I260" s="70">
        <f t="shared" si="3"/>
        <v>8.3147310841044349E-4</v>
      </c>
      <c r="J260" s="70">
        <f>H260/'סכום נכסי הקרן'!$C$41</f>
        <v>5.7670719120111164E-6</v>
      </c>
    </row>
    <row r="261" spans="1:10">
      <c r="A261" s="62" t="s">
        <v>2956</v>
      </c>
      <c r="B261" s="59" t="s">
        <v>2957</v>
      </c>
      <c r="C261" s="72" t="s">
        <v>1813</v>
      </c>
      <c r="D261" s="72" t="s">
        <v>135</v>
      </c>
      <c r="E261" s="78">
        <v>45201</v>
      </c>
      <c r="F261" s="69">
        <v>913147.78032000002</v>
      </c>
      <c r="G261" s="71">
        <v>4.1063049999999999</v>
      </c>
      <c r="H261" s="69">
        <v>37.49663194</v>
      </c>
      <c r="I261" s="70">
        <f t="shared" si="3"/>
        <v>8.4217205966987372E-4</v>
      </c>
      <c r="J261" s="70">
        <f>H261/'סכום נכסי הקרן'!$C$41</f>
        <v>5.8412795089521574E-6</v>
      </c>
    </row>
    <row r="262" spans="1:10">
      <c r="A262" s="62" t="s">
        <v>2958</v>
      </c>
      <c r="B262" s="59" t="s">
        <v>2959</v>
      </c>
      <c r="C262" s="72" t="s">
        <v>1813</v>
      </c>
      <c r="D262" s="72" t="s">
        <v>135</v>
      </c>
      <c r="E262" s="78">
        <v>45229</v>
      </c>
      <c r="F262" s="69">
        <v>1461036.448512</v>
      </c>
      <c r="G262" s="71">
        <v>4.6035870000000001</v>
      </c>
      <c r="H262" s="69">
        <v>67.260076972999997</v>
      </c>
      <c r="I262" s="70">
        <f t="shared" si="3"/>
        <v>1.5106572144544899E-3</v>
      </c>
      <c r="J262" s="70">
        <f>H262/'סכום נכסי הקרן'!$C$41</f>
        <v>1.0477871986518737E-5</v>
      </c>
    </row>
    <row r="263" spans="1:10">
      <c r="A263" s="62" t="s">
        <v>2960</v>
      </c>
      <c r="B263" s="59" t="s">
        <v>2961</v>
      </c>
      <c r="C263" s="72" t="s">
        <v>1813</v>
      </c>
      <c r="D263" s="72" t="s">
        <v>139</v>
      </c>
      <c r="E263" s="78">
        <v>45176</v>
      </c>
      <c r="F263" s="69">
        <v>1377734.0614610002</v>
      </c>
      <c r="G263" s="71">
        <v>-6.705667</v>
      </c>
      <c r="H263" s="69">
        <v>-92.386262692999978</v>
      </c>
      <c r="I263" s="70">
        <f t="shared" si="3"/>
        <v>-2.0749898087344273E-3</v>
      </c>
      <c r="J263" s="70">
        <f>H263/'סכום נכסי הקרן'!$C$41</f>
        <v>-1.4392065507131836E-5</v>
      </c>
    </row>
    <row r="264" spans="1:10">
      <c r="A264" s="62" t="s">
        <v>2962</v>
      </c>
      <c r="B264" s="59" t="s">
        <v>2963</v>
      </c>
      <c r="C264" s="72" t="s">
        <v>1813</v>
      </c>
      <c r="D264" s="72" t="s">
        <v>139</v>
      </c>
      <c r="E264" s="78">
        <v>45161</v>
      </c>
      <c r="F264" s="69">
        <v>7864211.3416879997</v>
      </c>
      <c r="G264" s="71">
        <v>-5.8817110000000001</v>
      </c>
      <c r="H264" s="69">
        <v>-462.55017432599999</v>
      </c>
      <c r="I264" s="70">
        <f t="shared" si="3"/>
        <v>-1.0388848620753925E-2</v>
      </c>
      <c r="J264" s="70">
        <f>H264/'סכום נכסי הקרן'!$C$41</f>
        <v>-7.2056734574884375E-5</v>
      </c>
    </row>
    <row r="265" spans="1:10">
      <c r="A265" s="62" t="s">
        <v>2964</v>
      </c>
      <c r="B265" s="59" t="s">
        <v>2965</v>
      </c>
      <c r="C265" s="72" t="s">
        <v>1813</v>
      </c>
      <c r="D265" s="72" t="s">
        <v>139</v>
      </c>
      <c r="E265" s="78">
        <v>45180</v>
      </c>
      <c r="F265" s="69">
        <v>723608.87875499995</v>
      </c>
      <c r="G265" s="71">
        <v>-5.6458250000000003</v>
      </c>
      <c r="H265" s="69">
        <v>-40.853689881000001</v>
      </c>
      <c r="I265" s="70">
        <f t="shared" si="3"/>
        <v>-9.1757137567049574E-4</v>
      </c>
      <c r="J265" s="70">
        <f>H265/'סכום נכסי הקרן'!$C$41</f>
        <v>-6.3642468461921112E-6</v>
      </c>
    </row>
    <row r="266" spans="1:10">
      <c r="A266" s="62" t="s">
        <v>2966</v>
      </c>
      <c r="B266" s="59" t="s">
        <v>2967</v>
      </c>
      <c r="C266" s="72" t="s">
        <v>1813</v>
      </c>
      <c r="D266" s="72" t="s">
        <v>139</v>
      </c>
      <c r="E266" s="78">
        <v>45267</v>
      </c>
      <c r="F266" s="69">
        <v>849917.350186</v>
      </c>
      <c r="G266" s="71">
        <v>-3.7832910000000002</v>
      </c>
      <c r="H266" s="69">
        <v>-32.154844210999997</v>
      </c>
      <c r="I266" s="70">
        <f t="shared" ref="I266:I329" si="4">IFERROR(H266/$H$9,0)</f>
        <v>-7.2219583403846873E-4</v>
      </c>
      <c r="J266" s="70">
        <f>H266/'סכום נכסי הקרן'!$C$41</f>
        <v>-5.0091280972597983E-6</v>
      </c>
    </row>
    <row r="267" spans="1:10">
      <c r="A267" s="62" t="s">
        <v>2968</v>
      </c>
      <c r="B267" s="59" t="s">
        <v>2969</v>
      </c>
      <c r="C267" s="72" t="s">
        <v>1813</v>
      </c>
      <c r="D267" s="72" t="s">
        <v>139</v>
      </c>
      <c r="E267" s="78">
        <v>45127</v>
      </c>
      <c r="F267" s="69">
        <v>2337955.5084640002</v>
      </c>
      <c r="G267" s="71">
        <v>0.59496099999999996</v>
      </c>
      <c r="H267" s="69">
        <v>13.909914349999999</v>
      </c>
      <c r="I267" s="70">
        <f t="shared" si="4"/>
        <v>3.1241582541909318E-4</v>
      </c>
      <c r="J267" s="70">
        <f>H267/'סכום נכסי הקרן'!$C$41</f>
        <v>2.1669065582729926E-6</v>
      </c>
    </row>
    <row r="268" spans="1:10">
      <c r="A268" s="62" t="s">
        <v>2970</v>
      </c>
      <c r="B268" s="59" t="s">
        <v>2971</v>
      </c>
      <c r="C268" s="72" t="s">
        <v>1813</v>
      </c>
      <c r="D268" s="72" t="s">
        <v>135</v>
      </c>
      <c r="E268" s="78">
        <v>45127</v>
      </c>
      <c r="F268" s="69">
        <v>6334471.4873660002</v>
      </c>
      <c r="G268" s="71">
        <v>1.081108</v>
      </c>
      <c r="H268" s="69">
        <v>68.482461561000008</v>
      </c>
      <c r="I268" s="70">
        <f t="shared" si="4"/>
        <v>1.5381118975266112E-3</v>
      </c>
      <c r="J268" s="70">
        <f>H268/'סכום נכסי הקרן'!$C$41</f>
        <v>1.0668296824071317E-5</v>
      </c>
    </row>
    <row r="269" spans="1:10">
      <c r="A269" s="62" t="s">
        <v>2972</v>
      </c>
      <c r="B269" s="59" t="s">
        <v>2973</v>
      </c>
      <c r="C269" s="72" t="s">
        <v>1813</v>
      </c>
      <c r="D269" s="72" t="s">
        <v>135</v>
      </c>
      <c r="E269" s="78">
        <v>45127</v>
      </c>
      <c r="F269" s="69">
        <v>2630131.4553640001</v>
      </c>
      <c r="G269" s="71">
        <v>1.0584519999999999</v>
      </c>
      <c r="H269" s="69">
        <v>27.838674343999994</v>
      </c>
      <c r="I269" s="70">
        <f t="shared" si="4"/>
        <v>6.2525492284962137E-4</v>
      </c>
      <c r="J269" s="70">
        <f>H269/'סכום נכסי הקרן'!$C$41</f>
        <v>4.3367489182016194E-6</v>
      </c>
    </row>
    <row r="270" spans="1:10">
      <c r="A270" s="62" t="s">
        <v>2974</v>
      </c>
      <c r="B270" s="59" t="s">
        <v>2975</v>
      </c>
      <c r="C270" s="72" t="s">
        <v>1813</v>
      </c>
      <c r="D270" s="72" t="s">
        <v>135</v>
      </c>
      <c r="E270" s="78">
        <v>45127</v>
      </c>
      <c r="F270" s="69">
        <v>1971905.9921990002</v>
      </c>
      <c r="G270" s="71">
        <v>1.0237130000000001</v>
      </c>
      <c r="H270" s="69">
        <v>20.186653360000001</v>
      </c>
      <c r="I270" s="70">
        <f t="shared" si="4"/>
        <v>4.5339099962995181E-4</v>
      </c>
      <c r="J270" s="70">
        <f>H270/'סכום נכסי הקרן'!$C$41</f>
        <v>3.1447060315915997E-6</v>
      </c>
    </row>
    <row r="271" spans="1:10">
      <c r="A271" s="62" t="s">
        <v>2976</v>
      </c>
      <c r="B271" s="59" t="s">
        <v>2977</v>
      </c>
      <c r="C271" s="72" t="s">
        <v>1813</v>
      </c>
      <c r="D271" s="72" t="s">
        <v>135</v>
      </c>
      <c r="E271" s="78">
        <v>45267</v>
      </c>
      <c r="F271" s="69">
        <v>949624.40624499996</v>
      </c>
      <c r="G271" s="71">
        <v>-2.7613349999999999</v>
      </c>
      <c r="H271" s="69">
        <v>-26.222313737</v>
      </c>
      <c r="I271" s="70">
        <f t="shared" si="4"/>
        <v>-5.8895156249062601E-4</v>
      </c>
      <c r="J271" s="70">
        <f>H271/'סכום נכסי הקרן'!$C$41</f>
        <v>-4.0849499270854453E-6</v>
      </c>
    </row>
    <row r="272" spans="1:10">
      <c r="A272" s="62" t="s">
        <v>2978</v>
      </c>
      <c r="B272" s="59" t="s">
        <v>2979</v>
      </c>
      <c r="C272" s="72" t="s">
        <v>1813</v>
      </c>
      <c r="D272" s="72" t="s">
        <v>137</v>
      </c>
      <c r="E272" s="78">
        <v>45195</v>
      </c>
      <c r="F272" s="69">
        <v>1837265.7989699999</v>
      </c>
      <c r="G272" s="71">
        <v>-3.9586079999999999</v>
      </c>
      <c r="H272" s="69">
        <v>-72.730146056999999</v>
      </c>
      <c r="I272" s="70">
        <f t="shared" si="4"/>
        <v>-1.6335146314721096E-3</v>
      </c>
      <c r="J272" s="70">
        <f>H272/'סכום נכסי הקרן'!$C$41</f>
        <v>-1.133000725306881E-5</v>
      </c>
    </row>
    <row r="273" spans="1:10">
      <c r="A273" s="62" t="s">
        <v>2980</v>
      </c>
      <c r="B273" s="59" t="s">
        <v>2981</v>
      </c>
      <c r="C273" s="72" t="s">
        <v>1813</v>
      </c>
      <c r="D273" s="72" t="s">
        <v>137</v>
      </c>
      <c r="E273" s="78">
        <v>45195</v>
      </c>
      <c r="F273" s="69">
        <v>1837696.3745030002</v>
      </c>
      <c r="G273" s="71">
        <v>-3.93425</v>
      </c>
      <c r="H273" s="69">
        <v>-72.299570523999989</v>
      </c>
      <c r="I273" s="70">
        <f t="shared" si="4"/>
        <v>-1.62384393133962E-3</v>
      </c>
      <c r="J273" s="70">
        <f>H273/'סכום נכסי הקרן'!$C$41</f>
        <v>-1.1262931574325354E-5</v>
      </c>
    </row>
    <row r="274" spans="1:10">
      <c r="A274" s="62" t="s">
        <v>2982</v>
      </c>
      <c r="B274" s="59" t="s">
        <v>2983</v>
      </c>
      <c r="C274" s="72" t="s">
        <v>1813</v>
      </c>
      <c r="D274" s="72" t="s">
        <v>137</v>
      </c>
      <c r="E274" s="78">
        <v>45210</v>
      </c>
      <c r="F274" s="69">
        <v>2007949.2429219999</v>
      </c>
      <c r="G274" s="71">
        <v>-3.9090379999999998</v>
      </c>
      <c r="H274" s="69">
        <v>-78.491506649999991</v>
      </c>
      <c r="I274" s="70">
        <f t="shared" si="4"/>
        <v>-1.7629144379633071E-3</v>
      </c>
      <c r="J274" s="70">
        <f>H274/'סכום נכסי הקרן'!$C$41</f>
        <v>-1.2227520331828153E-5</v>
      </c>
    </row>
    <row r="275" spans="1:10">
      <c r="A275" s="62" t="s">
        <v>2984</v>
      </c>
      <c r="B275" s="59" t="s">
        <v>2985</v>
      </c>
      <c r="C275" s="72" t="s">
        <v>1813</v>
      </c>
      <c r="D275" s="72" t="s">
        <v>137</v>
      </c>
      <c r="E275" s="78">
        <v>45232</v>
      </c>
      <c r="F275" s="69">
        <v>2299919.209092</v>
      </c>
      <c r="G275" s="71">
        <v>-3.938898</v>
      </c>
      <c r="H275" s="69">
        <v>-90.591473104999992</v>
      </c>
      <c r="I275" s="70">
        <f t="shared" si="4"/>
        <v>-2.0346789443768322E-3</v>
      </c>
      <c r="J275" s="70">
        <f>H275/'סכום נכסי הקרן'!$C$41</f>
        <v>-1.411247059151273E-5</v>
      </c>
    </row>
    <row r="276" spans="1:10">
      <c r="A276" s="62" t="s">
        <v>2986</v>
      </c>
      <c r="B276" s="59" t="s">
        <v>2987</v>
      </c>
      <c r="C276" s="72" t="s">
        <v>1813</v>
      </c>
      <c r="D276" s="72" t="s">
        <v>137</v>
      </c>
      <c r="E276" s="78">
        <v>45232</v>
      </c>
      <c r="F276" s="69">
        <v>1234438.1451699999</v>
      </c>
      <c r="G276" s="71">
        <v>-3.8902739999999998</v>
      </c>
      <c r="H276" s="69">
        <v>-48.023025602000004</v>
      </c>
      <c r="I276" s="70">
        <f t="shared" si="4"/>
        <v>-1.078594217409475E-3</v>
      </c>
      <c r="J276" s="70">
        <f>H276/'סכום נכסי הקרן'!$C$41</f>
        <v>-7.4810963250169571E-6</v>
      </c>
    </row>
    <row r="277" spans="1:10">
      <c r="A277" s="62" t="s">
        <v>2986</v>
      </c>
      <c r="B277" s="59" t="s">
        <v>2988</v>
      </c>
      <c r="C277" s="72" t="s">
        <v>1813</v>
      </c>
      <c r="D277" s="72" t="s">
        <v>137</v>
      </c>
      <c r="E277" s="78">
        <v>45232</v>
      </c>
      <c r="F277" s="69">
        <v>3329327.7542570001</v>
      </c>
      <c r="G277" s="71">
        <v>-3.8902739999999998</v>
      </c>
      <c r="H277" s="69">
        <v>-129.519970333</v>
      </c>
      <c r="I277" s="70">
        <f t="shared" si="4"/>
        <v>-2.9090106108267057E-3</v>
      </c>
      <c r="J277" s="70">
        <f>H277/'סכום נכסי הקרן'!$C$41</f>
        <v>-2.0176808144178196E-5</v>
      </c>
    </row>
    <row r="278" spans="1:10">
      <c r="A278" s="62" t="s">
        <v>2989</v>
      </c>
      <c r="B278" s="59" t="s">
        <v>2990</v>
      </c>
      <c r="C278" s="72" t="s">
        <v>1813</v>
      </c>
      <c r="D278" s="72" t="s">
        <v>137</v>
      </c>
      <c r="E278" s="78">
        <v>45181</v>
      </c>
      <c r="F278" s="69">
        <v>5121631.3777529998</v>
      </c>
      <c r="G278" s="71">
        <v>-2.554996</v>
      </c>
      <c r="H278" s="69">
        <v>-130.857470952</v>
      </c>
      <c r="I278" s="70">
        <f t="shared" si="4"/>
        <v>-2.939050792913336E-3</v>
      </c>
      <c r="J278" s="70">
        <f>H278/'סכום נכסי הקרן'!$C$41</f>
        <v>-2.0385165923390925E-5</v>
      </c>
    </row>
    <row r="279" spans="1:10">
      <c r="A279" s="62" t="s">
        <v>2991</v>
      </c>
      <c r="B279" s="59" t="s">
        <v>2992</v>
      </c>
      <c r="C279" s="72" t="s">
        <v>1813</v>
      </c>
      <c r="D279" s="72" t="s">
        <v>137</v>
      </c>
      <c r="E279" s="78">
        <v>45181</v>
      </c>
      <c r="F279" s="69">
        <v>1862755.8705190001</v>
      </c>
      <c r="G279" s="71">
        <v>-2.5360309999999999</v>
      </c>
      <c r="H279" s="69">
        <v>-47.240074507999999</v>
      </c>
      <c r="I279" s="70">
        <f t="shared" si="4"/>
        <v>-1.0610091837320538E-3</v>
      </c>
      <c r="J279" s="70">
        <f>H279/'סכום נכסי הקרן'!$C$41</f>
        <v>-7.3591270721728069E-6</v>
      </c>
    </row>
    <row r="280" spans="1:10">
      <c r="A280" s="62" t="s">
        <v>2993</v>
      </c>
      <c r="B280" s="59" t="s">
        <v>2994</v>
      </c>
      <c r="C280" s="72" t="s">
        <v>1813</v>
      </c>
      <c r="D280" s="72" t="s">
        <v>137</v>
      </c>
      <c r="E280" s="78">
        <v>45176</v>
      </c>
      <c r="F280" s="69">
        <v>8382788.9353130003</v>
      </c>
      <c r="G280" s="71">
        <v>-2.5915659999999998</v>
      </c>
      <c r="H280" s="69">
        <v>-217.24553226999996</v>
      </c>
      <c r="I280" s="70">
        <f t="shared" si="4"/>
        <v>-4.8793213656806072E-3</v>
      </c>
      <c r="J280" s="70">
        <f>H280/'סכום נכסי הקרן'!$C$41</f>
        <v>-3.384282295249143E-5</v>
      </c>
    </row>
    <row r="281" spans="1:10">
      <c r="A281" s="62" t="s">
        <v>2995</v>
      </c>
      <c r="B281" s="59" t="s">
        <v>2996</v>
      </c>
      <c r="C281" s="72" t="s">
        <v>1813</v>
      </c>
      <c r="D281" s="72" t="s">
        <v>137</v>
      </c>
      <c r="E281" s="78">
        <v>45181</v>
      </c>
      <c r="F281" s="69">
        <v>6738711.3873359999</v>
      </c>
      <c r="G281" s="71">
        <v>-2.5265520000000001</v>
      </c>
      <c r="H281" s="69">
        <v>-170.25703663199997</v>
      </c>
      <c r="I281" s="70">
        <f t="shared" si="4"/>
        <v>-3.8239626279794495E-3</v>
      </c>
      <c r="J281" s="70">
        <f>H281/'סכום נכסי הקרן'!$C$41</f>
        <v>-2.6522887200236848E-5</v>
      </c>
    </row>
    <row r="282" spans="1:10">
      <c r="A282" s="62" t="s">
        <v>2997</v>
      </c>
      <c r="B282" s="59" t="s">
        <v>2998</v>
      </c>
      <c r="C282" s="72" t="s">
        <v>1813</v>
      </c>
      <c r="D282" s="72" t="s">
        <v>137</v>
      </c>
      <c r="E282" s="78">
        <v>45176</v>
      </c>
      <c r="F282" s="69">
        <v>2649916.9229680002</v>
      </c>
      <c r="G282" s="71">
        <v>-2.5725989999999999</v>
      </c>
      <c r="H282" s="69">
        <v>-68.171748663999992</v>
      </c>
      <c r="I282" s="70">
        <f t="shared" si="4"/>
        <v>-1.5311333048665767E-3</v>
      </c>
      <c r="J282" s="70">
        <f>H282/'סכום נכסי הקרן'!$C$41</f>
        <v>-1.0619893519974098E-5</v>
      </c>
    </row>
    <row r="283" spans="1:10">
      <c r="A283" s="62" t="s">
        <v>2999</v>
      </c>
      <c r="B283" s="59" t="s">
        <v>3000</v>
      </c>
      <c r="C283" s="72" t="s">
        <v>1813</v>
      </c>
      <c r="D283" s="72" t="s">
        <v>137</v>
      </c>
      <c r="E283" s="78">
        <v>45176</v>
      </c>
      <c r="F283" s="69">
        <v>2905019.7809299999</v>
      </c>
      <c r="G283" s="71">
        <v>-2.5725989999999999</v>
      </c>
      <c r="H283" s="69">
        <v>-74.734523392999989</v>
      </c>
      <c r="I283" s="70">
        <f t="shared" si="4"/>
        <v>-1.6785328238291145E-3</v>
      </c>
      <c r="J283" s="70">
        <f>H283/'סכום נכסי הקרן'!$C$41</f>
        <v>-1.1642252050940777E-5</v>
      </c>
    </row>
    <row r="284" spans="1:10">
      <c r="A284" s="62" t="s">
        <v>3001</v>
      </c>
      <c r="B284" s="59" t="s">
        <v>3002</v>
      </c>
      <c r="C284" s="72" t="s">
        <v>1813</v>
      </c>
      <c r="D284" s="72" t="s">
        <v>137</v>
      </c>
      <c r="E284" s="78">
        <v>45175</v>
      </c>
      <c r="F284" s="69">
        <v>2559158.6201900002</v>
      </c>
      <c r="G284" s="71">
        <v>-2.3767309999999999</v>
      </c>
      <c r="H284" s="69">
        <v>-60.824321017999999</v>
      </c>
      <c r="I284" s="70">
        <f t="shared" si="4"/>
        <v>-1.3661105293861402E-3</v>
      </c>
      <c r="J284" s="70">
        <f>H284/'סכום נכסי הקרן'!$C$41</f>
        <v>-9.4753006237170701E-6</v>
      </c>
    </row>
    <row r="285" spans="1:10">
      <c r="A285" s="62" t="s">
        <v>3003</v>
      </c>
      <c r="B285" s="59" t="s">
        <v>3004</v>
      </c>
      <c r="C285" s="72" t="s">
        <v>1813</v>
      </c>
      <c r="D285" s="72" t="s">
        <v>137</v>
      </c>
      <c r="E285" s="78">
        <v>45183</v>
      </c>
      <c r="F285" s="69">
        <v>2804710.3986590002</v>
      </c>
      <c r="G285" s="71">
        <v>-2.4464760000000001</v>
      </c>
      <c r="H285" s="69">
        <v>-68.616576457000008</v>
      </c>
      <c r="I285" s="70">
        <f t="shared" si="4"/>
        <v>-1.541124109886843E-3</v>
      </c>
      <c r="J285" s="70">
        <f>H285/'סכום נכסי הקרן'!$C$41</f>
        <v>-1.06891894363759E-5</v>
      </c>
    </row>
    <row r="286" spans="1:10">
      <c r="A286" s="62" t="s">
        <v>3003</v>
      </c>
      <c r="B286" s="59" t="s">
        <v>3005</v>
      </c>
      <c r="C286" s="72" t="s">
        <v>1813</v>
      </c>
      <c r="D286" s="72" t="s">
        <v>137</v>
      </c>
      <c r="E286" s="78">
        <v>45183</v>
      </c>
      <c r="F286" s="69">
        <v>13304781.383775001</v>
      </c>
      <c r="G286" s="71">
        <v>-2.4464760000000001</v>
      </c>
      <c r="H286" s="69">
        <v>-325.49832979199999</v>
      </c>
      <c r="I286" s="70">
        <f t="shared" si="4"/>
        <v>-7.310672576104244E-3</v>
      </c>
      <c r="J286" s="70">
        <f>H286/'סכום נכסי הקרן'!$C$41</f>
        <v>-5.0706600183572673E-5</v>
      </c>
    </row>
    <row r="287" spans="1:10">
      <c r="A287" s="62" t="s">
        <v>3006</v>
      </c>
      <c r="B287" s="59" t="s">
        <v>3007</v>
      </c>
      <c r="C287" s="72" t="s">
        <v>1813</v>
      </c>
      <c r="D287" s="72" t="s">
        <v>137</v>
      </c>
      <c r="E287" s="78">
        <v>45183</v>
      </c>
      <c r="F287" s="69">
        <v>1823643.6491419999</v>
      </c>
      <c r="G287" s="71">
        <v>-2.4464760000000001</v>
      </c>
      <c r="H287" s="69">
        <v>-44.615010437999999</v>
      </c>
      <c r="I287" s="70">
        <f t="shared" si="4"/>
        <v>-1.0020504052973718E-3</v>
      </c>
      <c r="J287" s="70">
        <f>H287/'סכום נכסי הקרן'!$C$41</f>
        <v>-6.950190797941198E-6</v>
      </c>
    </row>
    <row r="288" spans="1:10">
      <c r="A288" s="62" t="s">
        <v>3008</v>
      </c>
      <c r="B288" s="59" t="s">
        <v>3009</v>
      </c>
      <c r="C288" s="72" t="s">
        <v>1813</v>
      </c>
      <c r="D288" s="72" t="s">
        <v>137</v>
      </c>
      <c r="E288" s="78">
        <v>45183</v>
      </c>
      <c r="F288" s="69">
        <v>11495776.704437999</v>
      </c>
      <c r="G288" s="71">
        <v>-2.4417490000000002</v>
      </c>
      <c r="H288" s="69">
        <v>-280.69798718800001</v>
      </c>
      <c r="I288" s="70">
        <f t="shared" si="4"/>
        <v>-6.304459621695447E-3</v>
      </c>
      <c r="J288" s="70">
        <f>H288/'סכום נכסי הקרן'!$C$41</f>
        <v>-4.3727538072993649E-5</v>
      </c>
    </row>
    <row r="289" spans="1:10">
      <c r="A289" s="62" t="s">
        <v>3010</v>
      </c>
      <c r="B289" s="59" t="s">
        <v>3011</v>
      </c>
      <c r="C289" s="72" t="s">
        <v>1813</v>
      </c>
      <c r="D289" s="72" t="s">
        <v>137</v>
      </c>
      <c r="E289" s="78">
        <v>45266</v>
      </c>
      <c r="F289" s="69">
        <v>659978.68326199998</v>
      </c>
      <c r="G289" s="71">
        <v>-2.3862839999999998</v>
      </c>
      <c r="H289" s="69">
        <v>-15.748964631000002</v>
      </c>
      <c r="I289" s="70">
        <f t="shared" si="4"/>
        <v>-3.5372078223400204E-4</v>
      </c>
      <c r="J289" s="70">
        <f>H289/'סכום נכסי הקרן'!$C$41</f>
        <v>-2.4533964686075369E-6</v>
      </c>
    </row>
    <row r="290" spans="1:10">
      <c r="A290" s="62" t="s">
        <v>3012</v>
      </c>
      <c r="B290" s="59" t="s">
        <v>3013</v>
      </c>
      <c r="C290" s="72" t="s">
        <v>1813</v>
      </c>
      <c r="D290" s="72" t="s">
        <v>137</v>
      </c>
      <c r="E290" s="78">
        <v>45274</v>
      </c>
      <c r="F290" s="69">
        <v>3755824.2585550006</v>
      </c>
      <c r="G290" s="71">
        <v>-1.485609</v>
      </c>
      <c r="H290" s="69">
        <v>-55.796850434</v>
      </c>
      <c r="I290" s="70">
        <f t="shared" si="4"/>
        <v>-1.2531938476043742E-3</v>
      </c>
      <c r="J290" s="70">
        <f>H290/'סכום נכסי הקרן'!$C$41</f>
        <v>-8.692113991083768E-6</v>
      </c>
    </row>
    <row r="291" spans="1:10">
      <c r="A291" s="62" t="s">
        <v>3014</v>
      </c>
      <c r="B291" s="59" t="s">
        <v>3015</v>
      </c>
      <c r="C291" s="72" t="s">
        <v>1813</v>
      </c>
      <c r="D291" s="72" t="s">
        <v>137</v>
      </c>
      <c r="E291" s="78">
        <v>45161</v>
      </c>
      <c r="F291" s="69">
        <v>2350727.121977</v>
      </c>
      <c r="G291" s="71">
        <v>-1.5385150000000001</v>
      </c>
      <c r="H291" s="69">
        <v>-36.166295287000004</v>
      </c>
      <c r="I291" s="70">
        <f t="shared" si="4"/>
        <v>-8.1229277982137723E-4</v>
      </c>
      <c r="J291" s="70">
        <f>H291/'סכום נכסי הקרן'!$C$41</f>
        <v>-5.6340377427153554E-6</v>
      </c>
    </row>
    <row r="292" spans="1:10">
      <c r="A292" s="62" t="s">
        <v>3016</v>
      </c>
      <c r="B292" s="59" t="s">
        <v>3017</v>
      </c>
      <c r="C292" s="72" t="s">
        <v>1813</v>
      </c>
      <c r="D292" s="72" t="s">
        <v>137</v>
      </c>
      <c r="E292" s="78">
        <v>45279</v>
      </c>
      <c r="F292" s="69">
        <v>1416184.4565509998</v>
      </c>
      <c r="G292" s="71">
        <v>-0.93020800000000003</v>
      </c>
      <c r="H292" s="69">
        <v>-13.173459261</v>
      </c>
      <c r="I292" s="70">
        <f t="shared" si="4"/>
        <v>-2.958750891697699E-4</v>
      </c>
      <c r="J292" s="70">
        <f>H292/'סכום נכסי הקרן'!$C$41</f>
        <v>-2.0521805202778252E-6</v>
      </c>
    </row>
    <row r="293" spans="1:10">
      <c r="A293" s="62" t="s">
        <v>3018</v>
      </c>
      <c r="B293" s="59" t="s">
        <v>3019</v>
      </c>
      <c r="C293" s="72" t="s">
        <v>1813</v>
      </c>
      <c r="D293" s="72" t="s">
        <v>137</v>
      </c>
      <c r="E293" s="78">
        <v>45279</v>
      </c>
      <c r="F293" s="69">
        <v>1417347.010489</v>
      </c>
      <c r="G293" s="71">
        <v>-0.84742200000000001</v>
      </c>
      <c r="H293" s="69">
        <v>-12.010905322000001</v>
      </c>
      <c r="I293" s="70">
        <f t="shared" si="4"/>
        <v>-2.6976419881429459E-4</v>
      </c>
      <c r="J293" s="70">
        <f>H293/'סכום נכסי הקרן'!$C$41</f>
        <v>-1.8710761876860724E-6</v>
      </c>
    </row>
    <row r="294" spans="1:10">
      <c r="A294" s="62" t="s">
        <v>3020</v>
      </c>
      <c r="B294" s="59" t="s">
        <v>3021</v>
      </c>
      <c r="C294" s="72" t="s">
        <v>1813</v>
      </c>
      <c r="D294" s="72" t="s">
        <v>137</v>
      </c>
      <c r="E294" s="78">
        <v>45288</v>
      </c>
      <c r="F294" s="69">
        <v>956308.25861500006</v>
      </c>
      <c r="G294" s="71">
        <v>0.37514199999999998</v>
      </c>
      <c r="H294" s="69">
        <v>3.5875140279999997</v>
      </c>
      <c r="I294" s="70">
        <f t="shared" si="4"/>
        <v>8.0575345617436939E-5</v>
      </c>
      <c r="J294" s="70">
        <f>H294/'סכום נכסי הקרן'!$C$41</f>
        <v>5.5886811949848993E-7</v>
      </c>
    </row>
    <row r="295" spans="1:10">
      <c r="A295" s="62" t="s">
        <v>3022</v>
      </c>
      <c r="B295" s="59" t="s">
        <v>3023</v>
      </c>
      <c r="C295" s="72" t="s">
        <v>1813</v>
      </c>
      <c r="D295" s="72" t="s">
        <v>137</v>
      </c>
      <c r="E295" s="78">
        <v>45099</v>
      </c>
      <c r="F295" s="69">
        <v>6442995.5190540003</v>
      </c>
      <c r="G295" s="71">
        <v>0.38185999999999998</v>
      </c>
      <c r="H295" s="69">
        <v>24.603241881999999</v>
      </c>
      <c r="I295" s="70">
        <f t="shared" si="4"/>
        <v>5.5258730766740002E-4</v>
      </c>
      <c r="J295" s="70">
        <f>H295/'סכום נכסי הקרן'!$C$41</f>
        <v>3.8327285738378799E-6</v>
      </c>
    </row>
    <row r="296" spans="1:10">
      <c r="A296" s="62" t="s">
        <v>3022</v>
      </c>
      <c r="B296" s="59" t="s">
        <v>3024</v>
      </c>
      <c r="C296" s="72" t="s">
        <v>1813</v>
      </c>
      <c r="D296" s="72" t="s">
        <v>137</v>
      </c>
      <c r="E296" s="78">
        <v>45099</v>
      </c>
      <c r="F296" s="69">
        <v>1826643.1422939999</v>
      </c>
      <c r="G296" s="71">
        <v>0.38185999999999998</v>
      </c>
      <c r="H296" s="69">
        <v>6.9752248629999993</v>
      </c>
      <c r="I296" s="70">
        <f t="shared" si="4"/>
        <v>1.5666312374223396E-4</v>
      </c>
      <c r="J296" s="70">
        <f>H296/'סכום נכסי הקרן'!$C$41</f>
        <v>1.0866106088614078E-6</v>
      </c>
    </row>
    <row r="297" spans="1:10">
      <c r="A297" s="62" t="s">
        <v>3025</v>
      </c>
      <c r="B297" s="59" t="s">
        <v>3026</v>
      </c>
      <c r="C297" s="72" t="s">
        <v>1813</v>
      </c>
      <c r="D297" s="72" t="s">
        <v>137</v>
      </c>
      <c r="E297" s="78">
        <v>45288</v>
      </c>
      <c r="F297" s="69">
        <v>957169.40968100016</v>
      </c>
      <c r="G297" s="71">
        <v>0.46477299999999999</v>
      </c>
      <c r="H297" s="69">
        <v>4.4486650939999999</v>
      </c>
      <c r="I297" s="70">
        <f t="shared" si="4"/>
        <v>9.991674588241571E-5</v>
      </c>
      <c r="J297" s="70">
        <f>H297/'סכום נכסי הקרן'!$C$41</f>
        <v>6.9301947698540203E-7</v>
      </c>
    </row>
    <row r="298" spans="1:10">
      <c r="A298" s="62" t="s">
        <v>3027</v>
      </c>
      <c r="B298" s="59" t="s">
        <v>3028</v>
      </c>
      <c r="C298" s="72" t="s">
        <v>1813</v>
      </c>
      <c r="D298" s="72" t="s">
        <v>137</v>
      </c>
      <c r="E298" s="78">
        <v>45148</v>
      </c>
      <c r="F298" s="69">
        <v>1495697.7009700001</v>
      </c>
      <c r="G298" s="71">
        <v>0.43294700000000003</v>
      </c>
      <c r="H298" s="69">
        <v>6.4755791060000014</v>
      </c>
      <c r="I298" s="70">
        <f t="shared" si="4"/>
        <v>1.4544111060379203E-4</v>
      </c>
      <c r="J298" s="70">
        <f>H298/'סכום נכסי הקרן'!$C$41</f>
        <v>1.0087750708117743E-6</v>
      </c>
    </row>
    <row r="299" spans="1:10">
      <c r="A299" s="62" t="s">
        <v>3029</v>
      </c>
      <c r="B299" s="59" t="s">
        <v>3030</v>
      </c>
      <c r="C299" s="72" t="s">
        <v>1813</v>
      </c>
      <c r="D299" s="72" t="s">
        <v>137</v>
      </c>
      <c r="E299" s="78">
        <v>45148</v>
      </c>
      <c r="F299" s="69">
        <v>1197680.2018619999</v>
      </c>
      <c r="G299" s="71">
        <v>0.56599999999999995</v>
      </c>
      <c r="H299" s="69">
        <v>6.7788650299999995</v>
      </c>
      <c r="I299" s="70">
        <f t="shared" si="4"/>
        <v>1.5225289390456066E-4</v>
      </c>
      <c r="J299" s="70">
        <f>H299/'סכום נכסי הקרן'!$C$41</f>
        <v>1.0560213903225396E-6</v>
      </c>
    </row>
    <row r="300" spans="1:10">
      <c r="A300" s="62" t="s">
        <v>3029</v>
      </c>
      <c r="B300" s="59" t="s">
        <v>3031</v>
      </c>
      <c r="C300" s="72" t="s">
        <v>1813</v>
      </c>
      <c r="D300" s="72" t="s">
        <v>137</v>
      </c>
      <c r="E300" s="78">
        <v>45148</v>
      </c>
      <c r="F300" s="69">
        <v>1920384.0998450003</v>
      </c>
      <c r="G300" s="71">
        <v>0.56599999999999995</v>
      </c>
      <c r="H300" s="69">
        <v>10.869366127999999</v>
      </c>
      <c r="I300" s="70">
        <f t="shared" si="4"/>
        <v>2.4412529834602848E-4</v>
      </c>
      <c r="J300" s="70">
        <f>H300/'סכום נכסי הקרן'!$C$41</f>
        <v>1.693245562438242E-6</v>
      </c>
    </row>
    <row r="301" spans="1:10">
      <c r="A301" s="62" t="s">
        <v>3032</v>
      </c>
      <c r="B301" s="59" t="s">
        <v>3033</v>
      </c>
      <c r="C301" s="72" t="s">
        <v>1813</v>
      </c>
      <c r="D301" s="72" t="s">
        <v>137</v>
      </c>
      <c r="E301" s="78">
        <v>45133</v>
      </c>
      <c r="F301" s="69">
        <v>2885975.5669499999</v>
      </c>
      <c r="G301" s="71">
        <v>0.80726500000000001</v>
      </c>
      <c r="H301" s="69">
        <v>23.297456998000001</v>
      </c>
      <c r="I301" s="70">
        <f t="shared" si="4"/>
        <v>5.2325945904878985E-4</v>
      </c>
      <c r="J301" s="70">
        <f>H301/'סכום נכסי הקרן'!$C$41</f>
        <v>3.6293115176549761E-6</v>
      </c>
    </row>
    <row r="302" spans="1:10">
      <c r="A302" s="62" t="s">
        <v>3034</v>
      </c>
      <c r="B302" s="59" t="s">
        <v>3035</v>
      </c>
      <c r="C302" s="72" t="s">
        <v>1813</v>
      </c>
      <c r="D302" s="72" t="s">
        <v>137</v>
      </c>
      <c r="E302" s="78">
        <v>45133</v>
      </c>
      <c r="F302" s="69">
        <v>12280029.010581998</v>
      </c>
      <c r="G302" s="71">
        <v>0.85164200000000001</v>
      </c>
      <c r="H302" s="69">
        <v>104.581895722</v>
      </c>
      <c r="I302" s="70">
        <f t="shared" si="4"/>
        <v>2.348902980547983E-3</v>
      </c>
      <c r="J302" s="70">
        <f>H302/'סכום נכסי הקרן'!$C$41</f>
        <v>1.6291918843959239E-5</v>
      </c>
    </row>
    <row r="303" spans="1:10">
      <c r="A303" s="62" t="s">
        <v>3036</v>
      </c>
      <c r="B303" s="59" t="s">
        <v>3037</v>
      </c>
      <c r="C303" s="72" t="s">
        <v>1813</v>
      </c>
      <c r="D303" s="72" t="s">
        <v>137</v>
      </c>
      <c r="E303" s="78">
        <v>45133</v>
      </c>
      <c r="F303" s="69">
        <v>3601386.6968029998</v>
      </c>
      <c r="G303" s="71">
        <v>0.85164200000000001</v>
      </c>
      <c r="H303" s="69">
        <v>30.670925025999999</v>
      </c>
      <c r="I303" s="70">
        <f t="shared" si="4"/>
        <v>6.8886709991603304E-4</v>
      </c>
      <c r="J303" s="70">
        <f>H303/'סכום נכסי הקרן'!$C$41</f>
        <v>4.777961022250195E-6</v>
      </c>
    </row>
    <row r="304" spans="1:10">
      <c r="A304" s="62" t="s">
        <v>3038</v>
      </c>
      <c r="B304" s="59" t="s">
        <v>3039</v>
      </c>
      <c r="C304" s="72" t="s">
        <v>1813</v>
      </c>
      <c r="D304" s="72" t="s">
        <v>137</v>
      </c>
      <c r="E304" s="78">
        <v>45133</v>
      </c>
      <c r="F304" s="69">
        <v>4801934.8605110003</v>
      </c>
      <c r="G304" s="71">
        <v>0.85341599999999995</v>
      </c>
      <c r="H304" s="69">
        <v>40.980498141999995</v>
      </c>
      <c r="I304" s="70">
        <f t="shared" si="4"/>
        <v>9.2041948145558082E-4</v>
      </c>
      <c r="J304" s="70">
        <f>H304/'סכום נכסי הקרן'!$C$41</f>
        <v>6.3840012203377781E-6</v>
      </c>
    </row>
    <row r="305" spans="1:10">
      <c r="A305" s="62" t="s">
        <v>3040</v>
      </c>
      <c r="B305" s="59" t="s">
        <v>3041</v>
      </c>
      <c r="C305" s="72" t="s">
        <v>1813</v>
      </c>
      <c r="D305" s="72" t="s">
        <v>137</v>
      </c>
      <c r="E305" s="78">
        <v>45127</v>
      </c>
      <c r="F305" s="69">
        <v>6947746.0626879986</v>
      </c>
      <c r="G305" s="71">
        <v>2.1140620000000001</v>
      </c>
      <c r="H305" s="69">
        <v>146.879634181</v>
      </c>
      <c r="I305" s="70">
        <f t="shared" si="4"/>
        <v>3.2989075989466152E-3</v>
      </c>
      <c r="J305" s="70">
        <f>H305/'סכום נכסי הקרן'!$C$41</f>
        <v>2.288112166438659E-5</v>
      </c>
    </row>
    <row r="306" spans="1:10">
      <c r="A306" s="62" t="s">
        <v>3040</v>
      </c>
      <c r="B306" s="59" t="s">
        <v>3042</v>
      </c>
      <c r="C306" s="72" t="s">
        <v>1813</v>
      </c>
      <c r="D306" s="72" t="s">
        <v>137</v>
      </c>
      <c r="E306" s="78">
        <v>45127</v>
      </c>
      <c r="F306" s="69">
        <v>3918529.4519190001</v>
      </c>
      <c r="G306" s="71">
        <v>2.1140620000000001</v>
      </c>
      <c r="H306" s="69">
        <v>82.840127949999996</v>
      </c>
      <c r="I306" s="70">
        <f t="shared" si="4"/>
        <v>1.8605842063522512E-3</v>
      </c>
      <c r="J306" s="70">
        <f>H306/'סכום נכסי הקרן'!$C$41</f>
        <v>1.2904954842013735E-5</v>
      </c>
    </row>
    <row r="307" spans="1:10">
      <c r="A307" s="62" t="s">
        <v>3043</v>
      </c>
      <c r="B307" s="59" t="s">
        <v>3044</v>
      </c>
      <c r="C307" s="72" t="s">
        <v>1813</v>
      </c>
      <c r="D307" s="72" t="s">
        <v>137</v>
      </c>
      <c r="E307" s="78">
        <v>45127</v>
      </c>
      <c r="F307" s="69">
        <v>889069.92790199991</v>
      </c>
      <c r="G307" s="71">
        <v>2.1140620000000001</v>
      </c>
      <c r="H307" s="69">
        <v>18.795486250000003</v>
      </c>
      <c r="I307" s="70">
        <f t="shared" si="4"/>
        <v>4.2214547143828871E-4</v>
      </c>
      <c r="J307" s="70">
        <f>H307/'סכום נכסי הקרן'!$C$41</f>
        <v>2.9279880088589374E-6</v>
      </c>
    </row>
    <row r="308" spans="1:10">
      <c r="A308" s="62" t="s">
        <v>3045</v>
      </c>
      <c r="B308" s="59" t="s">
        <v>3046</v>
      </c>
      <c r="C308" s="72" t="s">
        <v>1813</v>
      </c>
      <c r="D308" s="72" t="s">
        <v>137</v>
      </c>
      <c r="E308" s="78">
        <v>45127</v>
      </c>
      <c r="F308" s="69">
        <v>6818938.5997469993</v>
      </c>
      <c r="G308" s="71">
        <v>2.1486749999999999</v>
      </c>
      <c r="H308" s="69">
        <v>146.516813356</v>
      </c>
      <c r="I308" s="70">
        <f t="shared" si="4"/>
        <v>3.2907586654111897E-3</v>
      </c>
      <c r="J308" s="70">
        <f>H308/'סכום נכסי הקרן'!$C$41</f>
        <v>2.2824600911965817E-5</v>
      </c>
    </row>
    <row r="309" spans="1:10">
      <c r="A309" s="62" t="s">
        <v>3047</v>
      </c>
      <c r="B309" s="59" t="s">
        <v>3048</v>
      </c>
      <c r="C309" s="72" t="s">
        <v>1813</v>
      </c>
      <c r="D309" s="72" t="s">
        <v>138</v>
      </c>
      <c r="E309" s="78">
        <v>45195</v>
      </c>
      <c r="F309" s="69">
        <v>1575996.8713490001</v>
      </c>
      <c r="G309" s="71">
        <v>-4.4603770000000003</v>
      </c>
      <c r="H309" s="69">
        <v>-70.295402514000003</v>
      </c>
      <c r="I309" s="70">
        <f t="shared" si="4"/>
        <v>-1.5788304404317707E-3</v>
      </c>
      <c r="J309" s="70">
        <f>H309/'סכום נכסי הקרן'!$C$41</f>
        <v>-1.0950719385560157E-5</v>
      </c>
    </row>
    <row r="310" spans="1:10">
      <c r="A310" s="62" t="s">
        <v>3049</v>
      </c>
      <c r="B310" s="59" t="s">
        <v>3050</v>
      </c>
      <c r="C310" s="72" t="s">
        <v>1813</v>
      </c>
      <c r="D310" s="72" t="s">
        <v>138</v>
      </c>
      <c r="E310" s="78">
        <v>45280</v>
      </c>
      <c r="F310" s="69">
        <v>1583434.7192910002</v>
      </c>
      <c r="G310" s="71">
        <v>-0.50404000000000004</v>
      </c>
      <c r="H310" s="69">
        <v>-7.9811454660000001</v>
      </c>
      <c r="I310" s="70">
        <f t="shared" si="4"/>
        <v>-1.7925603895255064E-4</v>
      </c>
      <c r="J310" s="70">
        <f>H310/'סכום נכסי הקרן'!$C$41</f>
        <v>-1.2433143740246079E-6</v>
      </c>
    </row>
    <row r="311" spans="1:10">
      <c r="A311" s="62" t="s">
        <v>3051</v>
      </c>
      <c r="B311" s="59" t="s">
        <v>3052</v>
      </c>
      <c r="C311" s="72" t="s">
        <v>1813</v>
      </c>
      <c r="D311" s="72" t="s">
        <v>138</v>
      </c>
      <c r="E311" s="78">
        <v>45153</v>
      </c>
      <c r="F311" s="69">
        <v>6556261.690134</v>
      </c>
      <c r="G311" s="71">
        <v>-0.432533</v>
      </c>
      <c r="H311" s="69">
        <v>-28.357992122999995</v>
      </c>
      <c r="I311" s="70">
        <f t="shared" si="4"/>
        <v>-6.3691876839882817E-4</v>
      </c>
      <c r="J311" s="70">
        <f>H311/'סכום נכסי הקרן'!$C$41</f>
        <v>-4.4176489922659054E-6</v>
      </c>
    </row>
    <row r="312" spans="1:10">
      <c r="A312" s="62" t="s">
        <v>3053</v>
      </c>
      <c r="B312" s="59" t="s">
        <v>3054</v>
      </c>
      <c r="C312" s="72" t="s">
        <v>1813</v>
      </c>
      <c r="D312" s="72" t="s">
        <v>138</v>
      </c>
      <c r="E312" s="78">
        <v>45153</v>
      </c>
      <c r="F312" s="69">
        <v>2185601.4051020001</v>
      </c>
      <c r="G312" s="71">
        <v>-0.42422300000000002</v>
      </c>
      <c r="H312" s="69">
        <v>-9.2718223959999992</v>
      </c>
      <c r="I312" s="70">
        <f t="shared" si="4"/>
        <v>-2.0824456384848798E-4</v>
      </c>
      <c r="J312" s="70">
        <f>H312/'סכום נכסי הקרן'!$C$41</f>
        <v>-1.4443778913013085E-6</v>
      </c>
    </row>
    <row r="313" spans="1:10">
      <c r="A313" s="62" t="s">
        <v>3055</v>
      </c>
      <c r="B313" s="59" t="s">
        <v>3056</v>
      </c>
      <c r="C313" s="72" t="s">
        <v>1813</v>
      </c>
      <c r="D313" s="72" t="s">
        <v>138</v>
      </c>
      <c r="E313" s="78">
        <v>45152</v>
      </c>
      <c r="F313" s="69">
        <v>2096758.95759</v>
      </c>
      <c r="G313" s="71">
        <v>-0.41677599999999998</v>
      </c>
      <c r="H313" s="69">
        <v>-8.7387898479999997</v>
      </c>
      <c r="I313" s="70">
        <f t="shared" si="4"/>
        <v>-1.9627268542648588E-4</v>
      </c>
      <c r="J313" s="70">
        <f>H313/'סכום נכסי הקרן'!$C$41</f>
        <v>-1.3613413107033723E-6</v>
      </c>
    </row>
    <row r="314" spans="1:10">
      <c r="A314" s="62" t="s">
        <v>3057</v>
      </c>
      <c r="B314" s="59" t="s">
        <v>3058</v>
      </c>
      <c r="C314" s="72" t="s">
        <v>1813</v>
      </c>
      <c r="D314" s="72" t="s">
        <v>138</v>
      </c>
      <c r="E314" s="78">
        <v>45153</v>
      </c>
      <c r="F314" s="69">
        <v>4699783.6108860001</v>
      </c>
      <c r="G314" s="71">
        <v>-0.40839799999999998</v>
      </c>
      <c r="H314" s="69">
        <v>-19.193828093</v>
      </c>
      <c r="I314" s="70">
        <f t="shared" si="4"/>
        <v>-4.3109220486514172E-4</v>
      </c>
      <c r="J314" s="70">
        <f>H314/'סכום נכסי הקרן'!$C$41</f>
        <v>-2.9900422767941851E-6</v>
      </c>
    </row>
    <row r="315" spans="1:10">
      <c r="A315" s="62" t="s">
        <v>3059</v>
      </c>
      <c r="B315" s="59" t="s">
        <v>3060</v>
      </c>
      <c r="C315" s="72" t="s">
        <v>1813</v>
      </c>
      <c r="D315" s="72" t="s">
        <v>138</v>
      </c>
      <c r="E315" s="78">
        <v>45281</v>
      </c>
      <c r="F315" s="69">
        <v>1639523.985476</v>
      </c>
      <c r="G315" s="71">
        <v>-0.41282000000000002</v>
      </c>
      <c r="H315" s="69">
        <v>-6.768288386</v>
      </c>
      <c r="I315" s="70">
        <f t="shared" si="4"/>
        <v>-1.5201534312730345E-4</v>
      </c>
      <c r="J315" s="70">
        <f>H315/'סכום נכסי הקרן'!$C$41</f>
        <v>-1.0543737454362058E-6</v>
      </c>
    </row>
    <row r="316" spans="1:10">
      <c r="A316" s="62" t="s">
        <v>3061</v>
      </c>
      <c r="B316" s="59" t="s">
        <v>3062</v>
      </c>
      <c r="C316" s="72" t="s">
        <v>1813</v>
      </c>
      <c r="D316" s="72" t="s">
        <v>138</v>
      </c>
      <c r="E316" s="78">
        <v>45113</v>
      </c>
      <c r="F316" s="69">
        <v>495818.45157700003</v>
      </c>
      <c r="G316" s="71">
        <v>-0.28002100000000002</v>
      </c>
      <c r="H316" s="69">
        <v>-1.388396628</v>
      </c>
      <c r="I316" s="70">
        <f t="shared" si="4"/>
        <v>-3.1183303335415986E-5</v>
      </c>
      <c r="J316" s="70">
        <f>H316/'סכום נכסי הקרן'!$C$41</f>
        <v>-2.162864330431559E-7</v>
      </c>
    </row>
    <row r="317" spans="1:10">
      <c r="A317" s="62" t="s">
        <v>3061</v>
      </c>
      <c r="B317" s="59" t="s">
        <v>3063</v>
      </c>
      <c r="C317" s="72" t="s">
        <v>1813</v>
      </c>
      <c r="D317" s="72" t="s">
        <v>138</v>
      </c>
      <c r="E317" s="78">
        <v>45113</v>
      </c>
      <c r="F317" s="69">
        <v>5226671.6499180002</v>
      </c>
      <c r="G317" s="71">
        <v>-0.28002100000000002</v>
      </c>
      <c r="H317" s="69">
        <v>-14.635787317000002</v>
      </c>
      <c r="I317" s="70">
        <f t="shared" si="4"/>
        <v>-3.2871888785561437E-4</v>
      </c>
      <c r="J317" s="70">
        <f>H317/'סכום נכסי הקרן'!$C$41</f>
        <v>-2.2799840980110702E-6</v>
      </c>
    </row>
    <row r="318" spans="1:10">
      <c r="A318" s="62" t="s">
        <v>3064</v>
      </c>
      <c r="B318" s="59" t="s">
        <v>3065</v>
      </c>
      <c r="C318" s="72" t="s">
        <v>1813</v>
      </c>
      <c r="D318" s="72" t="s">
        <v>138</v>
      </c>
      <c r="E318" s="78">
        <v>45113</v>
      </c>
      <c r="F318" s="69">
        <v>5471624.6996870004</v>
      </c>
      <c r="G318" s="71">
        <v>-0.26344899999999999</v>
      </c>
      <c r="H318" s="69">
        <v>-14.414967005000001</v>
      </c>
      <c r="I318" s="70">
        <f t="shared" si="4"/>
        <v>-3.2375927715587043E-4</v>
      </c>
      <c r="J318" s="70">
        <f>H318/'סכום נכסי הקרן'!$C$41</f>
        <v>-2.2455843907064243E-6</v>
      </c>
    </row>
    <row r="319" spans="1:10">
      <c r="A319" s="62" t="s">
        <v>3066</v>
      </c>
      <c r="B319" s="59" t="s">
        <v>3067</v>
      </c>
      <c r="C319" s="72" t="s">
        <v>1813</v>
      </c>
      <c r="D319" s="72" t="s">
        <v>138</v>
      </c>
      <c r="E319" s="78">
        <v>45113</v>
      </c>
      <c r="F319" s="69">
        <v>7662263.838525</v>
      </c>
      <c r="G319" s="71">
        <v>-0.23741899999999999</v>
      </c>
      <c r="H319" s="69">
        <v>-18.191694940000001</v>
      </c>
      <c r="I319" s="70">
        <f t="shared" si="4"/>
        <v>-4.0858435555014334E-4</v>
      </c>
      <c r="J319" s="70">
        <f>H319/'סכום נכסי הקרן'!$C$41</f>
        <v>-2.8339285260651241E-6</v>
      </c>
    </row>
    <row r="320" spans="1:10">
      <c r="A320" s="62" t="s">
        <v>3068</v>
      </c>
      <c r="B320" s="59" t="s">
        <v>3069</v>
      </c>
      <c r="C320" s="72" t="s">
        <v>1813</v>
      </c>
      <c r="D320" s="72" t="s">
        <v>135</v>
      </c>
      <c r="E320" s="78">
        <v>45141</v>
      </c>
      <c r="F320" s="69">
        <v>3499748.8202340002</v>
      </c>
      <c r="G320" s="71">
        <v>1.3473010000000001</v>
      </c>
      <c r="H320" s="69">
        <v>47.152160410999997</v>
      </c>
      <c r="I320" s="70">
        <f t="shared" si="4"/>
        <v>1.0590346384912177E-3</v>
      </c>
      <c r="J320" s="70">
        <f>H320/'סכום נכסי הקרן'!$C$41</f>
        <v>7.3454316870999324E-6</v>
      </c>
    </row>
    <row r="321" spans="1:10">
      <c r="A321" s="62" t="s">
        <v>3070</v>
      </c>
      <c r="B321" s="59" t="s">
        <v>3071</v>
      </c>
      <c r="C321" s="72" t="s">
        <v>1813</v>
      </c>
      <c r="D321" s="72" t="s">
        <v>135</v>
      </c>
      <c r="E321" s="78">
        <v>45251</v>
      </c>
      <c r="F321" s="69">
        <v>1295318.1628330001</v>
      </c>
      <c r="G321" s="71">
        <v>-3.6627640000000001</v>
      </c>
      <c r="H321" s="69">
        <v>-47.444443202000002</v>
      </c>
      <c r="I321" s="70">
        <f t="shared" si="4"/>
        <v>-1.065599292097878E-3</v>
      </c>
      <c r="J321" s="70">
        <f>H321/'סכום נכסי הקרן'!$C$41</f>
        <v>-7.3909639226516379E-6</v>
      </c>
    </row>
    <row r="322" spans="1:10">
      <c r="A322" s="62" t="s">
        <v>3072</v>
      </c>
      <c r="B322" s="59" t="s">
        <v>3073</v>
      </c>
      <c r="C322" s="72" t="s">
        <v>1813</v>
      </c>
      <c r="D322" s="72" t="s">
        <v>135</v>
      </c>
      <c r="E322" s="78">
        <v>45251</v>
      </c>
      <c r="F322" s="69">
        <v>1293725.99352</v>
      </c>
      <c r="G322" s="71">
        <v>-3.7899940000000001</v>
      </c>
      <c r="H322" s="69">
        <v>-49.032143409999996</v>
      </c>
      <c r="I322" s="70">
        <f t="shared" si="4"/>
        <v>-1.1012589416485156E-3</v>
      </c>
      <c r="J322" s="70">
        <f>H322/'סכום נכסי הקרן'!$C$41</f>
        <v>-7.6382981553952471E-6</v>
      </c>
    </row>
    <row r="323" spans="1:10">
      <c r="A323" s="62" t="s">
        <v>3074</v>
      </c>
      <c r="B323" s="59" t="s">
        <v>3075</v>
      </c>
      <c r="C323" s="72" t="s">
        <v>1813</v>
      </c>
      <c r="D323" s="72" t="s">
        <v>135</v>
      </c>
      <c r="E323" s="78">
        <v>45251</v>
      </c>
      <c r="F323" s="69">
        <v>2644812.8556710002</v>
      </c>
      <c r="G323" s="71">
        <v>-3.8465410000000002</v>
      </c>
      <c r="H323" s="69">
        <v>-101.73382317200002</v>
      </c>
      <c r="I323" s="70">
        <f t="shared" si="4"/>
        <v>-2.2849354452941298E-3</v>
      </c>
      <c r="J323" s="70">
        <f>H323/'סכום נכסי הקרן'!$C$41</f>
        <v>-1.5848241986449885E-5</v>
      </c>
    </row>
    <row r="324" spans="1:10">
      <c r="A324" s="62" t="s">
        <v>3076</v>
      </c>
      <c r="B324" s="59" t="s">
        <v>3077</v>
      </c>
      <c r="C324" s="72" t="s">
        <v>1813</v>
      </c>
      <c r="D324" s="72" t="s">
        <v>135</v>
      </c>
      <c r="E324" s="78">
        <v>45250</v>
      </c>
      <c r="F324" s="69">
        <v>878008.83516799996</v>
      </c>
      <c r="G324" s="71">
        <v>-4.2706439999999999</v>
      </c>
      <c r="H324" s="69">
        <v>-37.49663194</v>
      </c>
      <c r="I324" s="70">
        <f t="shared" si="4"/>
        <v>-8.4217205966987372E-4</v>
      </c>
      <c r="J324" s="70">
        <f>H324/'סכום נכסי הקרן'!$C$41</f>
        <v>-5.8412795089521574E-6</v>
      </c>
    </row>
    <row r="325" spans="1:10">
      <c r="A325" s="62" t="s">
        <v>3078</v>
      </c>
      <c r="B325" s="59" t="s">
        <v>3079</v>
      </c>
      <c r="C325" s="72" t="s">
        <v>1813</v>
      </c>
      <c r="D325" s="72" t="s">
        <v>135</v>
      </c>
      <c r="E325" s="78">
        <v>45250</v>
      </c>
      <c r="F325" s="69">
        <v>2633489.4983930001</v>
      </c>
      <c r="G325" s="71">
        <v>-4.291849</v>
      </c>
      <c r="H325" s="69">
        <v>-113.02539692299999</v>
      </c>
      <c r="I325" s="70">
        <f t="shared" si="4"/>
        <v>-2.5385435010259194E-3</v>
      </c>
      <c r="J325" s="70">
        <f>H325/'סכום נכסי הקרן'!$C$41</f>
        <v>-1.7607259662519547E-5</v>
      </c>
    </row>
    <row r="326" spans="1:10">
      <c r="A326" s="62" t="s">
        <v>3080</v>
      </c>
      <c r="B326" s="59" t="s">
        <v>3081</v>
      </c>
      <c r="C326" s="72" t="s">
        <v>1813</v>
      </c>
      <c r="D326" s="72" t="s">
        <v>135</v>
      </c>
      <c r="E326" s="78">
        <v>45253</v>
      </c>
      <c r="F326" s="69">
        <v>1745458.5484209999</v>
      </c>
      <c r="G326" s="71">
        <v>-4.8997299999999999</v>
      </c>
      <c r="H326" s="69">
        <v>-85.522747428999992</v>
      </c>
      <c r="I326" s="70">
        <f t="shared" si="4"/>
        <v>-1.9208356757523574E-3</v>
      </c>
      <c r="J326" s="70">
        <f>H326/'סכום נכסי הקרן'!$C$41</f>
        <v>-1.3322857181031081E-5</v>
      </c>
    </row>
    <row r="327" spans="1:10">
      <c r="A327" s="62" t="s">
        <v>3082</v>
      </c>
      <c r="B327" s="59" t="s">
        <v>3083</v>
      </c>
      <c r="C327" s="72" t="s">
        <v>1813</v>
      </c>
      <c r="D327" s="72" t="s">
        <v>135</v>
      </c>
      <c r="E327" s="78">
        <v>45252</v>
      </c>
      <c r="F327" s="69">
        <v>1743044.3597240001</v>
      </c>
      <c r="G327" s="71">
        <v>-5.0446309999999999</v>
      </c>
      <c r="H327" s="69">
        <v>-87.930159695</v>
      </c>
      <c r="I327" s="70">
        <f t="shared" si="4"/>
        <v>-1.9749060079831552E-3</v>
      </c>
      <c r="J327" s="70">
        <f>H327/'סכום נכסי הקרן'!$C$41</f>
        <v>-1.3697887342713009E-5</v>
      </c>
    </row>
    <row r="328" spans="1:10">
      <c r="A328" s="62" t="s">
        <v>3084</v>
      </c>
      <c r="B328" s="59" t="s">
        <v>3085</v>
      </c>
      <c r="C328" s="72" t="s">
        <v>1813</v>
      </c>
      <c r="D328" s="72" t="s">
        <v>139</v>
      </c>
      <c r="E328" s="78">
        <v>45168</v>
      </c>
      <c r="F328" s="69">
        <v>772293.6</v>
      </c>
      <c r="G328" s="71">
        <v>4.2072380000000003</v>
      </c>
      <c r="H328" s="69">
        <v>32.492229999999999</v>
      </c>
      <c r="I328" s="70">
        <f t="shared" si="4"/>
        <v>7.2977349822121815E-4</v>
      </c>
      <c r="J328" s="70">
        <f>H328/'סכום נכסי הקרן'!$C$41</f>
        <v>5.0616865430170298E-6</v>
      </c>
    </row>
    <row r="329" spans="1:10">
      <c r="A329" s="62" t="s">
        <v>2920</v>
      </c>
      <c r="B329" s="59" t="s">
        <v>3086</v>
      </c>
      <c r="C329" s="72" t="s">
        <v>1813</v>
      </c>
      <c r="D329" s="72" t="s">
        <v>137</v>
      </c>
      <c r="E329" s="78">
        <v>45259</v>
      </c>
      <c r="F329" s="69">
        <v>1053696.8684789999</v>
      </c>
      <c r="G329" s="71">
        <v>0.51429800000000003</v>
      </c>
      <c r="H329" s="69">
        <v>5.4191443339999994</v>
      </c>
      <c r="I329" s="70">
        <f t="shared" si="4"/>
        <v>1.2171365024773225E-4</v>
      </c>
      <c r="J329" s="70">
        <f>H329/'סכום נכסי הקרן'!$C$41</f>
        <v>8.4420213540513482E-7</v>
      </c>
    </row>
    <row r="330" spans="1:10">
      <c r="A330" s="62" t="s">
        <v>2922</v>
      </c>
      <c r="B330" s="59" t="s">
        <v>3087</v>
      </c>
      <c r="C330" s="72" t="s">
        <v>1813</v>
      </c>
      <c r="D330" s="72" t="s">
        <v>137</v>
      </c>
      <c r="E330" s="78">
        <v>45259</v>
      </c>
      <c r="F330" s="69">
        <v>104287.806835</v>
      </c>
      <c r="G330" s="71">
        <v>0.51928099999999999</v>
      </c>
      <c r="H330" s="69">
        <v>0.54154705800000003</v>
      </c>
      <c r="I330" s="70">
        <f t="shared" ref="I330:I365" si="5">IFERROR(H330/$H$9,0)</f>
        <v>1.2163113795761908E-5</v>
      </c>
      <c r="J330" s="70">
        <f>H330/'סכום נכסי הקרן'!$C$41</f>
        <v>8.4362983269817531E-8</v>
      </c>
    </row>
    <row r="331" spans="1:10">
      <c r="A331" s="62" t="s">
        <v>3088</v>
      </c>
      <c r="B331" s="59" t="s">
        <v>3089</v>
      </c>
      <c r="C331" s="72" t="s">
        <v>1813</v>
      </c>
      <c r="D331" s="72" t="s">
        <v>137</v>
      </c>
      <c r="E331" s="78">
        <v>45117</v>
      </c>
      <c r="F331" s="69">
        <v>534157.05940100003</v>
      </c>
      <c r="G331" s="71">
        <v>2.2453000000000001E-2</v>
      </c>
      <c r="H331" s="69">
        <v>0.119932073</v>
      </c>
      <c r="I331" s="70">
        <f t="shared" si="5"/>
        <v>2.6936670232277842E-6</v>
      </c>
      <c r="J331" s="70">
        <f>H331/'סכום נכסי הקרן'!$C$41</f>
        <v>1.8683191642439935E-8</v>
      </c>
    </row>
    <row r="332" spans="1:10">
      <c r="A332" s="62" t="s">
        <v>3090</v>
      </c>
      <c r="B332" s="59" t="s">
        <v>3091</v>
      </c>
      <c r="C332" s="72" t="s">
        <v>1813</v>
      </c>
      <c r="D332" s="72" t="s">
        <v>139</v>
      </c>
      <c r="E332" s="78">
        <v>45127</v>
      </c>
      <c r="F332" s="69">
        <v>776803.29</v>
      </c>
      <c r="G332" s="71">
        <v>0.52255600000000002</v>
      </c>
      <c r="H332" s="69">
        <v>4.0592300000000003</v>
      </c>
      <c r="I332" s="70">
        <f t="shared" si="5"/>
        <v>9.1170057493268877E-5</v>
      </c>
      <c r="J332" s="70">
        <f>H332/'סכום נכסי הקרן'!$C$41</f>
        <v>6.323527152802692E-7</v>
      </c>
    </row>
    <row r="333" spans="1:10">
      <c r="A333" s="62" t="s">
        <v>3092</v>
      </c>
      <c r="B333" s="59" t="s">
        <v>3093</v>
      </c>
      <c r="C333" s="72" t="s">
        <v>1813</v>
      </c>
      <c r="D333" s="72" t="s">
        <v>137</v>
      </c>
      <c r="E333" s="78">
        <v>45196</v>
      </c>
      <c r="F333" s="69">
        <v>6514889.9400000004</v>
      </c>
      <c r="G333" s="71">
        <v>-4.7600030000000002</v>
      </c>
      <c r="H333" s="69">
        <v>-310.10894999999999</v>
      </c>
      <c r="I333" s="70">
        <f t="shared" si="5"/>
        <v>-6.9650280473580557E-3</v>
      </c>
      <c r="J333" s="70">
        <f>H333/'סכום נכסי הקרן'!$C$41</f>
        <v>-4.83092203608106E-5</v>
      </c>
    </row>
    <row r="334" spans="1:10">
      <c r="A334" s="62" t="s">
        <v>3094</v>
      </c>
      <c r="B334" s="59" t="s">
        <v>3095</v>
      </c>
      <c r="C334" s="72" t="s">
        <v>1813</v>
      </c>
      <c r="D334" s="72" t="s">
        <v>137</v>
      </c>
      <c r="E334" s="78">
        <v>45196</v>
      </c>
      <c r="F334" s="69">
        <v>596422.06999999995</v>
      </c>
      <c r="G334" s="71">
        <v>-4.3027930000000003</v>
      </c>
      <c r="H334" s="69">
        <v>-25.66281</v>
      </c>
      <c r="I334" s="70">
        <f t="shared" si="5"/>
        <v>-5.7638514278295029E-4</v>
      </c>
      <c r="J334" s="70">
        <f>H334/'סכום נכסי הקרן'!$C$41</f>
        <v>-3.9977896264123106E-6</v>
      </c>
    </row>
    <row r="335" spans="1:10">
      <c r="A335" s="62" t="s">
        <v>3096</v>
      </c>
      <c r="B335" s="59" t="s">
        <v>3097</v>
      </c>
      <c r="C335" s="72" t="s">
        <v>1813</v>
      </c>
      <c r="D335" s="72" t="s">
        <v>137</v>
      </c>
      <c r="E335" s="78">
        <v>45176</v>
      </c>
      <c r="F335" s="69">
        <v>1588785.41</v>
      </c>
      <c r="G335" s="71">
        <v>-2.5925150000000001</v>
      </c>
      <c r="H335" s="69">
        <v>-41.189500000000002</v>
      </c>
      <c r="I335" s="70">
        <f t="shared" si="5"/>
        <v>-9.2511365040143039E-4</v>
      </c>
      <c r="J335" s="70">
        <f>H335/'סכום נכסי הקרן'!$C$41</f>
        <v>-6.4165598317997865E-6</v>
      </c>
    </row>
    <row r="336" spans="1:10">
      <c r="A336" s="62" t="s">
        <v>2995</v>
      </c>
      <c r="B336" s="59" t="s">
        <v>3098</v>
      </c>
      <c r="C336" s="72" t="s">
        <v>1813</v>
      </c>
      <c r="D336" s="72" t="s">
        <v>137</v>
      </c>
      <c r="E336" s="78">
        <v>45181</v>
      </c>
      <c r="F336" s="69">
        <v>101988.269348</v>
      </c>
      <c r="G336" s="71">
        <v>-2.5265520000000001</v>
      </c>
      <c r="H336" s="69">
        <v>-2.5767865909999998</v>
      </c>
      <c r="I336" s="70">
        <f t="shared" si="5"/>
        <v>-5.7874469209518619E-5</v>
      </c>
      <c r="J336" s="70">
        <f>H336/'סכום נכסי הקרן'!$C$41</f>
        <v>-4.0141553878854809E-7</v>
      </c>
    </row>
    <row r="337" spans="1:10">
      <c r="A337" s="62" t="s">
        <v>3099</v>
      </c>
      <c r="B337" s="59" t="s">
        <v>3100</v>
      </c>
      <c r="C337" s="72" t="s">
        <v>1813</v>
      </c>
      <c r="D337" s="72" t="s">
        <v>137</v>
      </c>
      <c r="E337" s="78">
        <v>45280</v>
      </c>
      <c r="F337" s="69">
        <v>5982645.8300000001</v>
      </c>
      <c r="G337" s="71">
        <v>-0.90759599999999996</v>
      </c>
      <c r="H337" s="69">
        <v>-54.298259999999999</v>
      </c>
      <c r="I337" s="70">
        <f t="shared" si="5"/>
        <v>-1.219535598126852E-3</v>
      </c>
      <c r="J337" s="70">
        <f>H337/'סכום נכסי הקרן'!$C$41</f>
        <v>-8.4586614077039296E-6</v>
      </c>
    </row>
    <row r="338" spans="1:10">
      <c r="A338" s="62" t="s">
        <v>3022</v>
      </c>
      <c r="B338" s="59" t="s">
        <v>3101</v>
      </c>
      <c r="C338" s="72" t="s">
        <v>1813</v>
      </c>
      <c r="D338" s="72" t="s">
        <v>137</v>
      </c>
      <c r="E338" s="78">
        <v>45099</v>
      </c>
      <c r="F338" s="69">
        <v>1594675.940312</v>
      </c>
      <c r="G338" s="71">
        <v>0.38185999999999998</v>
      </c>
      <c r="H338" s="69">
        <v>6.0894343969999998</v>
      </c>
      <c r="I338" s="70">
        <f t="shared" si="5"/>
        <v>1.3676832406046935E-4</v>
      </c>
      <c r="J338" s="70">
        <f>H338/'סכום נכסי הקרן'!$C$41</f>
        <v>9.4862089003678482E-7</v>
      </c>
    </row>
    <row r="339" spans="1:10">
      <c r="A339" s="62" t="s">
        <v>3102</v>
      </c>
      <c r="B339" s="59" t="s">
        <v>3103</v>
      </c>
      <c r="C339" s="72" t="s">
        <v>1813</v>
      </c>
      <c r="D339" s="72" t="s">
        <v>137</v>
      </c>
      <c r="E339" s="78">
        <v>45099</v>
      </c>
      <c r="F339" s="69">
        <v>773543.35</v>
      </c>
      <c r="G339" s="71">
        <v>0.38275700000000001</v>
      </c>
      <c r="H339" s="69">
        <v>2.9607899999999998</v>
      </c>
      <c r="I339" s="70">
        <f t="shared" si="5"/>
        <v>6.6499162285826502E-5</v>
      </c>
      <c r="J339" s="70">
        <f>H339/'סכום נכסי הקרן'!$C$41</f>
        <v>4.6123614475520426E-7</v>
      </c>
    </row>
    <row r="340" spans="1:10">
      <c r="A340" s="62" t="s">
        <v>3104</v>
      </c>
      <c r="B340" s="59" t="s">
        <v>3105</v>
      </c>
      <c r="C340" s="72" t="s">
        <v>1813</v>
      </c>
      <c r="D340" s="72" t="s">
        <v>137</v>
      </c>
      <c r="E340" s="78">
        <v>45133</v>
      </c>
      <c r="F340" s="69">
        <v>1679507.74</v>
      </c>
      <c r="G340" s="71">
        <v>0.79815499999999995</v>
      </c>
      <c r="H340" s="69">
        <v>13.40507</v>
      </c>
      <c r="I340" s="70">
        <f t="shared" si="5"/>
        <v>3.0107705219987378E-4</v>
      </c>
      <c r="J340" s="70">
        <f>H340/'סכום נכסי הקרן'!$C$41</f>
        <v>2.0882611758934765E-6</v>
      </c>
    </row>
    <row r="341" spans="1:10">
      <c r="A341" s="62" t="s">
        <v>3106</v>
      </c>
      <c r="B341" s="59" t="s">
        <v>3107</v>
      </c>
      <c r="C341" s="72" t="s">
        <v>1813</v>
      </c>
      <c r="D341" s="72" t="s">
        <v>137</v>
      </c>
      <c r="E341" s="78">
        <v>45133</v>
      </c>
      <c r="F341" s="69">
        <v>11340758.52</v>
      </c>
      <c r="G341" s="71">
        <v>0.87810600000000005</v>
      </c>
      <c r="H341" s="69">
        <v>99.58386999999999</v>
      </c>
      <c r="I341" s="70">
        <f t="shared" si="5"/>
        <v>2.2366476285655681E-3</v>
      </c>
      <c r="J341" s="70">
        <f>H341/'סכום נכסי הקרן'!$C$41</f>
        <v>1.5513319174478245E-5</v>
      </c>
    </row>
    <row r="342" spans="1:10">
      <c r="A342" s="62" t="s">
        <v>3040</v>
      </c>
      <c r="B342" s="59" t="s">
        <v>3108</v>
      </c>
      <c r="C342" s="72" t="s">
        <v>1813</v>
      </c>
      <c r="D342" s="72" t="s">
        <v>137</v>
      </c>
      <c r="E342" s="78">
        <v>45127</v>
      </c>
      <c r="F342" s="69">
        <v>1661071.7</v>
      </c>
      <c r="G342" s="71">
        <v>2.1140620000000001</v>
      </c>
      <c r="H342" s="69">
        <v>35.116080000000004</v>
      </c>
      <c r="I342" s="70">
        <f t="shared" si="5"/>
        <v>7.8870500871796602E-4</v>
      </c>
      <c r="J342" s="70">
        <f>H342/'סכום נכסי הקרן'!$C$41</f>
        <v>5.4704336876696211E-6</v>
      </c>
    </row>
    <row r="343" spans="1:10">
      <c r="A343" s="62" t="s">
        <v>3109</v>
      </c>
      <c r="B343" s="59" t="s">
        <v>3110</v>
      </c>
      <c r="C343" s="72" t="s">
        <v>1813</v>
      </c>
      <c r="D343" s="72" t="s">
        <v>138</v>
      </c>
      <c r="E343" s="78">
        <v>45197</v>
      </c>
      <c r="F343" s="69">
        <v>4412390.58</v>
      </c>
      <c r="G343" s="71">
        <v>-4.7634869999999996</v>
      </c>
      <c r="H343" s="69">
        <v>-210.18364000000003</v>
      </c>
      <c r="I343" s="70">
        <f t="shared" si="5"/>
        <v>-4.7207116972786782E-3</v>
      </c>
      <c r="J343" s="70">
        <f>H343/'סכום נכסי הקרן'!$C$41</f>
        <v>-3.2742711169726921E-5</v>
      </c>
    </row>
    <row r="344" spans="1:10">
      <c r="A344" s="62" t="s">
        <v>3055</v>
      </c>
      <c r="B344" s="59" t="s">
        <v>3111</v>
      </c>
      <c r="C344" s="72" t="s">
        <v>1813</v>
      </c>
      <c r="D344" s="72" t="s">
        <v>138</v>
      </c>
      <c r="E344" s="78">
        <v>45152</v>
      </c>
      <c r="F344" s="69">
        <v>7650831.5199999996</v>
      </c>
      <c r="G344" s="71">
        <v>-0.41677599999999998</v>
      </c>
      <c r="H344" s="69">
        <v>-31.886839999999999</v>
      </c>
      <c r="I344" s="70">
        <f t="shared" si="5"/>
        <v>-7.1617647585346612E-4</v>
      </c>
      <c r="J344" s="70">
        <f>H344/'סכום נכסי הקרן'!$C$41</f>
        <v>-4.9673780139847942E-6</v>
      </c>
    </row>
    <row r="345" spans="1:10">
      <c r="A345" s="62" t="s">
        <v>3057</v>
      </c>
      <c r="B345" s="59" t="s">
        <v>3112</v>
      </c>
      <c r="C345" s="72" t="s">
        <v>1813</v>
      </c>
      <c r="D345" s="72" t="s">
        <v>138</v>
      </c>
      <c r="E345" s="78">
        <v>45153</v>
      </c>
      <c r="F345" s="69">
        <v>920677.68</v>
      </c>
      <c r="G345" s="71">
        <v>-0.40839799999999998</v>
      </c>
      <c r="H345" s="69">
        <v>-3.76003</v>
      </c>
      <c r="I345" s="70">
        <f t="shared" si="5"/>
        <v>-8.4450043795600575E-5</v>
      </c>
      <c r="J345" s="70">
        <f>H345/'סכום נכסי הקרן'!$C$41</f>
        <v>-5.8574290691467844E-7</v>
      </c>
    </row>
    <row r="346" spans="1:10">
      <c r="A346" s="62" t="s">
        <v>3113</v>
      </c>
      <c r="B346" s="59" t="s">
        <v>3114</v>
      </c>
      <c r="C346" s="72" t="s">
        <v>1813</v>
      </c>
      <c r="D346" s="72" t="s">
        <v>135</v>
      </c>
      <c r="E346" s="78">
        <v>45127</v>
      </c>
      <c r="F346" s="69">
        <v>4815240.96</v>
      </c>
      <c r="G346" s="71">
        <v>3.8848479999999999</v>
      </c>
      <c r="H346" s="69">
        <v>187.06480999999999</v>
      </c>
      <c r="I346" s="70">
        <f t="shared" si="5"/>
        <v>4.2014641896781944E-3</v>
      </c>
      <c r="J346" s="70">
        <f>H346/'סכום נכסי הקרן'!$C$41</f>
        <v>2.914122642394928E-5</v>
      </c>
    </row>
    <row r="347" spans="1:10">
      <c r="A347" s="128" t="s">
        <v>3652</v>
      </c>
      <c r="B347" s="126" t="s">
        <v>3652</v>
      </c>
      <c r="C347" s="126" t="s">
        <v>3652</v>
      </c>
      <c r="D347" s="126" t="s">
        <v>3652</v>
      </c>
      <c r="E347" s="126" t="s">
        <v>3652</v>
      </c>
      <c r="F347" s="126" t="s">
        <v>3652</v>
      </c>
      <c r="G347" s="126" t="s">
        <v>3652</v>
      </c>
      <c r="H347" s="126" t="s">
        <v>3652</v>
      </c>
      <c r="I347" s="126" t="s">
        <v>3652</v>
      </c>
      <c r="J347" s="126" t="s">
        <v>3652</v>
      </c>
    </row>
    <row r="348" spans="1:10">
      <c r="A348" s="75" t="s">
        <v>184</v>
      </c>
      <c r="B348" s="125" t="s">
        <v>3652</v>
      </c>
      <c r="C348" s="125" t="s">
        <v>3652</v>
      </c>
      <c r="D348" s="125" t="s">
        <v>3652</v>
      </c>
      <c r="E348" s="125" t="s">
        <v>3652</v>
      </c>
      <c r="F348" s="125" t="s">
        <v>3652</v>
      </c>
      <c r="G348" s="125" t="s">
        <v>3652</v>
      </c>
      <c r="H348" s="66">
        <v>29.737865061999997</v>
      </c>
      <c r="I348" s="67">
        <f t="shared" si="5"/>
        <v>6.6791063020070582E-4</v>
      </c>
      <c r="J348" s="67">
        <f>H348/'סכום נכסי הקרן'!$C$41</f>
        <v>4.6326075927192961E-6</v>
      </c>
    </row>
    <row r="349" spans="1:10">
      <c r="A349" s="62" t="s">
        <v>3115</v>
      </c>
      <c r="B349" s="59" t="s">
        <v>3116</v>
      </c>
      <c r="C349" s="72" t="s">
        <v>1813</v>
      </c>
      <c r="D349" s="72" t="s">
        <v>136</v>
      </c>
      <c r="E349" s="78">
        <v>45280</v>
      </c>
      <c r="F349" s="69">
        <v>911049.15</v>
      </c>
      <c r="G349" s="71">
        <v>0.80555399999999999</v>
      </c>
      <c r="H349" s="69">
        <v>7.3389928700000002</v>
      </c>
      <c r="I349" s="70">
        <f t="shared" si="5"/>
        <v>1.648333309274395E-4</v>
      </c>
      <c r="J349" s="70">
        <f>H349/'סכום נכסי הקרן'!$C$41</f>
        <v>1.1432789146628881E-6</v>
      </c>
    </row>
    <row r="350" spans="1:10">
      <c r="A350" s="62" t="s">
        <v>3117</v>
      </c>
      <c r="B350" s="59" t="s">
        <v>3118</v>
      </c>
      <c r="C350" s="72" t="s">
        <v>1813</v>
      </c>
      <c r="D350" s="72" t="s">
        <v>136</v>
      </c>
      <c r="E350" s="78">
        <v>45280</v>
      </c>
      <c r="F350" s="69">
        <v>1822098.3</v>
      </c>
      <c r="G350" s="71">
        <v>0.78289699999999995</v>
      </c>
      <c r="H350" s="69">
        <v>14.265152927999999</v>
      </c>
      <c r="I350" s="70">
        <f t="shared" si="5"/>
        <v>3.2039446215071152E-4</v>
      </c>
      <c r="J350" s="70">
        <f>H350/'סכום נכסי הקרן'!$C$41</f>
        <v>2.2222461372992119E-6</v>
      </c>
    </row>
    <row r="351" spans="1:10">
      <c r="A351" s="62" t="s">
        <v>3119</v>
      </c>
      <c r="B351" s="59" t="s">
        <v>3120</v>
      </c>
      <c r="C351" s="72" t="s">
        <v>1813</v>
      </c>
      <c r="D351" s="72" t="s">
        <v>136</v>
      </c>
      <c r="E351" s="78">
        <v>45279</v>
      </c>
      <c r="F351" s="69">
        <v>1822098.3</v>
      </c>
      <c r="G351" s="71">
        <v>0.44639299999999998</v>
      </c>
      <c r="H351" s="69">
        <v>8.1337192639999998</v>
      </c>
      <c r="I351" s="70">
        <f t="shared" si="5"/>
        <v>1.8268283712255491E-4</v>
      </c>
      <c r="J351" s="70">
        <f>H351/'סכום נכסי הקרן'!$C$41</f>
        <v>1.2670825407571959E-6</v>
      </c>
    </row>
    <row r="352" spans="1:10">
      <c r="A352" s="128" t="s">
        <v>3652</v>
      </c>
      <c r="B352" s="126" t="s">
        <v>3652</v>
      </c>
      <c r="C352" s="126" t="s">
        <v>3652</v>
      </c>
      <c r="D352" s="126" t="s">
        <v>3652</v>
      </c>
      <c r="E352" s="126" t="s">
        <v>3652</v>
      </c>
      <c r="F352" s="126" t="s">
        <v>3652</v>
      </c>
      <c r="G352" s="126" t="s">
        <v>3652</v>
      </c>
      <c r="H352" s="126" t="s">
        <v>3652</v>
      </c>
      <c r="I352" s="126" t="s">
        <v>3652</v>
      </c>
      <c r="J352" s="126" t="s">
        <v>3652</v>
      </c>
    </row>
    <row r="353" spans="1:10">
      <c r="A353" s="56" t="s">
        <v>195</v>
      </c>
      <c r="B353" s="125" t="s">
        <v>3652</v>
      </c>
      <c r="C353" s="125" t="s">
        <v>3652</v>
      </c>
      <c r="D353" s="125" t="s">
        <v>3652</v>
      </c>
      <c r="E353" s="125" t="s">
        <v>3652</v>
      </c>
      <c r="F353" s="125" t="s">
        <v>3652</v>
      </c>
      <c r="G353" s="125" t="s">
        <v>3652</v>
      </c>
      <c r="H353" s="66">
        <v>17020.983233404</v>
      </c>
      <c r="I353" s="67">
        <f t="shared" si="5"/>
        <v>0.38229024223347979</v>
      </c>
      <c r="J353" s="67">
        <f>H353/'סכום נכסי הקרן'!$C$41</f>
        <v>2.6515533646487028E-3</v>
      </c>
    </row>
    <row r="354" spans="1:10">
      <c r="A354" s="75" t="s">
        <v>183</v>
      </c>
      <c r="B354" s="125" t="s">
        <v>3652</v>
      </c>
      <c r="C354" s="125" t="s">
        <v>3652</v>
      </c>
      <c r="D354" s="125" t="s">
        <v>3652</v>
      </c>
      <c r="E354" s="125" t="s">
        <v>3652</v>
      </c>
      <c r="F354" s="125" t="s">
        <v>3652</v>
      </c>
      <c r="G354" s="125" t="s">
        <v>3652</v>
      </c>
      <c r="H354" s="66">
        <v>15488.423287944001</v>
      </c>
      <c r="I354" s="67">
        <f t="shared" si="5"/>
        <v>0.34786903960651133</v>
      </c>
      <c r="J354" s="67">
        <f>H354/'סכום נכסי הקרן'!$C$41</f>
        <v>2.4128089616852317E-3</v>
      </c>
    </row>
    <row r="355" spans="1:10">
      <c r="A355" s="62" t="s">
        <v>3121</v>
      </c>
      <c r="B355" s="59" t="s">
        <v>3122</v>
      </c>
      <c r="C355" s="72" t="s">
        <v>1813</v>
      </c>
      <c r="D355" s="72" t="s">
        <v>135</v>
      </c>
      <c r="E355" s="78">
        <v>45068</v>
      </c>
      <c r="F355" s="69">
        <v>4319842.2337379996</v>
      </c>
      <c r="G355" s="71">
        <v>14.887363000000001</v>
      </c>
      <c r="H355" s="69">
        <v>643.11058761699996</v>
      </c>
      <c r="I355" s="70">
        <f t="shared" si="5"/>
        <v>1.4444224458227746E-2</v>
      </c>
      <c r="J355" s="70">
        <f>H355/'סכום נכסי הקרן'!$C$41</f>
        <v>1.0018469668018303E-4</v>
      </c>
    </row>
    <row r="356" spans="1:10">
      <c r="A356" s="62" t="s">
        <v>3123</v>
      </c>
      <c r="B356" s="59" t="s">
        <v>3124</v>
      </c>
      <c r="C356" s="72" t="s">
        <v>1813</v>
      </c>
      <c r="D356" s="72" t="s">
        <v>135</v>
      </c>
      <c r="E356" s="78">
        <v>44972</v>
      </c>
      <c r="F356" s="69">
        <v>42921929.063086003</v>
      </c>
      <c r="G356" s="71">
        <v>6.601216</v>
      </c>
      <c r="H356" s="69">
        <v>2833.3691513419999</v>
      </c>
      <c r="I356" s="70">
        <f t="shared" si="5"/>
        <v>6.3637297819415142E-2</v>
      </c>
      <c r="J356" s="70">
        <f>H356/'סכום נכסי הקרן'!$C$41</f>
        <v>4.413863408189399E-4</v>
      </c>
    </row>
    <row r="357" spans="1:10">
      <c r="A357" s="62" t="s">
        <v>3123</v>
      </c>
      <c r="B357" s="59" t="s">
        <v>3125</v>
      </c>
      <c r="C357" s="72" t="s">
        <v>1813</v>
      </c>
      <c r="D357" s="72" t="s">
        <v>135</v>
      </c>
      <c r="E357" s="78">
        <v>45069</v>
      </c>
      <c r="F357" s="69">
        <v>34068179.879721999</v>
      </c>
      <c r="G357" s="71">
        <v>12.757655</v>
      </c>
      <c r="H357" s="69">
        <v>4346.3007526419997</v>
      </c>
      <c r="I357" s="70">
        <f t="shared" si="5"/>
        <v>9.7617649037233384E-2</v>
      </c>
      <c r="J357" s="70">
        <f>H357/'סכום נכסי הקרן'!$C$41</f>
        <v>6.770730119647928E-4</v>
      </c>
    </row>
    <row r="358" spans="1:10">
      <c r="A358" s="62" t="s">
        <v>3123</v>
      </c>
      <c r="B358" s="59" t="s">
        <v>3126</v>
      </c>
      <c r="C358" s="72" t="s">
        <v>1813</v>
      </c>
      <c r="D358" s="72" t="s">
        <v>135</v>
      </c>
      <c r="E358" s="78">
        <v>45153</v>
      </c>
      <c r="F358" s="69">
        <v>45684406.151515</v>
      </c>
      <c r="G358" s="71">
        <v>5.9078999999999997</v>
      </c>
      <c r="H358" s="69">
        <v>2698.9888379290001</v>
      </c>
      <c r="I358" s="70">
        <f t="shared" si="5"/>
        <v>6.0619124200323178E-2</v>
      </c>
      <c r="J358" s="70">
        <f>H358/'סכום נכסי הקרן'!$C$41</f>
        <v>4.2045238140621285E-4</v>
      </c>
    </row>
    <row r="359" spans="1:10">
      <c r="A359" s="62" t="s">
        <v>3127</v>
      </c>
      <c r="B359" s="59" t="s">
        <v>3128</v>
      </c>
      <c r="C359" s="72" t="s">
        <v>1813</v>
      </c>
      <c r="D359" s="72" t="s">
        <v>135</v>
      </c>
      <c r="E359" s="78">
        <v>45126</v>
      </c>
      <c r="F359" s="69">
        <v>5821394.5202740002</v>
      </c>
      <c r="G359" s="71">
        <v>-7.2860750000000003</v>
      </c>
      <c r="H359" s="69">
        <v>-424.15117454599999</v>
      </c>
      <c r="I359" s="70">
        <f t="shared" si="5"/>
        <v>-9.5264094345962995E-3</v>
      </c>
      <c r="J359" s="70">
        <f>H359/'סכום נכסי הקרן'!$C$41</f>
        <v>-6.6074882899830372E-5</v>
      </c>
    </row>
    <row r="360" spans="1:10">
      <c r="A360" s="62" t="s">
        <v>3129</v>
      </c>
      <c r="B360" s="59" t="s">
        <v>3130</v>
      </c>
      <c r="C360" s="72" t="s">
        <v>1813</v>
      </c>
      <c r="D360" s="72" t="s">
        <v>144</v>
      </c>
      <c r="E360" s="78">
        <v>45082</v>
      </c>
      <c r="F360" s="69">
        <v>11157740.710790999</v>
      </c>
      <c r="G360" s="71">
        <v>7.888477</v>
      </c>
      <c r="H360" s="69">
        <v>880.17584050599999</v>
      </c>
      <c r="I360" s="70">
        <f t="shared" si="5"/>
        <v>1.9768695536621049E-2</v>
      </c>
      <c r="J360" s="70">
        <f>H360/'סכום נכסי הקרן'!$C$41</f>
        <v>1.3711506435162881E-4</v>
      </c>
    </row>
    <row r="361" spans="1:10">
      <c r="A361" s="62" t="s">
        <v>3129</v>
      </c>
      <c r="B361" s="59" t="s">
        <v>3131</v>
      </c>
      <c r="C361" s="72" t="s">
        <v>1813</v>
      </c>
      <c r="D361" s="72" t="s">
        <v>144</v>
      </c>
      <c r="E361" s="78">
        <v>44972</v>
      </c>
      <c r="F361" s="69">
        <v>21381084.553993002</v>
      </c>
      <c r="G361" s="71">
        <v>21.096354000000002</v>
      </c>
      <c r="H361" s="69">
        <v>4510.6292924539994</v>
      </c>
      <c r="I361" s="70">
        <f t="shared" si="5"/>
        <v>0.10130845798928707</v>
      </c>
      <c r="J361" s="70">
        <f>H361/'סכום נכסי הקרן'!$C$41</f>
        <v>7.0267234936330423E-4</v>
      </c>
    </row>
    <row r="362" spans="1:10">
      <c r="A362" s="128" t="s">
        <v>3652</v>
      </c>
      <c r="B362" s="126" t="s">
        <v>3652</v>
      </c>
      <c r="C362" s="126" t="s">
        <v>3652</v>
      </c>
      <c r="D362" s="126" t="s">
        <v>3652</v>
      </c>
      <c r="E362" s="126" t="s">
        <v>3652</v>
      </c>
      <c r="F362" s="126" t="s">
        <v>3652</v>
      </c>
      <c r="G362" s="126" t="s">
        <v>3652</v>
      </c>
      <c r="H362" s="126" t="s">
        <v>3652</v>
      </c>
      <c r="I362" s="126" t="s">
        <v>3652</v>
      </c>
      <c r="J362" s="126" t="s">
        <v>3652</v>
      </c>
    </row>
    <row r="363" spans="1:10">
      <c r="A363" s="58" t="s">
        <v>184</v>
      </c>
      <c r="B363" s="126" t="s">
        <v>3652</v>
      </c>
      <c r="C363" s="126" t="s">
        <v>3652</v>
      </c>
      <c r="D363" s="126" t="s">
        <v>3652</v>
      </c>
      <c r="E363" s="126" t="s">
        <v>3652</v>
      </c>
      <c r="F363" s="126" t="s">
        <v>3652</v>
      </c>
      <c r="G363" s="126" t="s">
        <v>3652</v>
      </c>
      <c r="H363" s="69">
        <v>1532.5599454600001</v>
      </c>
      <c r="I363" s="70">
        <f t="shared" si="5"/>
        <v>3.4421202626968468E-2</v>
      </c>
      <c r="J363" s="70">
        <f>H363/'סכום נכסי הקרן'!$C$41</f>
        <v>2.3874440296347145E-4</v>
      </c>
    </row>
    <row r="364" spans="1:10">
      <c r="A364" s="62" t="s">
        <v>3132</v>
      </c>
      <c r="B364" s="105">
        <v>10001064</v>
      </c>
      <c r="C364" s="72" t="s">
        <v>1813</v>
      </c>
      <c r="D364" s="72" t="s">
        <v>135</v>
      </c>
      <c r="E364" s="78">
        <v>45195</v>
      </c>
      <c r="F364" s="69">
        <v>16066062.377623999</v>
      </c>
      <c r="G364" s="71">
        <v>6.3506020000000003</v>
      </c>
      <c r="H364" s="69">
        <v>1020.291737855</v>
      </c>
      <c r="I364" s="70">
        <f t="shared" si="5"/>
        <v>2.2915690020064779E-2</v>
      </c>
      <c r="J364" s="70">
        <f>H364/'סכום נכסי הקרן'!$C$41</f>
        <v>1.5894252131823863E-4</v>
      </c>
    </row>
    <row r="365" spans="1:10">
      <c r="A365" s="62" t="s">
        <v>3132</v>
      </c>
      <c r="B365" s="59" t="s">
        <v>3133</v>
      </c>
      <c r="C365" s="72" t="s">
        <v>1813</v>
      </c>
      <c r="D365" s="72" t="s">
        <v>135</v>
      </c>
      <c r="E365" s="78">
        <v>45252</v>
      </c>
      <c r="F365" s="69">
        <v>10749690.899660999</v>
      </c>
      <c r="G365" s="71">
        <v>4.7654230000000002</v>
      </c>
      <c r="H365" s="69">
        <v>512.26820760500004</v>
      </c>
      <c r="I365" s="70">
        <f t="shared" si="5"/>
        <v>1.1505512606903684E-2</v>
      </c>
      <c r="J365" s="70">
        <f>H365/'סכום נכסי הקרן'!$C$41</f>
        <v>7.9801881645232816E-5</v>
      </c>
    </row>
    <row r="366" spans="1:10">
      <c r="A366" s="129" t="s">
        <v>3652</v>
      </c>
      <c r="B366" s="130" t="s">
        <v>3652</v>
      </c>
      <c r="C366" s="130" t="s">
        <v>3652</v>
      </c>
      <c r="D366" s="130" t="s">
        <v>3652</v>
      </c>
      <c r="E366" s="130" t="s">
        <v>3652</v>
      </c>
      <c r="F366" s="130" t="s">
        <v>3652</v>
      </c>
      <c r="G366" s="130" t="s">
        <v>3652</v>
      </c>
      <c r="H366" s="130" t="s">
        <v>3652</v>
      </c>
      <c r="I366" s="130" t="s">
        <v>3652</v>
      </c>
      <c r="J366" s="130" t="s">
        <v>3652</v>
      </c>
    </row>
    <row r="367" spans="1:10">
      <c r="A367" s="129" t="s">
        <v>3652</v>
      </c>
      <c r="B367" s="130" t="s">
        <v>3652</v>
      </c>
      <c r="C367" s="130" t="s">
        <v>3652</v>
      </c>
      <c r="D367" s="130" t="s">
        <v>3652</v>
      </c>
      <c r="E367" s="130" t="s">
        <v>3652</v>
      </c>
      <c r="F367" s="130" t="s">
        <v>3652</v>
      </c>
      <c r="G367" s="130" t="s">
        <v>3652</v>
      </c>
      <c r="H367" s="130" t="s">
        <v>3652</v>
      </c>
      <c r="I367" s="130" t="s">
        <v>3652</v>
      </c>
      <c r="J367" s="130" t="s">
        <v>3652</v>
      </c>
    </row>
    <row r="368" spans="1:10">
      <c r="A368" s="129" t="s">
        <v>3652</v>
      </c>
      <c r="B368" s="130" t="s">
        <v>3652</v>
      </c>
      <c r="C368" s="130" t="s">
        <v>3652</v>
      </c>
      <c r="D368" s="130" t="s">
        <v>3652</v>
      </c>
      <c r="E368" s="130" t="s">
        <v>3652</v>
      </c>
      <c r="F368" s="130" t="s">
        <v>3652</v>
      </c>
      <c r="G368" s="130" t="s">
        <v>3652</v>
      </c>
      <c r="H368" s="130" t="s">
        <v>3652</v>
      </c>
      <c r="I368" s="130" t="s">
        <v>3652</v>
      </c>
      <c r="J368" s="130" t="s">
        <v>3652</v>
      </c>
    </row>
    <row r="369" spans="1:10">
      <c r="A369" s="95" t="s">
        <v>214</v>
      </c>
      <c r="B369" s="130" t="s">
        <v>3652</v>
      </c>
      <c r="C369" s="130" t="s">
        <v>3652</v>
      </c>
      <c r="D369" s="130" t="s">
        <v>3652</v>
      </c>
      <c r="E369" s="130" t="s">
        <v>3652</v>
      </c>
      <c r="F369" s="130" t="s">
        <v>3652</v>
      </c>
      <c r="G369" s="130" t="s">
        <v>3652</v>
      </c>
      <c r="H369" s="130" t="s">
        <v>3652</v>
      </c>
      <c r="I369" s="130" t="s">
        <v>3652</v>
      </c>
      <c r="J369" s="130" t="s">
        <v>3652</v>
      </c>
    </row>
    <row r="370" spans="1:10">
      <c r="A370" s="95" t="s">
        <v>116</v>
      </c>
      <c r="B370" s="130" t="s">
        <v>3652</v>
      </c>
      <c r="C370" s="130" t="s">
        <v>3652</v>
      </c>
      <c r="D370" s="130" t="s">
        <v>3652</v>
      </c>
      <c r="E370" s="130" t="s">
        <v>3652</v>
      </c>
      <c r="F370" s="130" t="s">
        <v>3652</v>
      </c>
      <c r="G370" s="130" t="s">
        <v>3652</v>
      </c>
      <c r="H370" s="130" t="s">
        <v>3652</v>
      </c>
      <c r="I370" s="130" t="s">
        <v>3652</v>
      </c>
      <c r="J370" s="130" t="s">
        <v>3652</v>
      </c>
    </row>
    <row r="371" spans="1:10">
      <c r="A371" s="95" t="s">
        <v>197</v>
      </c>
      <c r="B371" s="130" t="s">
        <v>3652</v>
      </c>
      <c r="C371" s="130" t="s">
        <v>3652</v>
      </c>
      <c r="D371" s="130" t="s">
        <v>3652</v>
      </c>
      <c r="E371" s="130" t="s">
        <v>3652</v>
      </c>
      <c r="F371" s="130" t="s">
        <v>3652</v>
      </c>
      <c r="G371" s="130" t="s">
        <v>3652</v>
      </c>
      <c r="H371" s="130" t="s">
        <v>3652</v>
      </c>
      <c r="I371" s="130" t="s">
        <v>3652</v>
      </c>
      <c r="J371" s="130" t="s">
        <v>3652</v>
      </c>
    </row>
    <row r="372" spans="1:10">
      <c r="A372" s="95" t="s">
        <v>205</v>
      </c>
      <c r="B372" s="130" t="s">
        <v>3652</v>
      </c>
      <c r="C372" s="130" t="s">
        <v>3652</v>
      </c>
      <c r="D372" s="130" t="s">
        <v>3652</v>
      </c>
      <c r="E372" s="130" t="s">
        <v>3652</v>
      </c>
      <c r="F372" s="130" t="s">
        <v>3652</v>
      </c>
      <c r="G372" s="130" t="s">
        <v>3652</v>
      </c>
      <c r="H372" s="130" t="s">
        <v>3652</v>
      </c>
      <c r="I372" s="130" t="s">
        <v>3652</v>
      </c>
      <c r="J372" s="130" t="s">
        <v>3652</v>
      </c>
    </row>
    <row r="373" spans="1:10" hidden="1">
      <c r="B373" s="1"/>
      <c r="C373" s="1"/>
    </row>
    <row r="374" spans="1:10" hidden="1">
      <c r="B374" s="1"/>
      <c r="C374" s="1"/>
    </row>
    <row r="375" spans="1:10" hidden="1">
      <c r="B375" s="1"/>
      <c r="C375" s="1"/>
    </row>
    <row r="376" spans="1:10" hidden="1">
      <c r="B376" s="1"/>
      <c r="C376" s="1"/>
    </row>
    <row r="377" spans="1:10" hidden="1">
      <c r="B377" s="1"/>
      <c r="C377" s="1"/>
    </row>
    <row r="378" spans="1:10" hidden="1">
      <c r="B378" s="1"/>
      <c r="C378" s="1"/>
    </row>
    <row r="379" spans="1:10" hidden="1">
      <c r="B379" s="1"/>
      <c r="C379" s="1"/>
    </row>
    <row r="380" spans="1:10" hidden="1">
      <c r="B380" s="1"/>
      <c r="C380" s="1"/>
    </row>
    <row r="381" spans="1:10" hidden="1">
      <c r="B381" s="1"/>
      <c r="C381" s="1"/>
    </row>
    <row r="382" spans="1:10" hidden="1">
      <c r="B382" s="1"/>
      <c r="C382" s="1"/>
    </row>
    <row r="383" spans="1:10" hidden="1">
      <c r="B383" s="1"/>
      <c r="C383" s="1"/>
    </row>
    <row r="384" spans="1:10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363 B365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7" t="s">
        <v>149</v>
      </c>
      <c r="B1" s="37" t="s" vm="1">
        <v>222</v>
      </c>
    </row>
    <row r="2" spans="1:16">
      <c r="A2" s="37" t="s">
        <v>148</v>
      </c>
      <c r="B2" s="37" t="s">
        <v>223</v>
      </c>
    </row>
    <row r="3" spans="1:16">
      <c r="A3" s="37" t="s">
        <v>150</v>
      </c>
      <c r="B3" s="37" t="s">
        <v>224</v>
      </c>
    </row>
    <row r="4" spans="1:16">
      <c r="A4" s="37" t="s">
        <v>151</v>
      </c>
      <c r="B4" s="37">
        <v>8802</v>
      </c>
    </row>
    <row r="5" spans="1:16" ht="18.75">
      <c r="A5" s="156" t="s">
        <v>106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</row>
    <row r="6" spans="1:16" s="3" customFormat="1">
      <c r="A6" s="38" t="s">
        <v>120</v>
      </c>
      <c r="B6" s="39" t="s">
        <v>48</v>
      </c>
      <c r="C6" s="39" t="s">
        <v>55</v>
      </c>
      <c r="D6" s="39" t="s">
        <v>14</v>
      </c>
      <c r="E6" s="39" t="s">
        <v>71</v>
      </c>
      <c r="F6" s="39" t="s">
        <v>108</v>
      </c>
      <c r="G6" s="39" t="s">
        <v>17</v>
      </c>
      <c r="H6" s="39" t="s">
        <v>107</v>
      </c>
      <c r="I6" s="39" t="s">
        <v>16</v>
      </c>
      <c r="J6" s="39" t="s">
        <v>18</v>
      </c>
      <c r="K6" s="39" t="s">
        <v>199</v>
      </c>
      <c r="L6" s="39" t="s">
        <v>198</v>
      </c>
      <c r="M6" s="39" t="s">
        <v>115</v>
      </c>
      <c r="N6" s="39" t="s">
        <v>63</v>
      </c>
      <c r="O6" s="39" t="s">
        <v>152</v>
      </c>
      <c r="P6" s="41" t="s">
        <v>154</v>
      </c>
    </row>
    <row r="7" spans="1:16" s="3" customFormat="1">
      <c r="A7" s="121" t="s">
        <v>3652</v>
      </c>
      <c r="B7" s="122" t="s">
        <v>3652</v>
      </c>
      <c r="C7" s="122" t="s">
        <v>3652</v>
      </c>
      <c r="D7" s="122" t="s">
        <v>3652</v>
      </c>
      <c r="E7" s="122" t="s">
        <v>3652</v>
      </c>
      <c r="F7" s="12" t="s">
        <v>21</v>
      </c>
      <c r="G7" s="12" t="s">
        <v>20</v>
      </c>
      <c r="H7" s="122" t="s">
        <v>3652</v>
      </c>
      <c r="I7" s="12" t="s">
        <v>19</v>
      </c>
      <c r="J7" s="12" t="s">
        <v>19</v>
      </c>
      <c r="K7" s="12" t="s">
        <v>206</v>
      </c>
      <c r="L7" s="122" t="s">
        <v>3652</v>
      </c>
      <c r="M7" s="12" t="s">
        <v>202</v>
      </c>
      <c r="N7" s="12" t="s">
        <v>19</v>
      </c>
      <c r="O7" s="27" t="s">
        <v>19</v>
      </c>
      <c r="P7" s="13" t="s">
        <v>19</v>
      </c>
    </row>
    <row r="8" spans="1:16" s="4" customFormat="1" ht="20.25">
      <c r="A8" s="123" t="s">
        <v>3652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117</v>
      </c>
    </row>
    <row r="9" spans="1:16" s="4" customFormat="1" ht="20.25">
      <c r="A9" s="96" t="s">
        <v>3383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126" t="s">
        <v>3652</v>
      </c>
      <c r="L9" s="126" t="s">
        <v>3652</v>
      </c>
      <c r="M9" s="97">
        <v>0</v>
      </c>
      <c r="N9" s="126" t="s">
        <v>3652</v>
      </c>
      <c r="O9" s="98">
        <v>0</v>
      </c>
      <c r="P9" s="98">
        <v>0</v>
      </c>
    </row>
    <row r="10" spans="1:16">
      <c r="A10" s="95" t="s">
        <v>214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126" t="s">
        <v>3652</v>
      </c>
      <c r="M10" s="126" t="s">
        <v>3652</v>
      </c>
      <c r="N10" s="126" t="s">
        <v>3652</v>
      </c>
      <c r="O10" s="126" t="s">
        <v>3652</v>
      </c>
      <c r="P10" s="126" t="s">
        <v>3652</v>
      </c>
    </row>
    <row r="11" spans="1:16">
      <c r="A11" s="95" t="s">
        <v>116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126" t="s">
        <v>3652</v>
      </c>
      <c r="M11" s="126" t="s">
        <v>3652</v>
      </c>
      <c r="N11" s="126" t="s">
        <v>3652</v>
      </c>
      <c r="O11" s="126" t="s">
        <v>3652</v>
      </c>
      <c r="P11" s="126" t="s">
        <v>3652</v>
      </c>
    </row>
    <row r="12" spans="1:16">
      <c r="A12" s="95" t="s">
        <v>197</v>
      </c>
      <c r="B12" s="126" t="s">
        <v>3652</v>
      </c>
      <c r="C12" s="126" t="s">
        <v>3652</v>
      </c>
      <c r="D12" s="126" t="s">
        <v>3652</v>
      </c>
      <c r="E12" s="126" t="s">
        <v>3652</v>
      </c>
      <c r="F12" s="126" t="s">
        <v>3652</v>
      </c>
      <c r="G12" s="126" t="s">
        <v>3652</v>
      </c>
      <c r="H12" s="126" t="s">
        <v>3652</v>
      </c>
      <c r="I12" s="126" t="s">
        <v>3652</v>
      </c>
      <c r="J12" s="126" t="s">
        <v>3652</v>
      </c>
      <c r="K12" s="126" t="s">
        <v>3652</v>
      </c>
      <c r="L12" s="126" t="s">
        <v>3652</v>
      </c>
      <c r="M12" s="126" t="s">
        <v>3652</v>
      </c>
      <c r="N12" s="126" t="s">
        <v>3652</v>
      </c>
      <c r="O12" s="126" t="s">
        <v>3652</v>
      </c>
      <c r="P12" s="126" t="s">
        <v>3652</v>
      </c>
    </row>
    <row r="13" spans="1:16">
      <c r="A13" s="95" t="s">
        <v>205</v>
      </c>
      <c r="B13" s="126" t="s">
        <v>3652</v>
      </c>
      <c r="C13" s="126" t="s">
        <v>3652</v>
      </c>
      <c r="D13" s="126" t="s">
        <v>3652</v>
      </c>
      <c r="E13" s="126" t="s">
        <v>3652</v>
      </c>
      <c r="F13" s="126" t="s">
        <v>3652</v>
      </c>
      <c r="G13" s="126" t="s">
        <v>3652</v>
      </c>
      <c r="H13" s="126" t="s">
        <v>3652</v>
      </c>
      <c r="I13" s="126" t="s">
        <v>3652</v>
      </c>
      <c r="J13" s="126" t="s">
        <v>3652</v>
      </c>
      <c r="K13" s="126" t="s">
        <v>3652</v>
      </c>
      <c r="L13" s="126" t="s">
        <v>3652</v>
      </c>
      <c r="M13" s="126" t="s">
        <v>3652</v>
      </c>
      <c r="N13" s="126" t="s">
        <v>3652</v>
      </c>
      <c r="O13" s="126" t="s">
        <v>3652</v>
      </c>
      <c r="P13" s="126" t="s">
        <v>3652</v>
      </c>
    </row>
    <row r="14" spans="1:16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M10:M33 O10:P33 A1:A8 C1:L33 M1:M8 N1:N33 O1:P8 Q1:XFD33 B5:B1048576 A10:A1048576 C34:AY1048576 BA34:XFD1048576 AZ34:AZ9999 AZ10001:AZ1048576" xr:uid="{00000000-0002-0000-14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" style="2" bestFit="1" customWidth="1"/>
    <col min="2" max="2" width="22.7109375" style="2" customWidth="1"/>
    <col min="3" max="3" width="12" style="2" customWidth="1"/>
    <col min="4" max="4" width="13.7109375" style="2" bestFit="1" customWidth="1"/>
    <col min="5" max="5" width="7.5703125" style="1" customWidth="1"/>
    <col min="6" max="6" width="14.7109375" style="1" customWidth="1"/>
    <col min="7" max="7" width="11.140625" style="1" bestFit="1" customWidth="1"/>
    <col min="8" max="8" width="8" style="1" customWidth="1"/>
    <col min="9" max="9" width="44" style="1" bestFit="1" customWidth="1"/>
    <col min="10" max="10" width="12.28515625" style="1" bestFit="1" customWidth="1"/>
    <col min="11" max="11" width="19.140625" style="1" customWidth="1"/>
    <col min="12" max="12" width="15.5703125" style="1" customWidth="1"/>
    <col min="13" max="13" width="15.7109375" style="1" bestFit="1" customWidth="1"/>
    <col min="14" max="14" width="9.42578125" style="1" customWidth="1"/>
    <col min="15" max="15" width="12.42578125" style="1" bestFit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149</v>
      </c>
      <c r="B1" s="37" t="s" vm="1">
        <v>222</v>
      </c>
    </row>
    <row r="2" spans="1:17">
      <c r="A2" s="37" t="s">
        <v>148</v>
      </c>
      <c r="B2" s="37" t="s">
        <v>223</v>
      </c>
    </row>
    <row r="3" spans="1:17">
      <c r="A3" s="37" t="s">
        <v>150</v>
      </c>
      <c r="B3" s="37" t="s">
        <v>224</v>
      </c>
    </row>
    <row r="4" spans="1:17">
      <c r="A4" s="37" t="s">
        <v>151</v>
      </c>
      <c r="B4" s="37">
        <v>8802</v>
      </c>
    </row>
    <row r="5" spans="1:17" s="3" customFormat="1">
      <c r="A5" s="38" t="s">
        <v>120</v>
      </c>
      <c r="B5" s="39" t="s">
        <v>179</v>
      </c>
      <c r="C5" s="39" t="s">
        <v>48</v>
      </c>
      <c r="D5" s="39" t="s">
        <v>121</v>
      </c>
      <c r="E5" s="39" t="s">
        <v>14</v>
      </c>
      <c r="F5" s="39" t="s">
        <v>108</v>
      </c>
      <c r="G5" s="39" t="s">
        <v>71</v>
      </c>
      <c r="H5" s="39" t="s">
        <v>17</v>
      </c>
      <c r="I5" s="39" t="s">
        <v>221</v>
      </c>
      <c r="J5" s="39" t="s">
        <v>107</v>
      </c>
      <c r="K5" s="39" t="s">
        <v>36</v>
      </c>
      <c r="L5" s="39" t="s">
        <v>18</v>
      </c>
      <c r="M5" s="39" t="s">
        <v>199</v>
      </c>
      <c r="N5" s="39" t="s">
        <v>198</v>
      </c>
      <c r="O5" s="39" t="s">
        <v>115</v>
      </c>
      <c r="P5" s="39" t="s">
        <v>152</v>
      </c>
      <c r="Q5" s="41" t="s">
        <v>154</v>
      </c>
    </row>
    <row r="6" spans="1:17" s="3" customFormat="1">
      <c r="A6" s="121" t="s">
        <v>3652</v>
      </c>
      <c r="B6" s="147" t="s">
        <v>3652</v>
      </c>
      <c r="C6" s="122" t="s">
        <v>3652</v>
      </c>
      <c r="D6" s="122" t="s">
        <v>3652</v>
      </c>
      <c r="E6" s="122" t="s">
        <v>3652</v>
      </c>
      <c r="F6" s="12" t="s">
        <v>21</v>
      </c>
      <c r="G6" s="122" t="s">
        <v>3652</v>
      </c>
      <c r="H6" s="12" t="s">
        <v>20</v>
      </c>
      <c r="I6" s="122" t="s">
        <v>3652</v>
      </c>
      <c r="J6" s="122" t="s">
        <v>3652</v>
      </c>
      <c r="K6" s="12" t="s">
        <v>19</v>
      </c>
      <c r="L6" s="12" t="s">
        <v>19</v>
      </c>
      <c r="M6" s="12" t="s">
        <v>206</v>
      </c>
      <c r="N6" s="122" t="s">
        <v>3652</v>
      </c>
      <c r="O6" s="12" t="s">
        <v>202</v>
      </c>
      <c r="P6" s="12" t="s">
        <v>19</v>
      </c>
      <c r="Q6" s="13" t="s">
        <v>19</v>
      </c>
    </row>
    <row r="7" spans="1:17" s="4" customFormat="1" ht="20.25">
      <c r="A7" s="123" t="s">
        <v>3652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117</v>
      </c>
      <c r="Q7" s="15" t="s">
        <v>118</v>
      </c>
    </row>
    <row r="8" spans="1:17" s="4" customFormat="1" ht="20.25">
      <c r="A8" s="55" t="s">
        <v>42</v>
      </c>
      <c r="B8" s="124" t="s">
        <v>3652</v>
      </c>
      <c r="C8" s="124" t="s">
        <v>3652</v>
      </c>
      <c r="D8" s="124" t="s">
        <v>3652</v>
      </c>
      <c r="E8" s="124" t="s">
        <v>3652</v>
      </c>
      <c r="F8" s="124" t="s">
        <v>3652</v>
      </c>
      <c r="G8" s="124" t="s">
        <v>3652</v>
      </c>
      <c r="H8" s="63">
        <v>4.3574766762421104</v>
      </c>
      <c r="I8" s="124" t="s">
        <v>3652</v>
      </c>
      <c r="J8" s="124" t="s">
        <v>3652</v>
      </c>
      <c r="K8" s="124" t="s">
        <v>3652</v>
      </c>
      <c r="L8" s="76">
        <v>9.1394965507671136E-2</v>
      </c>
      <c r="M8" s="124" t="s">
        <v>3652</v>
      </c>
      <c r="N8" s="124" t="s">
        <v>3652</v>
      </c>
      <c r="O8" s="63">
        <v>324046.47085440898</v>
      </c>
      <c r="P8" s="64">
        <f>IFERROR(O8/$O$8,0)</f>
        <v>1</v>
      </c>
      <c r="Q8" s="64">
        <f>O8/'סכום נכסי הקרן'!$C$41</f>
        <v>5.0480427500233814E-2</v>
      </c>
    </row>
    <row r="9" spans="1:17">
      <c r="A9" s="56" t="s">
        <v>40</v>
      </c>
      <c r="B9" s="125" t="s">
        <v>3652</v>
      </c>
      <c r="C9" s="125" t="s">
        <v>3652</v>
      </c>
      <c r="D9" s="125" t="s">
        <v>3652</v>
      </c>
      <c r="E9" s="125" t="s">
        <v>3652</v>
      </c>
      <c r="F9" s="125" t="s">
        <v>3652</v>
      </c>
      <c r="G9" s="125" t="s">
        <v>3652</v>
      </c>
      <c r="H9" s="66">
        <v>5.5523660155305414</v>
      </c>
      <c r="I9" s="125" t="s">
        <v>3652</v>
      </c>
      <c r="J9" s="125" t="s">
        <v>3652</v>
      </c>
      <c r="K9" s="125" t="s">
        <v>3652</v>
      </c>
      <c r="L9" s="77">
        <v>5.4334698252043651E-2</v>
      </c>
      <c r="M9" s="125" t="s">
        <v>3652</v>
      </c>
      <c r="N9" s="125" t="s">
        <v>3652</v>
      </c>
      <c r="O9" s="66">
        <v>214360.66735001901</v>
      </c>
      <c r="P9" s="67">
        <f t="shared" ref="P9:P72" si="0">IFERROR(O9/$O$8,0)</f>
        <v>0.66151211826136269</v>
      </c>
      <c r="Q9" s="67">
        <f>O9/'סכום נכסי הקרן'!$C$41</f>
        <v>3.3393414526418815E-2</v>
      </c>
    </row>
    <row r="10" spans="1:17">
      <c r="A10" s="75" t="s">
        <v>37</v>
      </c>
      <c r="B10" s="125" t="s">
        <v>3652</v>
      </c>
      <c r="C10" s="125" t="s">
        <v>3652</v>
      </c>
      <c r="D10" s="125" t="s">
        <v>3652</v>
      </c>
      <c r="E10" s="125" t="s">
        <v>3652</v>
      </c>
      <c r="F10" s="125" t="s">
        <v>3652</v>
      </c>
      <c r="G10" s="125" t="s">
        <v>3652</v>
      </c>
      <c r="H10" s="66">
        <v>9.4942990889821761</v>
      </c>
      <c r="I10" s="125" t="s">
        <v>3652</v>
      </c>
      <c r="J10" s="125" t="s">
        <v>3652</v>
      </c>
      <c r="K10" s="125" t="s">
        <v>3652</v>
      </c>
      <c r="L10" s="77">
        <v>4.8542434648396179E-2</v>
      </c>
      <c r="M10" s="125" t="s">
        <v>3652</v>
      </c>
      <c r="N10" s="125" t="s">
        <v>3652</v>
      </c>
      <c r="O10" s="66">
        <f>SUM(O11:O45)</f>
        <v>47701.025580873</v>
      </c>
      <c r="P10" s="67">
        <f t="shared" si="0"/>
        <v>0.14720427429775843</v>
      </c>
      <c r="Q10" s="67">
        <f>O10/'סכום נכסי הקרן'!$C$41</f>
        <v>7.4309346964125259E-3</v>
      </c>
    </row>
    <row r="11" spans="1:17">
      <c r="A11" s="62" t="s">
        <v>3540</v>
      </c>
      <c r="B11" s="72" t="s">
        <v>3145</v>
      </c>
      <c r="C11" s="59">
        <v>6028</v>
      </c>
      <c r="D11" s="126" t="s">
        <v>3652</v>
      </c>
      <c r="E11" s="59" t="s">
        <v>647</v>
      </c>
      <c r="F11" s="78">
        <v>43100</v>
      </c>
      <c r="G11" s="126" t="s">
        <v>3652</v>
      </c>
      <c r="H11" s="69">
        <v>7.4399999999996416</v>
      </c>
      <c r="I11" s="72" t="s">
        <v>29</v>
      </c>
      <c r="J11" s="72" t="s">
        <v>136</v>
      </c>
      <c r="K11" s="73">
        <v>6.4500000000001279E-2</v>
      </c>
      <c r="L11" s="73">
        <v>6.4500000000001279E-2</v>
      </c>
      <c r="M11" s="69">
        <v>1370891.4047290001</v>
      </c>
      <c r="N11" s="71">
        <v>113.97</v>
      </c>
      <c r="O11" s="69">
        <v>1562.404933824</v>
      </c>
      <c r="P11" s="70">
        <f t="shared" si="0"/>
        <v>4.8215459026738601E-3</v>
      </c>
      <c r="Q11" s="70">
        <f>O11/'סכום נכסי הקרן'!$C$41</f>
        <v>2.4339369837897719E-4</v>
      </c>
    </row>
    <row r="12" spans="1:17">
      <c r="A12" s="62" t="s">
        <v>3540</v>
      </c>
      <c r="B12" s="72" t="s">
        <v>3145</v>
      </c>
      <c r="C12" s="59">
        <v>6869</v>
      </c>
      <c r="D12" s="126" t="s">
        <v>3652</v>
      </c>
      <c r="E12" s="59" t="s">
        <v>647</v>
      </c>
      <c r="F12" s="78">
        <v>43555</v>
      </c>
      <c r="G12" s="126" t="s">
        <v>3652</v>
      </c>
      <c r="H12" s="69">
        <v>3.3700000000025683</v>
      </c>
      <c r="I12" s="72" t="s">
        <v>29</v>
      </c>
      <c r="J12" s="72" t="s">
        <v>136</v>
      </c>
      <c r="K12" s="73">
        <v>5.7400000000014668E-2</v>
      </c>
      <c r="L12" s="73">
        <v>5.7400000000014668E-2</v>
      </c>
      <c r="M12" s="69">
        <v>271049.83792299998</v>
      </c>
      <c r="N12" s="71">
        <v>100.54</v>
      </c>
      <c r="O12" s="69">
        <v>272.51350689000003</v>
      </c>
      <c r="P12" s="70">
        <f t="shared" si="0"/>
        <v>8.4097045146477704E-4</v>
      </c>
      <c r="Q12" s="70">
        <f>O12/'סכום נכסי הקרן'!$C$41</f>
        <v>4.2452547905006575E-5</v>
      </c>
    </row>
    <row r="13" spans="1:17">
      <c r="A13" s="62" t="s">
        <v>3540</v>
      </c>
      <c r="B13" s="72" t="s">
        <v>3145</v>
      </c>
      <c r="C13" s="59">
        <v>6870</v>
      </c>
      <c r="D13" s="126" t="s">
        <v>3652</v>
      </c>
      <c r="E13" s="59" t="s">
        <v>647</v>
      </c>
      <c r="F13" s="78">
        <v>43555</v>
      </c>
      <c r="G13" s="126" t="s">
        <v>3652</v>
      </c>
      <c r="H13" s="69">
        <v>5.2400000000007934</v>
      </c>
      <c r="I13" s="72" t="s">
        <v>29</v>
      </c>
      <c r="J13" s="72" t="s">
        <v>136</v>
      </c>
      <c r="K13" s="73">
        <v>4.4200000000007005E-2</v>
      </c>
      <c r="L13" s="73">
        <v>4.4200000000007005E-2</v>
      </c>
      <c r="M13" s="69">
        <v>3229421.556293</v>
      </c>
      <c r="N13" s="71">
        <v>101.54</v>
      </c>
      <c r="O13" s="69">
        <v>3279.1546482350004</v>
      </c>
      <c r="P13" s="70">
        <f t="shared" si="0"/>
        <v>1.0119396269272421E-2</v>
      </c>
      <c r="Q13" s="70">
        <f>O13/'סכום נכסי הקרן'!$C$41</f>
        <v>5.1083144971714298E-4</v>
      </c>
    </row>
    <row r="14" spans="1:17">
      <c r="A14" s="62" t="s">
        <v>3540</v>
      </c>
      <c r="B14" s="72" t="s">
        <v>3145</v>
      </c>
      <c r="C14" s="59">
        <v>6868</v>
      </c>
      <c r="D14" s="126" t="s">
        <v>3652</v>
      </c>
      <c r="E14" s="59" t="s">
        <v>647</v>
      </c>
      <c r="F14" s="78">
        <v>43555</v>
      </c>
      <c r="G14" s="126" t="s">
        <v>3652</v>
      </c>
      <c r="H14" s="69">
        <v>5.6700000000053414</v>
      </c>
      <c r="I14" s="72" t="s">
        <v>29</v>
      </c>
      <c r="J14" s="72" t="s">
        <v>136</v>
      </c>
      <c r="K14" s="73">
        <v>1.890000000000442E-2</v>
      </c>
      <c r="L14" s="73">
        <v>1.890000000000442E-2</v>
      </c>
      <c r="M14" s="69">
        <v>187268.33964400002</v>
      </c>
      <c r="N14" s="71">
        <v>132.97999999999999</v>
      </c>
      <c r="O14" s="69">
        <v>249.02940800099998</v>
      </c>
      <c r="P14" s="70">
        <f t="shared" si="0"/>
        <v>7.6849905923797744E-4</v>
      </c>
      <c r="Q14" s="70">
        <f>O14/'סכום נכסי הקרן'!$C$41</f>
        <v>3.8794161043860615E-5</v>
      </c>
    </row>
    <row r="15" spans="1:17">
      <c r="A15" s="62" t="s">
        <v>3540</v>
      </c>
      <c r="B15" s="72" t="s">
        <v>3145</v>
      </c>
      <c r="C15" s="59">
        <v>6867</v>
      </c>
      <c r="D15" s="126" t="s">
        <v>3652</v>
      </c>
      <c r="E15" s="59" t="s">
        <v>647</v>
      </c>
      <c r="F15" s="78">
        <v>43555</v>
      </c>
      <c r="G15" s="126" t="s">
        <v>3652</v>
      </c>
      <c r="H15" s="69">
        <v>4.9800000000028906</v>
      </c>
      <c r="I15" s="72" t="s">
        <v>29</v>
      </c>
      <c r="J15" s="72" t="s">
        <v>136</v>
      </c>
      <c r="K15" s="73">
        <v>3.8700000000018372E-2</v>
      </c>
      <c r="L15" s="73">
        <v>3.8700000000018372E-2</v>
      </c>
      <c r="M15" s="69">
        <v>450903.60393799999</v>
      </c>
      <c r="N15" s="71">
        <v>124.32</v>
      </c>
      <c r="O15" s="69">
        <v>560.56329173099994</v>
      </c>
      <c r="P15" s="70">
        <f t="shared" si="0"/>
        <v>1.7298855014620904E-3</v>
      </c>
      <c r="Q15" s="70">
        <f>O15/'סכום נכסי הקרן'!$C$41</f>
        <v>8.7325359640262674E-5</v>
      </c>
    </row>
    <row r="16" spans="1:17">
      <c r="A16" s="62" t="s">
        <v>3540</v>
      </c>
      <c r="B16" s="72" t="s">
        <v>3145</v>
      </c>
      <c r="C16" s="59">
        <v>6866</v>
      </c>
      <c r="D16" s="126" t="s">
        <v>3652</v>
      </c>
      <c r="E16" s="59" t="s">
        <v>647</v>
      </c>
      <c r="F16" s="78">
        <v>43555</v>
      </c>
      <c r="G16" s="126" t="s">
        <v>3652</v>
      </c>
      <c r="H16" s="69">
        <v>5.8899999999992545</v>
      </c>
      <c r="I16" s="72" t="s">
        <v>29</v>
      </c>
      <c r="J16" s="72" t="s">
        <v>136</v>
      </c>
      <c r="K16" s="73">
        <v>3.6599999999997399E-2</v>
      </c>
      <c r="L16" s="73">
        <v>3.6599999999997399E-2</v>
      </c>
      <c r="M16" s="69">
        <v>695491.74456100003</v>
      </c>
      <c r="N16" s="71">
        <v>121.64</v>
      </c>
      <c r="O16" s="69">
        <v>845.99605886699999</v>
      </c>
      <c r="P16" s="70">
        <f t="shared" si="0"/>
        <v>2.6107244946577371E-3</v>
      </c>
      <c r="Q16" s="70">
        <f>O16/'סכום נכסי הקרן'!$C$41</f>
        <v>1.3179048857565445E-4</v>
      </c>
    </row>
    <row r="17" spans="1:17">
      <c r="A17" s="62" t="s">
        <v>3540</v>
      </c>
      <c r="B17" s="72" t="s">
        <v>3145</v>
      </c>
      <c r="C17" s="59">
        <v>6865</v>
      </c>
      <c r="D17" s="126" t="s">
        <v>3652</v>
      </c>
      <c r="E17" s="59" t="s">
        <v>647</v>
      </c>
      <c r="F17" s="78">
        <v>43555</v>
      </c>
      <c r="G17" s="126" t="s">
        <v>3652</v>
      </c>
      <c r="H17" s="69">
        <v>3.9699999999970013</v>
      </c>
      <c r="I17" s="72" t="s">
        <v>29</v>
      </c>
      <c r="J17" s="72" t="s">
        <v>136</v>
      </c>
      <c r="K17" s="73">
        <v>2.7699999999970006E-2</v>
      </c>
      <c r="L17" s="73">
        <v>2.7699999999970006E-2</v>
      </c>
      <c r="M17" s="69">
        <v>338214.75946600008</v>
      </c>
      <c r="N17" s="71">
        <v>123.23</v>
      </c>
      <c r="O17" s="69">
        <v>416.78208602499996</v>
      </c>
      <c r="P17" s="70">
        <f t="shared" si="0"/>
        <v>1.2861799880926838E-3</v>
      </c>
      <c r="Q17" s="70">
        <f>O17/'סכום נכסי הקרן'!$C$41</f>
        <v>6.4926915641164311E-5</v>
      </c>
    </row>
    <row r="18" spans="1:17">
      <c r="A18" s="62" t="s">
        <v>3540</v>
      </c>
      <c r="B18" s="72" t="s">
        <v>3145</v>
      </c>
      <c r="C18" s="59">
        <v>5212</v>
      </c>
      <c r="D18" s="126" t="s">
        <v>3652</v>
      </c>
      <c r="E18" s="59" t="s">
        <v>647</v>
      </c>
      <c r="F18" s="78">
        <v>42643</v>
      </c>
      <c r="G18" s="126" t="s">
        <v>3652</v>
      </c>
      <c r="H18" s="69">
        <v>6.9400000000006923</v>
      </c>
      <c r="I18" s="72" t="s">
        <v>29</v>
      </c>
      <c r="J18" s="72" t="s">
        <v>136</v>
      </c>
      <c r="K18" s="73">
        <v>4.8500000000005782E-2</v>
      </c>
      <c r="L18" s="73">
        <v>4.8500000000005782E-2</v>
      </c>
      <c r="M18" s="69">
        <v>3024334.5054989997</v>
      </c>
      <c r="N18" s="71">
        <v>100.21</v>
      </c>
      <c r="O18" s="69">
        <v>3030.6856080849998</v>
      </c>
      <c r="P18" s="70">
        <f t="shared" si="0"/>
        <v>9.3526264924102768E-3</v>
      </c>
      <c r="Q18" s="70">
        <f>O18/'סכום נכסי הקרן'!$C$41</f>
        <v>4.7212458358688301E-4</v>
      </c>
    </row>
    <row r="19" spans="1:17">
      <c r="A19" s="62" t="s">
        <v>3541</v>
      </c>
      <c r="B19" s="72" t="s">
        <v>3145</v>
      </c>
      <c r="C19" s="59" t="s">
        <v>3146</v>
      </c>
      <c r="D19" s="126" t="s">
        <v>3652</v>
      </c>
      <c r="E19" s="59" t="s">
        <v>647</v>
      </c>
      <c r="F19" s="78">
        <v>45107</v>
      </c>
      <c r="G19" s="126" t="s">
        <v>3652</v>
      </c>
      <c r="H19" s="69">
        <v>9.2000000000001538</v>
      </c>
      <c r="I19" s="72" t="s">
        <v>29</v>
      </c>
      <c r="J19" s="72" t="s">
        <v>136</v>
      </c>
      <c r="K19" s="73">
        <v>7.0600000000003146E-2</v>
      </c>
      <c r="L19" s="73">
        <v>7.0600000000003146E-2</v>
      </c>
      <c r="M19" s="69">
        <v>2478378.1815220001</v>
      </c>
      <c r="N19" s="71">
        <v>105.04</v>
      </c>
      <c r="O19" s="69">
        <v>2603.288441703</v>
      </c>
      <c r="P19" s="70">
        <f t="shared" si="0"/>
        <v>8.0336886090409936E-3</v>
      </c>
      <c r="Q19" s="70">
        <f>O19/'סכום נכסי הקרן'!$C$41</f>
        <v>4.0554403538814817E-4</v>
      </c>
    </row>
    <row r="20" spans="1:17">
      <c r="A20" s="62" t="s">
        <v>3541</v>
      </c>
      <c r="B20" s="72" t="s">
        <v>3145</v>
      </c>
      <c r="C20" s="59" t="s">
        <v>3147</v>
      </c>
      <c r="D20" s="126" t="s">
        <v>3652</v>
      </c>
      <c r="E20" s="59" t="s">
        <v>647</v>
      </c>
      <c r="F20" s="78">
        <v>45107</v>
      </c>
      <c r="G20" s="126" t="s">
        <v>3652</v>
      </c>
      <c r="H20" s="69">
        <v>9.0000000000019913</v>
      </c>
      <c r="I20" s="72" t="s">
        <v>29</v>
      </c>
      <c r="J20" s="72" t="s">
        <v>136</v>
      </c>
      <c r="K20" s="73">
        <v>7.1400000000017533E-2</v>
      </c>
      <c r="L20" s="73">
        <v>7.1400000000017533E-2</v>
      </c>
      <c r="M20" s="69">
        <v>1916891.1747039997</v>
      </c>
      <c r="N20" s="71">
        <v>104.73</v>
      </c>
      <c r="O20" s="69">
        <v>2007.5601271820001</v>
      </c>
      <c r="P20" s="70">
        <f t="shared" si="0"/>
        <v>6.1952846512683601E-3</v>
      </c>
      <c r="Q20" s="70">
        <f>O20/'סכום נכסי הקרן'!$C$41</f>
        <v>3.1274061768166378E-4</v>
      </c>
    </row>
    <row r="21" spans="1:17">
      <c r="A21" s="62" t="s">
        <v>3541</v>
      </c>
      <c r="B21" s="72" t="s">
        <v>3145</v>
      </c>
      <c r="C21" s="59" t="s">
        <v>3148</v>
      </c>
      <c r="D21" s="126" t="s">
        <v>3652</v>
      </c>
      <c r="E21" s="59" t="s">
        <v>647</v>
      </c>
      <c r="F21" s="78">
        <v>45107</v>
      </c>
      <c r="G21" s="126" t="s">
        <v>3652</v>
      </c>
      <c r="H21" s="69">
        <v>8.400000000007676</v>
      </c>
      <c r="I21" s="72" t="s">
        <v>29</v>
      </c>
      <c r="J21" s="72" t="s">
        <v>136</v>
      </c>
      <c r="K21" s="73">
        <v>7.1900000000071643E-2</v>
      </c>
      <c r="L21" s="73">
        <v>7.1900000000071643E-2</v>
      </c>
      <c r="M21" s="69">
        <v>153753.21367299999</v>
      </c>
      <c r="N21" s="71">
        <v>101.69</v>
      </c>
      <c r="O21" s="69">
        <v>156.351642852</v>
      </c>
      <c r="P21" s="70">
        <f t="shared" si="0"/>
        <v>4.8249759498923017E-4</v>
      </c>
      <c r="Q21" s="70">
        <f>O21/'סכום נכסי הקרן'!$C$41</f>
        <v>2.435668486289101E-5</v>
      </c>
    </row>
    <row r="22" spans="1:17">
      <c r="A22" s="62" t="s">
        <v>3541</v>
      </c>
      <c r="B22" s="72" t="s">
        <v>3145</v>
      </c>
      <c r="C22" s="59" t="s">
        <v>3149</v>
      </c>
      <c r="D22" s="126" t="s">
        <v>3652</v>
      </c>
      <c r="E22" s="59" t="s">
        <v>647</v>
      </c>
      <c r="F22" s="78">
        <v>45107</v>
      </c>
      <c r="G22" s="126" t="s">
        <v>3652</v>
      </c>
      <c r="H22" s="69">
        <v>7.4099999999969741</v>
      </c>
      <c r="I22" s="72" t="s">
        <v>29</v>
      </c>
      <c r="J22" s="72" t="s">
        <v>136</v>
      </c>
      <c r="K22" s="73">
        <v>7.059999999997589E-2</v>
      </c>
      <c r="L22" s="73">
        <v>7.059999999997589E-2</v>
      </c>
      <c r="M22" s="69">
        <v>1210512.937864</v>
      </c>
      <c r="N22" s="71">
        <v>80.819999999999993</v>
      </c>
      <c r="O22" s="69">
        <v>978.33655635599996</v>
      </c>
      <c r="P22" s="70">
        <f t="shared" si="0"/>
        <v>3.0191242440518887E-3</v>
      </c>
      <c r="Q22" s="70">
        <f>O22/'סכום נכסי הקרן'!$C$41</f>
        <v>1.524066825160596E-4</v>
      </c>
    </row>
    <row r="23" spans="1:17">
      <c r="A23" s="62" t="s">
        <v>3541</v>
      </c>
      <c r="B23" s="72" t="s">
        <v>3145</v>
      </c>
      <c r="C23" s="59" t="s">
        <v>3150</v>
      </c>
      <c r="D23" s="126" t="s">
        <v>3652</v>
      </c>
      <c r="E23" s="59" t="s">
        <v>647</v>
      </c>
      <c r="F23" s="78">
        <v>45107</v>
      </c>
      <c r="G23" s="126" t="s">
        <v>3652</v>
      </c>
      <c r="H23" s="69">
        <v>11.190000000065334</v>
      </c>
      <c r="I23" s="72" t="s">
        <v>29</v>
      </c>
      <c r="J23" s="72" t="s">
        <v>136</v>
      </c>
      <c r="K23" s="73">
        <v>3.540000000022725E-2</v>
      </c>
      <c r="L23" s="73">
        <v>3.540000000022725E-2</v>
      </c>
      <c r="M23" s="69">
        <v>49891.786403999999</v>
      </c>
      <c r="N23" s="71">
        <v>141.12</v>
      </c>
      <c r="O23" s="69">
        <v>70.407278560000009</v>
      </c>
      <c r="P23" s="70">
        <f t="shared" si="0"/>
        <v>2.1727525183149837E-4</v>
      </c>
      <c r="Q23" s="70">
        <f>O23/'סכום נכסי הקרן'!$C$41</f>
        <v>1.0968147597674999E-5</v>
      </c>
    </row>
    <row r="24" spans="1:17">
      <c r="A24" s="62" t="s">
        <v>3541</v>
      </c>
      <c r="B24" s="72" t="s">
        <v>3145</v>
      </c>
      <c r="C24" s="59" t="s">
        <v>3151</v>
      </c>
      <c r="D24" s="126" t="s">
        <v>3652</v>
      </c>
      <c r="E24" s="59" t="s">
        <v>647</v>
      </c>
      <c r="F24" s="78">
        <v>45107</v>
      </c>
      <c r="G24" s="126" t="s">
        <v>3652</v>
      </c>
      <c r="H24" s="69">
        <v>10.419999999992903</v>
      </c>
      <c r="I24" s="72" t="s">
        <v>29</v>
      </c>
      <c r="J24" s="72" t="s">
        <v>136</v>
      </c>
      <c r="K24" s="73">
        <v>3.1799999999985812E-2</v>
      </c>
      <c r="L24" s="73">
        <v>3.1799999999985812E-2</v>
      </c>
      <c r="M24" s="69">
        <v>248322.83410900002</v>
      </c>
      <c r="N24" s="71">
        <v>141.91999999999999</v>
      </c>
      <c r="O24" s="69">
        <v>352.41978127500005</v>
      </c>
      <c r="P24" s="70">
        <f t="shared" si="0"/>
        <v>1.087559387225479E-3</v>
      </c>
      <c r="Q24" s="70">
        <f>O24/'סכום נכסי הקרן'!$C$41</f>
        <v>5.4900462799034501E-5</v>
      </c>
    </row>
    <row r="25" spans="1:17">
      <c r="A25" s="62" t="s">
        <v>3541</v>
      </c>
      <c r="B25" s="72" t="s">
        <v>3145</v>
      </c>
      <c r="C25" s="59" t="s">
        <v>3152</v>
      </c>
      <c r="D25" s="126" t="s">
        <v>3652</v>
      </c>
      <c r="E25" s="59" t="s">
        <v>647</v>
      </c>
      <c r="F25" s="78">
        <v>45107</v>
      </c>
      <c r="G25" s="126" t="s">
        <v>3652</v>
      </c>
      <c r="H25" s="69">
        <v>10.509999999999284</v>
      </c>
      <c r="I25" s="72" t="s">
        <v>29</v>
      </c>
      <c r="J25" s="72" t="s">
        <v>136</v>
      </c>
      <c r="K25" s="73">
        <v>3.430000000001035E-2</v>
      </c>
      <c r="L25" s="73">
        <v>3.430000000001035E-2</v>
      </c>
      <c r="M25" s="69">
        <v>193786.97172900001</v>
      </c>
      <c r="N25" s="71">
        <v>129.63999999999999</v>
      </c>
      <c r="O25" s="69">
        <v>251.22540381799999</v>
      </c>
      <c r="P25" s="70">
        <f t="shared" si="0"/>
        <v>7.7527585211959675E-4</v>
      </c>
      <c r="Q25" s="70">
        <f>O25/'סכום נכסי הקרן'!$C$41</f>
        <v>3.9136256445605297E-5</v>
      </c>
    </row>
    <row r="26" spans="1:17">
      <c r="A26" s="62" t="s">
        <v>3541</v>
      </c>
      <c r="B26" s="72" t="s">
        <v>3145</v>
      </c>
      <c r="C26" s="59" t="s">
        <v>3153</v>
      </c>
      <c r="D26" s="126" t="s">
        <v>3652</v>
      </c>
      <c r="E26" s="59" t="s">
        <v>647</v>
      </c>
      <c r="F26" s="78">
        <v>45107</v>
      </c>
      <c r="G26" s="126" t="s">
        <v>3652</v>
      </c>
      <c r="H26" s="69">
        <v>10.00999999999566</v>
      </c>
      <c r="I26" s="72" t="s">
        <v>29</v>
      </c>
      <c r="J26" s="72" t="s">
        <v>136</v>
      </c>
      <c r="K26" s="73">
        <v>3.3899999999982715E-2</v>
      </c>
      <c r="L26" s="73">
        <v>3.3899999999982715E-2</v>
      </c>
      <c r="M26" s="69">
        <v>732819.67898399988</v>
      </c>
      <c r="N26" s="71">
        <v>103.45</v>
      </c>
      <c r="O26" s="69">
        <v>758.10184362899997</v>
      </c>
      <c r="P26" s="70">
        <f t="shared" si="0"/>
        <v>2.3394849560623913E-3</v>
      </c>
      <c r="Q26" s="70">
        <f>O26/'סכום נכסי הקרן'!$C$41</f>
        <v>1.1809820071239524E-4</v>
      </c>
    </row>
    <row r="27" spans="1:17">
      <c r="A27" s="62" t="s">
        <v>3540</v>
      </c>
      <c r="B27" s="72" t="s">
        <v>3145</v>
      </c>
      <c r="C27" s="59">
        <v>5211</v>
      </c>
      <c r="D27" s="126" t="s">
        <v>3652</v>
      </c>
      <c r="E27" s="59" t="s">
        <v>647</v>
      </c>
      <c r="F27" s="78">
        <v>42643</v>
      </c>
      <c r="G27" s="126" t="s">
        <v>3652</v>
      </c>
      <c r="H27" s="69">
        <v>4.489999999999851</v>
      </c>
      <c r="I27" s="72" t="s">
        <v>29</v>
      </c>
      <c r="J27" s="72" t="s">
        <v>136</v>
      </c>
      <c r="K27" s="73">
        <v>4.9799999999997027E-2</v>
      </c>
      <c r="L27" s="73">
        <v>4.9799999999997027E-2</v>
      </c>
      <c r="M27" s="69">
        <v>2321990.2125650002</v>
      </c>
      <c r="N27" s="71">
        <v>95.69</v>
      </c>
      <c r="O27" s="69">
        <v>2221.9124343170001</v>
      </c>
      <c r="P27" s="70">
        <f t="shared" si="0"/>
        <v>6.8567709700973244E-3</v>
      </c>
      <c r="Q27" s="70">
        <f>O27/'סכום נכסי הקרן'!$C$41</f>
        <v>3.4613272984170587E-4</v>
      </c>
    </row>
    <row r="28" spans="1:17">
      <c r="A28" s="62" t="s">
        <v>3540</v>
      </c>
      <c r="B28" s="72" t="s">
        <v>3145</v>
      </c>
      <c r="C28" s="59">
        <v>6027</v>
      </c>
      <c r="D28" s="126" t="s">
        <v>3652</v>
      </c>
      <c r="E28" s="59" t="s">
        <v>647</v>
      </c>
      <c r="F28" s="78">
        <v>43100</v>
      </c>
      <c r="G28" s="126" t="s">
        <v>3652</v>
      </c>
      <c r="H28" s="69">
        <v>8.1599999999996449</v>
      </c>
      <c r="I28" s="72" t="s">
        <v>29</v>
      </c>
      <c r="J28" s="72" t="s">
        <v>136</v>
      </c>
      <c r="K28" s="73">
        <v>4.7699999999997626E-2</v>
      </c>
      <c r="L28" s="73">
        <v>4.7699999999997626E-2</v>
      </c>
      <c r="M28" s="69">
        <v>5098305.2489949996</v>
      </c>
      <c r="N28" s="71">
        <v>101.57</v>
      </c>
      <c r="O28" s="69">
        <v>5178.3486412989996</v>
      </c>
      <c r="P28" s="70">
        <f t="shared" si="0"/>
        <v>1.5980265508355383E-2</v>
      </c>
      <c r="Q28" s="70">
        <f>O28/'סכום נכסי הקרן'!$C$41</f>
        <v>8.0669063442902092E-4</v>
      </c>
    </row>
    <row r="29" spans="1:17">
      <c r="A29" s="62" t="s">
        <v>3540</v>
      </c>
      <c r="B29" s="72" t="s">
        <v>3145</v>
      </c>
      <c r="C29" s="59">
        <v>5025</v>
      </c>
      <c r="D29" s="126" t="s">
        <v>3652</v>
      </c>
      <c r="E29" s="59" t="s">
        <v>647</v>
      </c>
      <c r="F29" s="78">
        <v>42551</v>
      </c>
      <c r="G29" s="126" t="s">
        <v>3652</v>
      </c>
      <c r="H29" s="69">
        <v>7.6300000000008321</v>
      </c>
      <c r="I29" s="72" t="s">
        <v>29</v>
      </c>
      <c r="J29" s="72" t="s">
        <v>136</v>
      </c>
      <c r="K29" s="73">
        <v>5.0800000000004883E-2</v>
      </c>
      <c r="L29" s="73">
        <v>5.0800000000004883E-2</v>
      </c>
      <c r="M29" s="69">
        <v>3230016.7127800002</v>
      </c>
      <c r="N29" s="71">
        <v>98.9</v>
      </c>
      <c r="O29" s="69">
        <v>3194.4865288179999</v>
      </c>
      <c r="P29" s="70">
        <f t="shared" si="0"/>
        <v>9.8581123886186447E-3</v>
      </c>
      <c r="Q29" s="70">
        <f>O29/'סכום נכסי הקרן'!$C$41</f>
        <v>4.9764172772282032E-4</v>
      </c>
    </row>
    <row r="30" spans="1:17">
      <c r="A30" s="62" t="s">
        <v>3540</v>
      </c>
      <c r="B30" s="72" t="s">
        <v>3145</v>
      </c>
      <c r="C30" s="59">
        <v>5024</v>
      </c>
      <c r="D30" s="126" t="s">
        <v>3652</v>
      </c>
      <c r="E30" s="59" t="s">
        <v>647</v>
      </c>
      <c r="F30" s="78">
        <v>42551</v>
      </c>
      <c r="G30" s="126" t="s">
        <v>3652</v>
      </c>
      <c r="H30" s="69">
        <v>5.3299999999996173</v>
      </c>
      <c r="I30" s="72" t="s">
        <v>29</v>
      </c>
      <c r="J30" s="72" t="s">
        <v>136</v>
      </c>
      <c r="K30" s="73">
        <v>5.1199999999995499E-2</v>
      </c>
      <c r="L30" s="73">
        <v>5.1199999999995499E-2</v>
      </c>
      <c r="M30" s="69">
        <v>2111336.2659780001</v>
      </c>
      <c r="N30" s="71">
        <v>96.79</v>
      </c>
      <c r="O30" s="69">
        <v>2043.562371666</v>
      </c>
      <c r="P30" s="70">
        <f t="shared" si="0"/>
        <v>6.3063867545842004E-3</v>
      </c>
      <c r="Q30" s="70">
        <f>O30/'סכום נכסי הקרן'!$C$41</f>
        <v>3.1834909935322253E-4</v>
      </c>
    </row>
    <row r="31" spans="1:17">
      <c r="A31" s="62" t="s">
        <v>3540</v>
      </c>
      <c r="B31" s="72" t="s">
        <v>3145</v>
      </c>
      <c r="C31" s="59">
        <v>6026</v>
      </c>
      <c r="D31" s="126" t="s">
        <v>3652</v>
      </c>
      <c r="E31" s="59" t="s">
        <v>647</v>
      </c>
      <c r="F31" s="78">
        <v>43100</v>
      </c>
      <c r="G31" s="126" t="s">
        <v>3652</v>
      </c>
      <c r="H31" s="69">
        <v>5.9999999999996572</v>
      </c>
      <c r="I31" s="72" t="s">
        <v>29</v>
      </c>
      <c r="J31" s="72" t="s">
        <v>136</v>
      </c>
      <c r="K31" s="73">
        <v>4.9299999999996506E-2</v>
      </c>
      <c r="L31" s="73">
        <v>4.9299999999996506E-2</v>
      </c>
      <c r="M31" s="69">
        <v>6223019.821547999</v>
      </c>
      <c r="N31" s="71">
        <v>93.88</v>
      </c>
      <c r="O31" s="69">
        <v>5842.1710083280004</v>
      </c>
      <c r="P31" s="70">
        <f t="shared" si="0"/>
        <v>1.8028806155253062E-2</v>
      </c>
      <c r="Q31" s="70">
        <f>O31/'סכום נכסי הקרן'!$C$41</f>
        <v>9.1010184203602128E-4</v>
      </c>
    </row>
    <row r="32" spans="1:17">
      <c r="A32" s="62" t="s">
        <v>3540</v>
      </c>
      <c r="B32" s="72" t="s">
        <v>3145</v>
      </c>
      <c r="C32" s="59">
        <v>5023</v>
      </c>
      <c r="D32" s="126" t="s">
        <v>3652</v>
      </c>
      <c r="E32" s="59" t="s">
        <v>647</v>
      </c>
      <c r="F32" s="78">
        <v>42551</v>
      </c>
      <c r="G32" s="126" t="s">
        <v>3652</v>
      </c>
      <c r="H32" s="69">
        <v>7.2599999999965297</v>
      </c>
      <c r="I32" s="72" t="s">
        <v>29</v>
      </c>
      <c r="J32" s="72" t="s">
        <v>136</v>
      </c>
      <c r="K32" s="73">
        <v>5.6199999999975374E-2</v>
      </c>
      <c r="L32" s="73">
        <v>5.6199999999975374E-2</v>
      </c>
      <c r="M32" s="69">
        <v>933871.18100099999</v>
      </c>
      <c r="N32" s="71">
        <v>114.79</v>
      </c>
      <c r="O32" s="69">
        <v>1071.9902422720002</v>
      </c>
      <c r="P32" s="70">
        <f t="shared" si="0"/>
        <v>3.308137377473971E-3</v>
      </c>
      <c r="Q32" s="70">
        <f>O32/'סכום נכסי הקרן'!$C$41</f>
        <v>1.6699618904438842E-4</v>
      </c>
    </row>
    <row r="33" spans="1:17">
      <c r="A33" s="62" t="s">
        <v>3540</v>
      </c>
      <c r="B33" s="72" t="s">
        <v>3145</v>
      </c>
      <c r="C33" s="59">
        <v>5210</v>
      </c>
      <c r="D33" s="126" t="s">
        <v>3652</v>
      </c>
      <c r="E33" s="59" t="s">
        <v>647</v>
      </c>
      <c r="F33" s="78">
        <v>42643</v>
      </c>
      <c r="G33" s="126" t="s">
        <v>3652</v>
      </c>
      <c r="H33" s="69">
        <v>6.84000000000339</v>
      </c>
      <c r="I33" s="72" t="s">
        <v>29</v>
      </c>
      <c r="J33" s="72" t="s">
        <v>136</v>
      </c>
      <c r="K33" s="73">
        <v>4.5000000000017908E-2</v>
      </c>
      <c r="L33" s="73">
        <v>4.5000000000017908E-2</v>
      </c>
      <c r="M33" s="69">
        <v>699633.73974899994</v>
      </c>
      <c r="N33" s="71">
        <v>119.75</v>
      </c>
      <c r="O33" s="69">
        <v>837.81104819899997</v>
      </c>
      <c r="P33" s="70">
        <f t="shared" si="0"/>
        <v>2.5854657388798426E-3</v>
      </c>
      <c r="Q33" s="70">
        <f>O33/'סכום נכסי הקרן'!$C$41</f>
        <v>1.3051541578586236E-4</v>
      </c>
    </row>
    <row r="34" spans="1:17">
      <c r="A34" s="62" t="s">
        <v>3540</v>
      </c>
      <c r="B34" s="72" t="s">
        <v>3145</v>
      </c>
      <c r="C34" s="59">
        <v>6025</v>
      </c>
      <c r="D34" s="126" t="s">
        <v>3652</v>
      </c>
      <c r="E34" s="59" t="s">
        <v>647</v>
      </c>
      <c r="F34" s="78">
        <v>43100</v>
      </c>
      <c r="G34" s="126" t="s">
        <v>3652</v>
      </c>
      <c r="H34" s="69">
        <v>7.7099999999978435</v>
      </c>
      <c r="I34" s="72" t="s">
        <v>29</v>
      </c>
      <c r="J34" s="72" t="s">
        <v>136</v>
      </c>
      <c r="K34" s="73">
        <v>5.0499999999980102E-2</v>
      </c>
      <c r="L34" s="73">
        <v>5.0499999999980102E-2</v>
      </c>
      <c r="M34" s="69">
        <v>895720.89370200003</v>
      </c>
      <c r="N34" s="71">
        <v>119.61427109764959</v>
      </c>
      <c r="O34" s="69">
        <v>1071.410018071</v>
      </c>
      <c r="P34" s="70">
        <f t="shared" si="0"/>
        <v>3.306346818856035E-3</v>
      </c>
      <c r="Q34" s="70">
        <f>O34/'סכום נכסי הקרן'!$C$41</f>
        <v>1.6690580087989077E-4</v>
      </c>
    </row>
    <row r="35" spans="1:17">
      <c r="A35" s="62" t="s">
        <v>3540</v>
      </c>
      <c r="B35" s="72" t="s">
        <v>3145</v>
      </c>
      <c r="C35" s="59">
        <v>5022</v>
      </c>
      <c r="D35" s="126" t="s">
        <v>3652</v>
      </c>
      <c r="E35" s="59" t="s">
        <v>647</v>
      </c>
      <c r="F35" s="78">
        <v>42551</v>
      </c>
      <c r="G35" s="126" t="s">
        <v>3652</v>
      </c>
      <c r="H35" s="69">
        <v>6.8100000000028995</v>
      </c>
      <c r="I35" s="72" t="s">
        <v>29</v>
      </c>
      <c r="J35" s="72" t="s">
        <v>136</v>
      </c>
      <c r="K35" s="73">
        <v>2.5800000000015203E-2</v>
      </c>
      <c r="L35" s="73">
        <v>2.5800000000015203E-2</v>
      </c>
      <c r="M35" s="69">
        <v>622672.57167199999</v>
      </c>
      <c r="N35" s="71">
        <v>114.1</v>
      </c>
      <c r="O35" s="69">
        <v>710.46921507399998</v>
      </c>
      <c r="P35" s="70">
        <f t="shared" si="0"/>
        <v>2.192491753422635E-3</v>
      </c>
      <c r="Q35" s="70">
        <f>O35/'סכום נכסי הקרן'!$C$41</f>
        <v>1.1067792100351184E-4</v>
      </c>
    </row>
    <row r="36" spans="1:17">
      <c r="A36" s="62" t="s">
        <v>3540</v>
      </c>
      <c r="B36" s="72" t="s">
        <v>3145</v>
      </c>
      <c r="C36" s="59">
        <v>6024</v>
      </c>
      <c r="D36" s="126" t="s">
        <v>3652</v>
      </c>
      <c r="E36" s="59" t="s">
        <v>647</v>
      </c>
      <c r="F36" s="78">
        <v>43100</v>
      </c>
      <c r="G36" s="126" t="s">
        <v>3652</v>
      </c>
      <c r="H36" s="69">
        <v>7.0899999999972403</v>
      </c>
      <c r="I36" s="72" t="s">
        <v>29</v>
      </c>
      <c r="J36" s="72" t="s">
        <v>136</v>
      </c>
      <c r="K36" s="73">
        <v>2.3499999999985997E-2</v>
      </c>
      <c r="L36" s="73">
        <v>2.3499999999985997E-2</v>
      </c>
      <c r="M36" s="69">
        <v>646726.36021800002</v>
      </c>
      <c r="N36" s="71">
        <v>115.96</v>
      </c>
      <c r="O36" s="69">
        <v>749.94396132300005</v>
      </c>
      <c r="P36" s="70">
        <f t="shared" si="0"/>
        <v>2.3143099177893619E-3</v>
      </c>
      <c r="Q36" s="70">
        <f>O36/'סכום נכסי הקרן'!$C$41</f>
        <v>1.1682735401803796E-4</v>
      </c>
    </row>
    <row r="37" spans="1:17">
      <c r="A37" s="62" t="s">
        <v>3540</v>
      </c>
      <c r="B37" s="72" t="s">
        <v>3145</v>
      </c>
      <c r="C37" s="59">
        <v>5209</v>
      </c>
      <c r="D37" s="126" t="s">
        <v>3652</v>
      </c>
      <c r="E37" s="59" t="s">
        <v>647</v>
      </c>
      <c r="F37" s="78">
        <v>42643</v>
      </c>
      <c r="G37" s="126" t="s">
        <v>3652</v>
      </c>
      <c r="H37" s="69">
        <v>5.8799999999988843</v>
      </c>
      <c r="I37" s="72" t="s">
        <v>29</v>
      </c>
      <c r="J37" s="72" t="s">
        <v>136</v>
      </c>
      <c r="K37" s="73">
        <v>2.3499999999990709E-2</v>
      </c>
      <c r="L37" s="73">
        <v>2.3499999999990709E-2</v>
      </c>
      <c r="M37" s="69">
        <v>468413.70529000001</v>
      </c>
      <c r="N37" s="71">
        <v>114.91</v>
      </c>
      <c r="O37" s="69">
        <v>538.25434597000003</v>
      </c>
      <c r="P37" s="70">
        <f t="shared" si="0"/>
        <v>1.6610406049193871E-3</v>
      </c>
      <c r="Q37" s="70">
        <f>O37/'סכום נכסי הקרן'!$C$41</f>
        <v>8.3850039831577644E-5</v>
      </c>
    </row>
    <row r="38" spans="1:17">
      <c r="A38" s="62" t="s">
        <v>3541</v>
      </c>
      <c r="B38" s="72" t="s">
        <v>3145</v>
      </c>
      <c r="C38" s="59">
        <v>9902</v>
      </c>
      <c r="D38" s="126" t="s">
        <v>3652</v>
      </c>
      <c r="E38" s="59" t="s">
        <v>647</v>
      </c>
      <c r="F38" s="78">
        <v>45286</v>
      </c>
      <c r="G38" s="126" t="s">
        <v>3652</v>
      </c>
      <c r="H38" s="106">
        <v>8.39</v>
      </c>
      <c r="I38" s="72" t="s">
        <v>29</v>
      </c>
      <c r="J38" s="72" t="s">
        <v>136</v>
      </c>
      <c r="K38" s="73">
        <v>4.4699999999999997E-2</v>
      </c>
      <c r="L38" s="73">
        <v>4.4699999999999997E-2</v>
      </c>
      <c r="M38" s="69">
        <v>293556.94132899999</v>
      </c>
      <c r="N38" s="71">
        <v>104.551463</v>
      </c>
      <c r="O38" s="69">
        <v>306.91807705099995</v>
      </c>
      <c r="P38" s="70">
        <f t="shared" si="0"/>
        <v>9.4714216834935181E-4</v>
      </c>
      <c r="Q38" s="70">
        <f>O38/'סכום נכסי הקרן'!$C$41</f>
        <v>4.7812141561773706E-5</v>
      </c>
    </row>
    <row r="39" spans="1:17">
      <c r="A39" s="62" t="s">
        <v>3541</v>
      </c>
      <c r="B39" s="72" t="s">
        <v>3145</v>
      </c>
      <c r="C39" s="59">
        <v>9903</v>
      </c>
      <c r="D39" s="126" t="s">
        <v>3652</v>
      </c>
      <c r="E39" s="59" t="s">
        <v>647</v>
      </c>
      <c r="F39" s="78">
        <v>45286</v>
      </c>
      <c r="G39" s="126" t="s">
        <v>3652</v>
      </c>
      <c r="H39" s="69">
        <v>8.2799999999999994</v>
      </c>
      <c r="I39" s="72" t="s">
        <v>29</v>
      </c>
      <c r="J39" s="72" t="s">
        <v>136</v>
      </c>
      <c r="K39" s="73">
        <v>7.9500000000000001E-2</v>
      </c>
      <c r="L39" s="73">
        <v>7.9500000000000001E-2</v>
      </c>
      <c r="M39" s="69">
        <v>2953648.0971860006</v>
      </c>
      <c r="N39" s="71">
        <v>103.45296500000001</v>
      </c>
      <c r="O39" s="69">
        <v>3055.6365320800001</v>
      </c>
      <c r="P39" s="70">
        <f t="shared" si="0"/>
        <v>9.4296244733764398E-3</v>
      </c>
      <c r="Q39" s="70">
        <f>O39/'סכום נכסי הקרן'!$C$41</f>
        <v>4.7601147458270981E-4</v>
      </c>
    </row>
    <row r="40" spans="1:17">
      <c r="A40" s="62" t="s">
        <v>3541</v>
      </c>
      <c r="B40" s="72" t="s">
        <v>3145</v>
      </c>
      <c r="C40" s="59">
        <v>9901</v>
      </c>
      <c r="D40" s="126" t="s">
        <v>3652</v>
      </c>
      <c r="E40" s="59" t="s">
        <v>647</v>
      </c>
      <c r="F40" s="78">
        <v>45286</v>
      </c>
      <c r="G40" s="126" t="s">
        <v>3652</v>
      </c>
      <c r="H40" s="69">
        <v>7.92</v>
      </c>
      <c r="I40" s="72" t="s">
        <v>29</v>
      </c>
      <c r="J40" s="72" t="s">
        <v>136</v>
      </c>
      <c r="K40" s="73">
        <v>7.6600000000000001E-2</v>
      </c>
      <c r="L40" s="73">
        <v>7.6600000000000001E-2</v>
      </c>
      <c r="M40" s="69">
        <v>592305.76687000005</v>
      </c>
      <c r="N40" s="71">
        <v>104.248654</v>
      </c>
      <c r="O40" s="69">
        <v>617.47078965900005</v>
      </c>
      <c r="P40" s="70">
        <f t="shared" si="0"/>
        <v>1.9055007389246459E-3</v>
      </c>
      <c r="Q40" s="70">
        <f>O40/'סכום נכסי הקרן'!$C$41</f>
        <v>9.6190491902927556E-5</v>
      </c>
    </row>
    <row r="41" spans="1:17">
      <c r="A41" s="62" t="s">
        <v>3541</v>
      </c>
      <c r="B41" s="72" t="s">
        <v>3145</v>
      </c>
      <c r="C41" s="59">
        <v>9900</v>
      </c>
      <c r="D41" s="126" t="s">
        <v>3652</v>
      </c>
      <c r="E41" s="59" t="s">
        <v>647</v>
      </c>
      <c r="F41" s="78">
        <v>45286</v>
      </c>
      <c r="G41" s="126" t="s">
        <v>3652</v>
      </c>
      <c r="H41" s="69">
        <v>8.3800000000000008</v>
      </c>
      <c r="I41" s="72" t="s">
        <v>29</v>
      </c>
      <c r="J41" s="72" t="s">
        <v>136</v>
      </c>
      <c r="K41" s="73">
        <v>7.1099999999999997E-2</v>
      </c>
      <c r="L41" s="73">
        <v>7.1099999999999997E-2</v>
      </c>
      <c r="M41" s="69">
        <v>1087326.3905110001</v>
      </c>
      <c r="N41" s="71">
        <v>85.123093999999995</v>
      </c>
      <c r="O41" s="69">
        <v>925.56586536999998</v>
      </c>
      <c r="P41" s="70">
        <f t="shared" si="0"/>
        <v>2.8562750982276488E-3</v>
      </c>
      <c r="Q41" s="70">
        <f>O41/'סכום נכסי הקרן'!$C$41</f>
        <v>1.4418598801680405E-4</v>
      </c>
    </row>
    <row r="42" spans="1:17">
      <c r="A42" s="62" t="s">
        <v>3541</v>
      </c>
      <c r="B42" s="72" t="s">
        <v>3145</v>
      </c>
      <c r="C42" s="59">
        <v>9897</v>
      </c>
      <c r="D42" s="126" t="s">
        <v>3652</v>
      </c>
      <c r="E42" s="59" t="s">
        <v>647</v>
      </c>
      <c r="F42" s="78">
        <v>45286</v>
      </c>
      <c r="G42" s="126" t="s">
        <v>3652</v>
      </c>
      <c r="H42" s="69">
        <v>8.8800000000000008</v>
      </c>
      <c r="I42" s="72" t="s">
        <v>29</v>
      </c>
      <c r="J42" s="72" t="s">
        <v>136</v>
      </c>
      <c r="K42" s="73">
        <v>4.6600000000000003E-2</v>
      </c>
      <c r="L42" s="73">
        <v>4.6600000000000003E-2</v>
      </c>
      <c r="M42" s="69">
        <v>512177.08139799995</v>
      </c>
      <c r="N42" s="71">
        <v>139.14890399999999</v>
      </c>
      <c r="O42" s="69">
        <v>712.68873491300008</v>
      </c>
      <c r="P42" s="70">
        <f t="shared" si="0"/>
        <v>2.1993411408982892E-3</v>
      </c>
      <c r="Q42" s="70">
        <f>O42/'סכום נכסי הקרן'!$C$41</f>
        <v>1.1102368101139761E-4</v>
      </c>
    </row>
    <row r="43" spans="1:17">
      <c r="A43" s="62" t="s">
        <v>3541</v>
      </c>
      <c r="B43" s="72" t="s">
        <v>3145</v>
      </c>
      <c r="C43" s="59">
        <v>9896</v>
      </c>
      <c r="D43" s="126" t="s">
        <v>3652</v>
      </c>
      <c r="E43" s="59" t="s">
        <v>647</v>
      </c>
      <c r="F43" s="78">
        <v>45286</v>
      </c>
      <c r="G43" s="126" t="s">
        <v>3652</v>
      </c>
      <c r="H43" s="69">
        <v>9.57</v>
      </c>
      <c r="I43" s="72" t="s">
        <v>29</v>
      </c>
      <c r="J43" s="72" t="s">
        <v>136</v>
      </c>
      <c r="K43" s="73">
        <v>4.4600000000000001E-2</v>
      </c>
      <c r="L43" s="73">
        <v>4.4600000000000001E-2</v>
      </c>
      <c r="M43" s="69">
        <v>786333.52843800012</v>
      </c>
      <c r="N43" s="71">
        <v>105.39944300000001</v>
      </c>
      <c r="O43" s="69">
        <v>828.79126058099996</v>
      </c>
      <c r="P43" s="70">
        <f t="shared" si="0"/>
        <v>2.5576308805207388E-3</v>
      </c>
      <c r="Q43" s="70">
        <f>O43/'סכום נכסי הקרן'!$C$41</f>
        <v>1.2911030023648632E-4</v>
      </c>
    </row>
    <row r="44" spans="1:17">
      <c r="A44" s="62" t="s">
        <v>3541</v>
      </c>
      <c r="B44" s="72" t="s">
        <v>3145</v>
      </c>
      <c r="C44" s="59">
        <v>9898</v>
      </c>
      <c r="D44" s="126" t="s">
        <v>3652</v>
      </c>
      <c r="E44" s="59" t="s">
        <v>647</v>
      </c>
      <c r="F44" s="78">
        <v>45286</v>
      </c>
      <c r="G44" s="126" t="s">
        <v>3652</v>
      </c>
      <c r="H44" s="69">
        <v>9.99</v>
      </c>
      <c r="I44" s="72" t="s">
        <v>29</v>
      </c>
      <c r="J44" s="72" t="s">
        <v>136</v>
      </c>
      <c r="K44" s="73">
        <v>2.5899999999999999E-2</v>
      </c>
      <c r="L44" s="73">
        <v>2.5899999999999999E-2</v>
      </c>
      <c r="M44" s="69">
        <v>144213.809175</v>
      </c>
      <c r="N44" s="71">
        <v>130.05219399999999</v>
      </c>
      <c r="O44" s="69">
        <v>187.553195848</v>
      </c>
      <c r="P44" s="70">
        <f t="shared" si="0"/>
        <v>5.7878487413697487E-4</v>
      </c>
      <c r="Q44" s="70">
        <f>O44/'סכום נכסי הקרן'!$C$41</f>
        <v>2.9217307877103513E-5</v>
      </c>
    </row>
    <row r="45" spans="1:17">
      <c r="A45" s="62" t="s">
        <v>3541</v>
      </c>
      <c r="B45" s="72" t="s">
        <v>3145</v>
      </c>
      <c r="C45" s="59">
        <v>9899</v>
      </c>
      <c r="D45" s="126" t="s">
        <v>3652</v>
      </c>
      <c r="E45" s="59" t="s">
        <v>647</v>
      </c>
      <c r="F45" s="78">
        <v>45286</v>
      </c>
      <c r="G45" s="126" t="s">
        <v>3652</v>
      </c>
      <c r="H45" s="69">
        <v>9.58</v>
      </c>
      <c r="I45" s="72" t="s">
        <v>29</v>
      </c>
      <c r="J45" s="72" t="s">
        <v>136</v>
      </c>
      <c r="K45" s="73">
        <v>2.9899999999999999E-2</v>
      </c>
      <c r="L45" s="73">
        <v>2.9899999999999999E-2</v>
      </c>
      <c r="M45" s="69">
        <v>167866.47985500001</v>
      </c>
      <c r="N45" s="71">
        <v>125.826601</v>
      </c>
      <c r="O45" s="69">
        <v>211.22069300100003</v>
      </c>
      <c r="P45" s="70">
        <f t="shared" si="0"/>
        <v>6.5182222921322753E-4</v>
      </c>
      <c r="Q45" s="70">
        <f>O45/'סכום נכסי הקרן'!$C$41</f>
        <v>3.2904264784839124E-5</v>
      </c>
    </row>
    <row r="46" spans="1:17">
      <c r="A46" s="128" t="s">
        <v>3652</v>
      </c>
      <c r="B46" s="126" t="s">
        <v>3652</v>
      </c>
      <c r="C46" s="126" t="s">
        <v>3652</v>
      </c>
      <c r="D46" s="126" t="s">
        <v>3652</v>
      </c>
      <c r="E46" s="126" t="s">
        <v>3652</v>
      </c>
      <c r="F46" s="126" t="s">
        <v>3652</v>
      </c>
      <c r="G46" s="126" t="s">
        <v>3652</v>
      </c>
      <c r="H46" s="126" t="s">
        <v>3652</v>
      </c>
      <c r="I46" s="126" t="s">
        <v>3652</v>
      </c>
      <c r="J46" s="126" t="s">
        <v>3652</v>
      </c>
      <c r="K46" s="126" t="s">
        <v>3652</v>
      </c>
      <c r="L46" s="126" t="s">
        <v>3652</v>
      </c>
      <c r="M46" s="126" t="s">
        <v>3652</v>
      </c>
      <c r="N46" s="126" t="s">
        <v>3652</v>
      </c>
      <c r="O46" s="126" t="s">
        <v>3652</v>
      </c>
      <c r="P46" s="126" t="s">
        <v>3652</v>
      </c>
      <c r="Q46" s="126" t="s">
        <v>3652</v>
      </c>
    </row>
    <row r="47" spans="1:17">
      <c r="A47" s="75" t="s">
        <v>39</v>
      </c>
      <c r="B47" s="125" t="s">
        <v>3652</v>
      </c>
      <c r="C47" s="125" t="s">
        <v>3652</v>
      </c>
      <c r="D47" s="125" t="s">
        <v>3652</v>
      </c>
      <c r="E47" s="125" t="s">
        <v>3652</v>
      </c>
      <c r="F47" s="125" t="s">
        <v>3652</v>
      </c>
      <c r="G47" s="125" t="s">
        <v>3652</v>
      </c>
      <c r="H47" s="66">
        <v>4.4330734364016191</v>
      </c>
      <c r="I47" s="125" t="s">
        <v>3652</v>
      </c>
      <c r="J47" s="125" t="s">
        <v>3652</v>
      </c>
      <c r="K47" s="125" t="s">
        <v>3652</v>
      </c>
      <c r="L47" s="77">
        <v>5.5979383117848398E-2</v>
      </c>
      <c r="M47" s="125" t="s">
        <v>3652</v>
      </c>
      <c r="N47" s="125" t="s">
        <v>3652</v>
      </c>
      <c r="O47" s="66">
        <f>SUM(O48:O278)</f>
        <v>162591.59590153792</v>
      </c>
      <c r="P47" s="67">
        <f t="shared" si="0"/>
        <v>0.50175394742869706</v>
      </c>
      <c r="Q47" s="67">
        <f>O47/'סכום נכסי הקרן'!$C$41</f>
        <v>2.5328753766130467E-2</v>
      </c>
    </row>
    <row r="48" spans="1:17">
      <c r="A48" s="62" t="s">
        <v>3542</v>
      </c>
      <c r="B48" s="72" t="s">
        <v>3154</v>
      </c>
      <c r="C48" s="59" t="s">
        <v>3155</v>
      </c>
      <c r="D48" s="126" t="s">
        <v>3652</v>
      </c>
      <c r="E48" s="59" t="s">
        <v>341</v>
      </c>
      <c r="F48" s="78">
        <v>42368</v>
      </c>
      <c r="G48" s="59" t="s">
        <v>313</v>
      </c>
      <c r="H48" s="69">
        <v>6.8200000000142689</v>
      </c>
      <c r="I48" s="72" t="s">
        <v>132</v>
      </c>
      <c r="J48" s="72" t="s">
        <v>136</v>
      </c>
      <c r="K48" s="73">
        <v>3.1699999999999999E-2</v>
      </c>
      <c r="L48" s="73">
        <v>2.39000000000574E-2</v>
      </c>
      <c r="M48" s="69">
        <v>157092.805139</v>
      </c>
      <c r="N48" s="71">
        <v>118.66</v>
      </c>
      <c r="O48" s="69">
        <v>186.40633788700001</v>
      </c>
      <c r="P48" s="70">
        <f t="shared" si="0"/>
        <v>5.7524569669129531E-4</v>
      </c>
      <c r="Q48" s="70">
        <f>O48/'סכום נכסי הקרן'!$C$41</f>
        <v>2.9038648686646423E-5</v>
      </c>
    </row>
    <row r="49" spans="1:17">
      <c r="A49" s="62" t="s">
        <v>3542</v>
      </c>
      <c r="B49" s="72" t="s">
        <v>3154</v>
      </c>
      <c r="C49" s="59" t="s">
        <v>3156</v>
      </c>
      <c r="D49" s="126" t="s">
        <v>3652</v>
      </c>
      <c r="E49" s="59" t="s">
        <v>341</v>
      </c>
      <c r="F49" s="78">
        <v>42388</v>
      </c>
      <c r="G49" s="59" t="s">
        <v>313</v>
      </c>
      <c r="H49" s="69">
        <v>6.8200000000044385</v>
      </c>
      <c r="I49" s="72" t="s">
        <v>132</v>
      </c>
      <c r="J49" s="72" t="s">
        <v>136</v>
      </c>
      <c r="K49" s="73">
        <v>3.1899999999999998E-2</v>
      </c>
      <c r="L49" s="73">
        <v>2.410000000000306E-2</v>
      </c>
      <c r="M49" s="69">
        <v>219929.92897999997</v>
      </c>
      <c r="N49" s="71">
        <v>118.83</v>
      </c>
      <c r="O49" s="69">
        <v>261.34273441199997</v>
      </c>
      <c r="P49" s="70">
        <f t="shared" si="0"/>
        <v>8.0649770300821695E-4</v>
      </c>
      <c r="Q49" s="70">
        <f>O49/'סכום נכסי הקרן'!$C$41</f>
        <v>4.0712348825811402E-5</v>
      </c>
    </row>
    <row r="50" spans="1:17">
      <c r="A50" s="62" t="s">
        <v>3542</v>
      </c>
      <c r="B50" s="72" t="s">
        <v>3154</v>
      </c>
      <c r="C50" s="59" t="s">
        <v>3157</v>
      </c>
      <c r="D50" s="126" t="s">
        <v>3652</v>
      </c>
      <c r="E50" s="59" t="s">
        <v>341</v>
      </c>
      <c r="F50" s="78">
        <v>42509</v>
      </c>
      <c r="G50" s="59" t="s">
        <v>313</v>
      </c>
      <c r="H50" s="69">
        <v>6.8799999999911092</v>
      </c>
      <c r="I50" s="72" t="s">
        <v>132</v>
      </c>
      <c r="J50" s="72" t="s">
        <v>136</v>
      </c>
      <c r="K50" s="73">
        <v>2.7400000000000001E-2</v>
      </c>
      <c r="L50" s="73">
        <v>2.5899999999947611E-2</v>
      </c>
      <c r="M50" s="69">
        <v>219929.92897999997</v>
      </c>
      <c r="N50" s="71">
        <v>114.57</v>
      </c>
      <c r="O50" s="69">
        <v>251.97371814800002</v>
      </c>
      <c r="P50" s="70">
        <f t="shared" si="0"/>
        <v>7.7758513303238363E-4</v>
      </c>
      <c r="Q50" s="70">
        <f>O50/'סכום נכסי הקרן'!$C$41</f>
        <v>3.9252829933300906E-5</v>
      </c>
    </row>
    <row r="51" spans="1:17">
      <c r="A51" s="62" t="s">
        <v>3542</v>
      </c>
      <c r="B51" s="72" t="s">
        <v>3154</v>
      </c>
      <c r="C51" s="59" t="s">
        <v>3158</v>
      </c>
      <c r="D51" s="126" t="s">
        <v>3652</v>
      </c>
      <c r="E51" s="59" t="s">
        <v>341</v>
      </c>
      <c r="F51" s="78">
        <v>42723</v>
      </c>
      <c r="G51" s="59" t="s">
        <v>313</v>
      </c>
      <c r="H51" s="69">
        <v>6.790000000058698</v>
      </c>
      <c r="I51" s="72" t="s">
        <v>132</v>
      </c>
      <c r="J51" s="72" t="s">
        <v>136</v>
      </c>
      <c r="K51" s="73">
        <v>3.15E-2</v>
      </c>
      <c r="L51" s="73">
        <v>2.7500000000137144E-2</v>
      </c>
      <c r="M51" s="69">
        <v>31418.560661999996</v>
      </c>
      <c r="N51" s="71">
        <v>116.04</v>
      </c>
      <c r="O51" s="69">
        <v>36.458099333999996</v>
      </c>
      <c r="P51" s="70">
        <f t="shared" si="0"/>
        <v>1.1250886096019319E-4</v>
      </c>
      <c r="Q51" s="70">
        <f>O51/'סכום נכסי הקרן'!$C$41</f>
        <v>5.6794953988349187E-6</v>
      </c>
    </row>
    <row r="52" spans="1:17">
      <c r="A52" s="62" t="s">
        <v>3542</v>
      </c>
      <c r="B52" s="72" t="s">
        <v>3154</v>
      </c>
      <c r="C52" s="59" t="s">
        <v>3159</v>
      </c>
      <c r="D52" s="126" t="s">
        <v>3652</v>
      </c>
      <c r="E52" s="59" t="s">
        <v>341</v>
      </c>
      <c r="F52" s="78">
        <v>42918</v>
      </c>
      <c r="G52" s="59" t="s">
        <v>313</v>
      </c>
      <c r="H52" s="69">
        <v>6.7599999999939575</v>
      </c>
      <c r="I52" s="72" t="s">
        <v>132</v>
      </c>
      <c r="J52" s="72" t="s">
        <v>136</v>
      </c>
      <c r="K52" s="73">
        <v>3.1899999999999998E-2</v>
      </c>
      <c r="L52" s="73">
        <v>2.9899999999976501E-2</v>
      </c>
      <c r="M52" s="69">
        <v>157092.805139</v>
      </c>
      <c r="N52" s="71">
        <v>113.75</v>
      </c>
      <c r="O52" s="69">
        <v>178.69306485799996</v>
      </c>
      <c r="P52" s="70">
        <f t="shared" si="0"/>
        <v>5.5144271248146095E-4</v>
      </c>
      <c r="Q52" s="70">
        <f>O52/'סכום נכסי הקרן'!$C$41</f>
        <v>2.7837063867952669E-5</v>
      </c>
    </row>
    <row r="53" spans="1:17">
      <c r="A53" s="62" t="s">
        <v>3542</v>
      </c>
      <c r="B53" s="72" t="s">
        <v>3154</v>
      </c>
      <c r="C53" s="59" t="s">
        <v>3160</v>
      </c>
      <c r="D53" s="126" t="s">
        <v>3652</v>
      </c>
      <c r="E53" s="59" t="s">
        <v>341</v>
      </c>
      <c r="F53" s="78">
        <v>43915</v>
      </c>
      <c r="G53" s="59" t="s">
        <v>313</v>
      </c>
      <c r="H53" s="69">
        <v>6.7900000000010063</v>
      </c>
      <c r="I53" s="72" t="s">
        <v>132</v>
      </c>
      <c r="J53" s="72" t="s">
        <v>136</v>
      </c>
      <c r="K53" s="73">
        <v>2.6600000000000002E-2</v>
      </c>
      <c r="L53" s="73">
        <v>3.5600000000011504E-2</v>
      </c>
      <c r="M53" s="69">
        <v>330721.69676999998</v>
      </c>
      <c r="N53" s="71">
        <v>105.04</v>
      </c>
      <c r="O53" s="69">
        <v>347.39009873500004</v>
      </c>
      <c r="P53" s="70">
        <f t="shared" si="0"/>
        <v>1.0720379019066037E-3</v>
      </c>
      <c r="Q53" s="70">
        <f>O53/'סכום נכסי הקרן'!$C$41</f>
        <v>5.411693158469908E-5</v>
      </c>
    </row>
    <row r="54" spans="1:17">
      <c r="A54" s="62" t="s">
        <v>3542</v>
      </c>
      <c r="B54" s="72" t="s">
        <v>3154</v>
      </c>
      <c r="C54" s="59" t="s">
        <v>3161</v>
      </c>
      <c r="D54" s="126" t="s">
        <v>3652</v>
      </c>
      <c r="E54" s="59" t="s">
        <v>341</v>
      </c>
      <c r="F54" s="78">
        <v>44168</v>
      </c>
      <c r="G54" s="59" t="s">
        <v>313</v>
      </c>
      <c r="H54" s="69">
        <v>6.909999999993401</v>
      </c>
      <c r="I54" s="72" t="s">
        <v>132</v>
      </c>
      <c r="J54" s="72" t="s">
        <v>136</v>
      </c>
      <c r="K54" s="73">
        <v>1.89E-2</v>
      </c>
      <c r="L54" s="73">
        <v>3.8099999999982898E-2</v>
      </c>
      <c r="M54" s="69">
        <v>334952.67744599999</v>
      </c>
      <c r="N54" s="71">
        <v>97.7</v>
      </c>
      <c r="O54" s="69">
        <v>327.24873977599998</v>
      </c>
      <c r="P54" s="70">
        <f t="shared" si="0"/>
        <v>1.009882128674778E-3</v>
      </c>
      <c r="Q54" s="70">
        <f>O54/'סכום נכסי הקרן'!$C$41</f>
        <v>5.097928158034893E-5</v>
      </c>
    </row>
    <row r="55" spans="1:17">
      <c r="A55" s="62" t="s">
        <v>3542</v>
      </c>
      <c r="B55" s="72" t="s">
        <v>3154</v>
      </c>
      <c r="C55" s="59" t="s">
        <v>3162</v>
      </c>
      <c r="D55" s="126" t="s">
        <v>3652</v>
      </c>
      <c r="E55" s="59" t="s">
        <v>341</v>
      </c>
      <c r="F55" s="78">
        <v>44277</v>
      </c>
      <c r="G55" s="59" t="s">
        <v>313</v>
      </c>
      <c r="H55" s="69">
        <v>6.8199999999958933</v>
      </c>
      <c r="I55" s="72" t="s">
        <v>132</v>
      </c>
      <c r="J55" s="72" t="s">
        <v>136</v>
      </c>
      <c r="K55" s="73">
        <v>1.9E-2</v>
      </c>
      <c r="L55" s="73">
        <v>4.6199999999967399E-2</v>
      </c>
      <c r="M55" s="69">
        <v>509352.51929999999</v>
      </c>
      <c r="N55" s="71">
        <v>92.75</v>
      </c>
      <c r="O55" s="69">
        <v>472.42444176700002</v>
      </c>
      <c r="P55" s="70">
        <f t="shared" si="0"/>
        <v>1.4578910256956813E-3</v>
      </c>
      <c r="Q55" s="70">
        <f>O55/'סכום נכסי הקרן'!$C$41</f>
        <v>7.3594962225872359E-5</v>
      </c>
    </row>
    <row r="56" spans="1:17">
      <c r="A56" s="62" t="s">
        <v>3543</v>
      </c>
      <c r="B56" s="72" t="s">
        <v>3145</v>
      </c>
      <c r="C56" s="59">
        <v>4069</v>
      </c>
      <c r="D56" s="126" t="s">
        <v>3652</v>
      </c>
      <c r="E56" s="59" t="s">
        <v>347</v>
      </c>
      <c r="F56" s="78">
        <v>42052</v>
      </c>
      <c r="G56" s="59" t="s">
        <v>134</v>
      </c>
      <c r="H56" s="69">
        <v>4.0100000000019778</v>
      </c>
      <c r="I56" s="72" t="s">
        <v>654</v>
      </c>
      <c r="J56" s="72" t="s">
        <v>136</v>
      </c>
      <c r="K56" s="73">
        <v>2.9779E-2</v>
      </c>
      <c r="L56" s="73">
        <v>2.0300000000004394E-2</v>
      </c>
      <c r="M56" s="69">
        <v>464582.53780199995</v>
      </c>
      <c r="N56" s="71">
        <v>117.59</v>
      </c>
      <c r="O56" s="69">
        <v>546.30261299199992</v>
      </c>
      <c r="P56" s="70">
        <f t="shared" si="0"/>
        <v>1.6858773729322562E-3</v>
      </c>
      <c r="Q56" s="70">
        <f>O56/'סכום נכסי הקרן'!$C$41</f>
        <v>8.5103810498591407E-5</v>
      </c>
    </row>
    <row r="57" spans="1:17">
      <c r="A57" s="62" t="s">
        <v>3544</v>
      </c>
      <c r="B57" s="72" t="s">
        <v>3154</v>
      </c>
      <c r="C57" s="59" t="s">
        <v>3163</v>
      </c>
      <c r="D57" s="126" t="s">
        <v>3652</v>
      </c>
      <c r="E57" s="59" t="s">
        <v>347</v>
      </c>
      <c r="F57" s="78">
        <v>42122</v>
      </c>
      <c r="G57" s="59" t="s">
        <v>134</v>
      </c>
      <c r="H57" s="69">
        <v>4.129999999999959</v>
      </c>
      <c r="I57" s="72" t="s">
        <v>317</v>
      </c>
      <c r="J57" s="72" t="s">
        <v>136</v>
      </c>
      <c r="K57" s="73">
        <v>2.98E-2</v>
      </c>
      <c r="L57" s="73">
        <v>2.6400000000000232E-2</v>
      </c>
      <c r="M57" s="69">
        <v>3002947.0873130001</v>
      </c>
      <c r="N57" s="71">
        <v>114.6</v>
      </c>
      <c r="O57" s="69">
        <v>3441.377457778</v>
      </c>
      <c r="P57" s="70">
        <f t="shared" si="0"/>
        <v>1.0620012150430666E-2</v>
      </c>
      <c r="Q57" s="70">
        <f>O57/'סכום נכסי הקרן'!$C$41</f>
        <v>5.3610275341141745E-4</v>
      </c>
    </row>
    <row r="58" spans="1:17">
      <c r="A58" s="62" t="s">
        <v>3545</v>
      </c>
      <c r="B58" s="72" t="s">
        <v>3145</v>
      </c>
      <c r="C58" s="59">
        <v>4099</v>
      </c>
      <c r="D58" s="126" t="s">
        <v>3652</v>
      </c>
      <c r="E58" s="59" t="s">
        <v>347</v>
      </c>
      <c r="F58" s="78">
        <v>42052</v>
      </c>
      <c r="G58" s="59" t="s">
        <v>134</v>
      </c>
      <c r="H58" s="69">
        <v>3.9400000000027098</v>
      </c>
      <c r="I58" s="72" t="s">
        <v>654</v>
      </c>
      <c r="J58" s="72" t="s">
        <v>136</v>
      </c>
      <c r="K58" s="73">
        <v>2.9779E-2</v>
      </c>
      <c r="L58" s="73">
        <v>2.9200000000027617E-2</v>
      </c>
      <c r="M58" s="69">
        <v>344317.126078</v>
      </c>
      <c r="N58" s="71">
        <v>113.58</v>
      </c>
      <c r="O58" s="69">
        <v>391.07539710100002</v>
      </c>
      <c r="P58" s="70">
        <f t="shared" si="0"/>
        <v>1.2068497338355722E-3</v>
      </c>
      <c r="Q58" s="70">
        <f>O58/'סכום נכסי הקרן'!$C$41</f>
        <v>6.0922290492563086E-5</v>
      </c>
    </row>
    <row r="59" spans="1:17">
      <c r="A59" s="62" t="s">
        <v>3545</v>
      </c>
      <c r="B59" s="72" t="s">
        <v>3145</v>
      </c>
      <c r="C59" s="59" t="s">
        <v>3164</v>
      </c>
      <c r="D59" s="126" t="s">
        <v>3652</v>
      </c>
      <c r="E59" s="59" t="s">
        <v>347</v>
      </c>
      <c r="F59" s="78">
        <v>42054</v>
      </c>
      <c r="G59" s="59" t="s">
        <v>134</v>
      </c>
      <c r="H59" s="69">
        <v>3.9399999998824571</v>
      </c>
      <c r="I59" s="72" t="s">
        <v>654</v>
      </c>
      <c r="J59" s="72" t="s">
        <v>136</v>
      </c>
      <c r="K59" s="73">
        <v>2.9779E-2</v>
      </c>
      <c r="L59" s="73">
        <v>2.9199999998734155E-2</v>
      </c>
      <c r="M59" s="69">
        <v>9737.4755299999997</v>
      </c>
      <c r="N59" s="71">
        <v>113.58</v>
      </c>
      <c r="O59" s="69">
        <v>11.059824845000001</v>
      </c>
      <c r="P59" s="70">
        <f t="shared" si="0"/>
        <v>3.413036659784848E-5</v>
      </c>
      <c r="Q59" s="70">
        <f>O59/'סכום נכסי הקרן'!$C$41</f>
        <v>1.7229154965990919E-6</v>
      </c>
    </row>
    <row r="60" spans="1:17">
      <c r="A60" s="62" t="s">
        <v>3546</v>
      </c>
      <c r="B60" s="72" t="s">
        <v>3154</v>
      </c>
      <c r="C60" s="59" t="s">
        <v>3165</v>
      </c>
      <c r="D60" s="126" t="s">
        <v>3652</v>
      </c>
      <c r="E60" s="59" t="s">
        <v>2101</v>
      </c>
      <c r="F60" s="78">
        <v>40742</v>
      </c>
      <c r="G60" s="59" t="s">
        <v>3144</v>
      </c>
      <c r="H60" s="69">
        <v>2.9600000000004592</v>
      </c>
      <c r="I60" s="72" t="s">
        <v>334</v>
      </c>
      <c r="J60" s="72" t="s">
        <v>136</v>
      </c>
      <c r="K60" s="73">
        <v>4.4999999999999998E-2</v>
      </c>
      <c r="L60" s="73">
        <v>1.6600000000003154E-2</v>
      </c>
      <c r="M60" s="69">
        <v>1105447.8066219999</v>
      </c>
      <c r="N60" s="71">
        <v>126.06</v>
      </c>
      <c r="O60" s="69">
        <v>1393.527534066</v>
      </c>
      <c r="P60" s="70">
        <f t="shared" si="0"/>
        <v>4.3003941082638691E-3</v>
      </c>
      <c r="Q60" s="70">
        <f>O60/'סכום נכסי הקרן'!$C$41</f>
        <v>2.1708573300464692E-4</v>
      </c>
    </row>
    <row r="61" spans="1:17">
      <c r="A61" s="62" t="s">
        <v>3547</v>
      </c>
      <c r="B61" s="72" t="s">
        <v>3154</v>
      </c>
      <c r="C61" s="59" t="s">
        <v>3166</v>
      </c>
      <c r="D61" s="126" t="s">
        <v>3652</v>
      </c>
      <c r="E61" s="59" t="s">
        <v>2101</v>
      </c>
      <c r="F61" s="78">
        <v>41534</v>
      </c>
      <c r="G61" s="59" t="s">
        <v>3144</v>
      </c>
      <c r="H61" s="69">
        <v>5.2699999999995022</v>
      </c>
      <c r="I61" s="72" t="s">
        <v>540</v>
      </c>
      <c r="J61" s="72" t="s">
        <v>136</v>
      </c>
      <c r="K61" s="73">
        <v>3.9842000000000002E-2</v>
      </c>
      <c r="L61" s="73">
        <v>3.3599999999996806E-2</v>
      </c>
      <c r="M61" s="69">
        <v>3342156.4540249999</v>
      </c>
      <c r="N61" s="71">
        <v>116.09</v>
      </c>
      <c r="O61" s="69">
        <v>3879.9091524589999</v>
      </c>
      <c r="P61" s="70">
        <f t="shared" si="0"/>
        <v>1.1973310933548807E-2</v>
      </c>
      <c r="Q61" s="70">
        <f>O61/'סכום נכסי הקרן'!$C$41</f>
        <v>6.0441785451876737E-4</v>
      </c>
    </row>
    <row r="62" spans="1:17">
      <c r="A62" s="62" t="s">
        <v>3548</v>
      </c>
      <c r="B62" s="72" t="s">
        <v>3154</v>
      </c>
      <c r="C62" s="59" t="s">
        <v>3167</v>
      </c>
      <c r="D62" s="126" t="s">
        <v>3652</v>
      </c>
      <c r="E62" s="59" t="s">
        <v>454</v>
      </c>
      <c r="F62" s="78">
        <v>43431</v>
      </c>
      <c r="G62" s="59" t="s">
        <v>313</v>
      </c>
      <c r="H62" s="69">
        <v>7.7000000000208031</v>
      </c>
      <c r="I62" s="72" t="s">
        <v>317</v>
      </c>
      <c r="J62" s="72" t="s">
        <v>136</v>
      </c>
      <c r="K62" s="73">
        <v>3.6600000000000001E-2</v>
      </c>
      <c r="L62" s="73">
        <v>3.4200000000106735E-2</v>
      </c>
      <c r="M62" s="69">
        <v>97672.490793999998</v>
      </c>
      <c r="N62" s="71">
        <v>113.19</v>
      </c>
      <c r="O62" s="69">
        <v>110.555488771</v>
      </c>
      <c r="P62" s="70">
        <f t="shared" si="0"/>
        <v>3.4117171058675575E-4</v>
      </c>
      <c r="Q62" s="70">
        <f>O62/'סכום נכסי הקרן'!$C$41</f>
        <v>1.7222493801405475E-5</v>
      </c>
    </row>
    <row r="63" spans="1:17">
      <c r="A63" s="62" t="s">
        <v>3548</v>
      </c>
      <c r="B63" s="72" t="s">
        <v>3154</v>
      </c>
      <c r="C63" s="59" t="s">
        <v>3168</v>
      </c>
      <c r="D63" s="126" t="s">
        <v>3652</v>
      </c>
      <c r="E63" s="59" t="s">
        <v>454</v>
      </c>
      <c r="F63" s="78">
        <v>43276</v>
      </c>
      <c r="G63" s="59" t="s">
        <v>313</v>
      </c>
      <c r="H63" s="69">
        <v>7.7500000000351337</v>
      </c>
      <c r="I63" s="72" t="s">
        <v>317</v>
      </c>
      <c r="J63" s="72" t="s">
        <v>136</v>
      </c>
      <c r="K63" s="73">
        <v>3.2599999999999997E-2</v>
      </c>
      <c r="L63" s="73">
        <v>3.510000000011898E-2</v>
      </c>
      <c r="M63" s="69">
        <v>97313.934911000004</v>
      </c>
      <c r="N63" s="71">
        <v>109.68</v>
      </c>
      <c r="O63" s="69">
        <v>106.733924923</v>
      </c>
      <c r="P63" s="70">
        <f t="shared" si="0"/>
        <v>3.2937845192874992E-4</v>
      </c>
      <c r="Q63" s="70">
        <f>O63/'סכום נכסי הקרן'!$C$41</f>
        <v>1.6627165062728509E-5</v>
      </c>
    </row>
    <row r="64" spans="1:17">
      <c r="A64" s="62" t="s">
        <v>3548</v>
      </c>
      <c r="B64" s="72" t="s">
        <v>3154</v>
      </c>
      <c r="C64" s="59" t="s">
        <v>3169</v>
      </c>
      <c r="D64" s="126" t="s">
        <v>3652</v>
      </c>
      <c r="E64" s="59" t="s">
        <v>454</v>
      </c>
      <c r="F64" s="78">
        <v>43222</v>
      </c>
      <c r="G64" s="59" t="s">
        <v>313</v>
      </c>
      <c r="H64" s="69">
        <v>7.7600000000009368</v>
      </c>
      <c r="I64" s="72" t="s">
        <v>317</v>
      </c>
      <c r="J64" s="72" t="s">
        <v>136</v>
      </c>
      <c r="K64" s="73">
        <v>3.2199999999999999E-2</v>
      </c>
      <c r="L64" s="73">
        <v>3.5100000000004489E-2</v>
      </c>
      <c r="M64" s="69">
        <v>465031.05688100006</v>
      </c>
      <c r="N64" s="71">
        <v>110.26</v>
      </c>
      <c r="O64" s="69">
        <v>512.74327412699995</v>
      </c>
      <c r="P64" s="70">
        <f t="shared" si="0"/>
        <v>1.5823140205016171E-3</v>
      </c>
      <c r="Q64" s="70">
        <f>O64/'סכום נכסי הקרן'!$C$41</f>
        <v>7.9875888194535366E-5</v>
      </c>
    </row>
    <row r="65" spans="1:17">
      <c r="A65" s="62" t="s">
        <v>3548</v>
      </c>
      <c r="B65" s="72" t="s">
        <v>3154</v>
      </c>
      <c r="C65" s="59" t="s">
        <v>3170</v>
      </c>
      <c r="D65" s="126" t="s">
        <v>3652</v>
      </c>
      <c r="E65" s="59" t="s">
        <v>454</v>
      </c>
      <c r="F65" s="78">
        <v>43922</v>
      </c>
      <c r="G65" s="59" t="s">
        <v>313</v>
      </c>
      <c r="H65" s="69">
        <v>7.8899999999809358</v>
      </c>
      <c r="I65" s="72" t="s">
        <v>317</v>
      </c>
      <c r="J65" s="72" t="s">
        <v>136</v>
      </c>
      <c r="K65" s="73">
        <v>2.7699999999999999E-2</v>
      </c>
      <c r="L65" s="73">
        <v>3.2599999999928408E-2</v>
      </c>
      <c r="M65" s="69">
        <v>111886.33153699999</v>
      </c>
      <c r="N65" s="71">
        <v>107.36</v>
      </c>
      <c r="O65" s="69">
        <v>120.12116206099999</v>
      </c>
      <c r="P65" s="70">
        <f t="shared" si="0"/>
        <v>3.7069115964842369E-4</v>
      </c>
      <c r="Q65" s="70">
        <f>O65/'סכום נכסי הקרן'!$C$41</f>
        <v>1.8712648209609852E-5</v>
      </c>
    </row>
    <row r="66" spans="1:17">
      <c r="A66" s="62" t="s">
        <v>3548</v>
      </c>
      <c r="B66" s="72" t="s">
        <v>3154</v>
      </c>
      <c r="C66" s="59" t="s">
        <v>3171</v>
      </c>
      <c r="D66" s="126" t="s">
        <v>3652</v>
      </c>
      <c r="E66" s="59" t="s">
        <v>454</v>
      </c>
      <c r="F66" s="78">
        <v>43978</v>
      </c>
      <c r="G66" s="59" t="s">
        <v>313</v>
      </c>
      <c r="H66" s="69">
        <v>7.9199999999982973</v>
      </c>
      <c r="I66" s="72" t="s">
        <v>317</v>
      </c>
      <c r="J66" s="72" t="s">
        <v>136</v>
      </c>
      <c r="K66" s="73">
        <v>2.3E-2</v>
      </c>
      <c r="L66" s="73">
        <v>3.6799999999931832E-2</v>
      </c>
      <c r="M66" s="69">
        <v>46935.685874000003</v>
      </c>
      <c r="N66" s="71">
        <v>100</v>
      </c>
      <c r="O66" s="69">
        <v>46.935688849000002</v>
      </c>
      <c r="P66" s="70">
        <f t="shared" si="0"/>
        <v>1.4484246264199484E-4</v>
      </c>
      <c r="Q66" s="70">
        <f>O66/'סכום נכסי הקרן'!$C$41</f>
        <v>7.3117094343545451E-6</v>
      </c>
    </row>
    <row r="67" spans="1:17">
      <c r="A67" s="62" t="s">
        <v>3548</v>
      </c>
      <c r="B67" s="72" t="s">
        <v>3154</v>
      </c>
      <c r="C67" s="59" t="s">
        <v>3172</v>
      </c>
      <c r="D67" s="126" t="s">
        <v>3652</v>
      </c>
      <c r="E67" s="59" t="s">
        <v>454</v>
      </c>
      <c r="F67" s="78">
        <v>44010</v>
      </c>
      <c r="G67" s="59" t="s">
        <v>313</v>
      </c>
      <c r="H67" s="69">
        <v>7.9799999999844502</v>
      </c>
      <c r="I67" s="72" t="s">
        <v>317</v>
      </c>
      <c r="J67" s="72" t="s">
        <v>136</v>
      </c>
      <c r="K67" s="73">
        <v>2.2000000000000002E-2</v>
      </c>
      <c r="L67" s="73">
        <v>3.4299999999991955E-2</v>
      </c>
      <c r="M67" s="69">
        <v>73594.896217000001</v>
      </c>
      <c r="N67" s="71">
        <v>101.37</v>
      </c>
      <c r="O67" s="69">
        <v>74.603147442000008</v>
      </c>
      <c r="P67" s="70">
        <f t="shared" si="0"/>
        <v>2.3022360726625071E-4</v>
      </c>
      <c r="Q67" s="70">
        <f>O67/'סכום נכסי הקרן'!$C$41</f>
        <v>1.1621786115446272E-5</v>
      </c>
    </row>
    <row r="68" spans="1:17">
      <c r="A68" s="62" t="s">
        <v>3548</v>
      </c>
      <c r="B68" s="72" t="s">
        <v>3154</v>
      </c>
      <c r="C68" s="59" t="s">
        <v>3173</v>
      </c>
      <c r="D68" s="126" t="s">
        <v>3652</v>
      </c>
      <c r="E68" s="59" t="s">
        <v>454</v>
      </c>
      <c r="F68" s="78">
        <v>44133</v>
      </c>
      <c r="G68" s="59" t="s">
        <v>313</v>
      </c>
      <c r="H68" s="69">
        <v>7.8900000000171895</v>
      </c>
      <c r="I68" s="72" t="s">
        <v>317</v>
      </c>
      <c r="J68" s="72" t="s">
        <v>136</v>
      </c>
      <c r="K68" s="73">
        <v>2.3799999999999998E-2</v>
      </c>
      <c r="L68" s="73">
        <v>3.6800000000095263E-2</v>
      </c>
      <c r="M68" s="69">
        <v>95701.820602000007</v>
      </c>
      <c r="N68" s="71">
        <v>100.91</v>
      </c>
      <c r="O68" s="69">
        <v>96.572708906000003</v>
      </c>
      <c r="P68" s="70">
        <f t="shared" si="0"/>
        <v>2.9802117162815579E-4</v>
      </c>
      <c r="Q68" s="70">
        <f>O68/'סכום נכסי הקרן'!$C$41</f>
        <v>1.5044236147909856E-5</v>
      </c>
    </row>
    <row r="69" spans="1:17">
      <c r="A69" s="62" t="s">
        <v>3548</v>
      </c>
      <c r="B69" s="72" t="s">
        <v>3154</v>
      </c>
      <c r="C69" s="59" t="s">
        <v>3174</v>
      </c>
      <c r="D69" s="126" t="s">
        <v>3652</v>
      </c>
      <c r="E69" s="59" t="s">
        <v>454</v>
      </c>
      <c r="F69" s="78">
        <v>44251</v>
      </c>
      <c r="G69" s="59" t="s">
        <v>313</v>
      </c>
      <c r="H69" s="69">
        <v>7.7999999999970893</v>
      </c>
      <c r="I69" s="72" t="s">
        <v>317</v>
      </c>
      <c r="J69" s="72" t="s">
        <v>136</v>
      </c>
      <c r="K69" s="73">
        <v>2.3599999999999999E-2</v>
      </c>
      <c r="L69" s="73">
        <v>4.2299999999984357E-2</v>
      </c>
      <c r="M69" s="69">
        <v>284150.23121499998</v>
      </c>
      <c r="N69" s="71">
        <v>96.74</v>
      </c>
      <c r="O69" s="69">
        <v>274.88692844100001</v>
      </c>
      <c r="P69" s="70">
        <f t="shared" si="0"/>
        <v>8.4829477610482633E-4</v>
      </c>
      <c r="Q69" s="70">
        <f>O69/'סכום נכסי הקרן'!$C$41</f>
        <v>4.2822282943986767E-5</v>
      </c>
    </row>
    <row r="70" spans="1:17">
      <c r="A70" s="62" t="s">
        <v>3548</v>
      </c>
      <c r="B70" s="72" t="s">
        <v>3154</v>
      </c>
      <c r="C70" s="59" t="s">
        <v>3175</v>
      </c>
      <c r="D70" s="126" t="s">
        <v>3652</v>
      </c>
      <c r="E70" s="59" t="s">
        <v>454</v>
      </c>
      <c r="F70" s="78">
        <v>44294</v>
      </c>
      <c r="G70" s="59" t="s">
        <v>313</v>
      </c>
      <c r="H70" s="69">
        <v>7.7699999999980385</v>
      </c>
      <c r="I70" s="72" t="s">
        <v>317</v>
      </c>
      <c r="J70" s="72" t="s">
        <v>136</v>
      </c>
      <c r="K70" s="73">
        <v>2.3199999999999998E-2</v>
      </c>
      <c r="L70" s="73">
        <v>4.4299999999978308E-2</v>
      </c>
      <c r="M70" s="69">
        <v>204442.65120000002</v>
      </c>
      <c r="N70" s="71">
        <v>94.71</v>
      </c>
      <c r="O70" s="69">
        <v>193.62762319400002</v>
      </c>
      <c r="P70" s="70">
        <f t="shared" si="0"/>
        <v>5.9753041803993316E-4</v>
      </c>
      <c r="Q70" s="70">
        <f>O70/'סכום נכסי הקרן'!$C$41</f>
        <v>3.0163590947049249E-5</v>
      </c>
    </row>
    <row r="71" spans="1:17">
      <c r="A71" s="62" t="s">
        <v>3548</v>
      </c>
      <c r="B71" s="72" t="s">
        <v>3154</v>
      </c>
      <c r="C71" s="59" t="s">
        <v>3176</v>
      </c>
      <c r="D71" s="126" t="s">
        <v>3652</v>
      </c>
      <c r="E71" s="59" t="s">
        <v>454</v>
      </c>
      <c r="F71" s="78">
        <v>44602</v>
      </c>
      <c r="G71" s="59" t="s">
        <v>313</v>
      </c>
      <c r="H71" s="69">
        <v>7.6299999999961576</v>
      </c>
      <c r="I71" s="72" t="s">
        <v>317</v>
      </c>
      <c r="J71" s="72" t="s">
        <v>136</v>
      </c>
      <c r="K71" s="73">
        <v>2.0899999999999998E-2</v>
      </c>
      <c r="L71" s="73">
        <v>5.3699999999957539E-2</v>
      </c>
      <c r="M71" s="69">
        <v>292901.27124099998</v>
      </c>
      <c r="N71" s="71">
        <v>84.42</v>
      </c>
      <c r="O71" s="69">
        <v>247.26723006500001</v>
      </c>
      <c r="P71" s="70">
        <f t="shared" si="0"/>
        <v>7.6306101841823438E-4</v>
      </c>
      <c r="Q71" s="70">
        <f>O71/'סכום נכסי הקרן'!$C$41</f>
        <v>3.8519646418516257E-5</v>
      </c>
    </row>
    <row r="72" spans="1:17">
      <c r="A72" s="62" t="s">
        <v>3548</v>
      </c>
      <c r="B72" s="72" t="s">
        <v>3154</v>
      </c>
      <c r="C72" s="59" t="s">
        <v>3177</v>
      </c>
      <c r="D72" s="126" t="s">
        <v>3652</v>
      </c>
      <c r="E72" s="59" t="s">
        <v>454</v>
      </c>
      <c r="F72" s="78">
        <v>43500</v>
      </c>
      <c r="G72" s="59" t="s">
        <v>313</v>
      </c>
      <c r="H72" s="69">
        <v>7.7600000000084757</v>
      </c>
      <c r="I72" s="72" t="s">
        <v>317</v>
      </c>
      <c r="J72" s="72" t="s">
        <v>136</v>
      </c>
      <c r="K72" s="73">
        <v>3.4500000000000003E-2</v>
      </c>
      <c r="L72" s="73">
        <v>3.2700000000037088E-2</v>
      </c>
      <c r="M72" s="69">
        <v>183331.80073699998</v>
      </c>
      <c r="N72" s="71">
        <v>113.25</v>
      </c>
      <c r="O72" s="69">
        <v>207.62326564900002</v>
      </c>
      <c r="P72" s="70">
        <f t="shared" si="0"/>
        <v>6.4072065065718059E-4</v>
      </c>
      <c r="Q72" s="70">
        <f>O72/'סכום נכסי הקרן'!$C$41</f>
        <v>3.2343852353402443E-5</v>
      </c>
    </row>
    <row r="73" spans="1:17">
      <c r="A73" s="62" t="s">
        <v>3548</v>
      </c>
      <c r="B73" s="72" t="s">
        <v>3154</v>
      </c>
      <c r="C73" s="59" t="s">
        <v>3178</v>
      </c>
      <c r="D73" s="126" t="s">
        <v>3652</v>
      </c>
      <c r="E73" s="59" t="s">
        <v>454</v>
      </c>
      <c r="F73" s="78">
        <v>43556</v>
      </c>
      <c r="G73" s="59" t="s">
        <v>313</v>
      </c>
      <c r="H73" s="69">
        <v>7.8399999999905354</v>
      </c>
      <c r="I73" s="72" t="s">
        <v>317</v>
      </c>
      <c r="J73" s="72" t="s">
        <v>136</v>
      </c>
      <c r="K73" s="73">
        <v>3.0499999999999999E-2</v>
      </c>
      <c r="L73" s="73">
        <v>3.2799999999968452E-2</v>
      </c>
      <c r="M73" s="69">
        <v>184876.52779600001</v>
      </c>
      <c r="N73" s="71">
        <v>109.75</v>
      </c>
      <c r="O73" s="69">
        <v>202.90198896300004</v>
      </c>
      <c r="P73" s="70">
        <f t="shared" ref="P73:P136" si="1">IFERROR(O73/$O$8,0)</f>
        <v>6.2615089875230263E-4</v>
      </c>
      <c r="Q73" s="70">
        <f>O73/'סכום נכסי הקרן'!$C$41</f>
        <v>3.160836504867186E-5</v>
      </c>
    </row>
    <row r="74" spans="1:17">
      <c r="A74" s="62" t="s">
        <v>3548</v>
      </c>
      <c r="B74" s="72" t="s">
        <v>3154</v>
      </c>
      <c r="C74" s="59" t="s">
        <v>3179</v>
      </c>
      <c r="D74" s="126" t="s">
        <v>3652</v>
      </c>
      <c r="E74" s="59" t="s">
        <v>454</v>
      </c>
      <c r="F74" s="78">
        <v>43647</v>
      </c>
      <c r="G74" s="59" t="s">
        <v>313</v>
      </c>
      <c r="H74" s="69">
        <v>7.8200000000198688</v>
      </c>
      <c r="I74" s="72" t="s">
        <v>317</v>
      </c>
      <c r="J74" s="72" t="s">
        <v>136</v>
      </c>
      <c r="K74" s="73">
        <v>2.8999999999999998E-2</v>
      </c>
      <c r="L74" s="73">
        <v>3.5100000000093792E-2</v>
      </c>
      <c r="M74" s="69">
        <v>171621.524103</v>
      </c>
      <c r="N74" s="71">
        <v>105</v>
      </c>
      <c r="O74" s="69">
        <v>180.20258608099996</v>
      </c>
      <c r="P74" s="70">
        <f t="shared" si="1"/>
        <v>5.5610106046167455E-4</v>
      </c>
      <c r="Q74" s="70">
        <f>O74/'סכום נכסי הקרן'!$C$41</f>
        <v>2.8072219265438707E-5</v>
      </c>
    </row>
    <row r="75" spans="1:17">
      <c r="A75" s="62" t="s">
        <v>3548</v>
      </c>
      <c r="B75" s="72" t="s">
        <v>3154</v>
      </c>
      <c r="C75" s="59" t="s">
        <v>3180</v>
      </c>
      <c r="D75" s="126" t="s">
        <v>3652</v>
      </c>
      <c r="E75" s="59" t="s">
        <v>454</v>
      </c>
      <c r="F75" s="78">
        <v>43703</v>
      </c>
      <c r="G75" s="59" t="s">
        <v>313</v>
      </c>
      <c r="H75" s="69">
        <v>7.949999999702352</v>
      </c>
      <c r="I75" s="72" t="s">
        <v>317</v>
      </c>
      <c r="J75" s="72" t="s">
        <v>136</v>
      </c>
      <c r="K75" s="73">
        <v>2.3799999999999998E-2</v>
      </c>
      <c r="L75" s="73">
        <v>3.449999999863243E-2</v>
      </c>
      <c r="M75" s="69">
        <v>12187.041014</v>
      </c>
      <c r="N75" s="71">
        <v>102</v>
      </c>
      <c r="O75" s="69">
        <v>12.430782005999999</v>
      </c>
      <c r="P75" s="70">
        <f t="shared" si="1"/>
        <v>3.8361109050883728E-5</v>
      </c>
      <c r="Q75" s="70">
        <f>O75/'סכום נכסי הקרן'!$C$41</f>
        <v>1.9364851842716994E-6</v>
      </c>
    </row>
    <row r="76" spans="1:17">
      <c r="A76" s="62" t="s">
        <v>3548</v>
      </c>
      <c r="B76" s="72" t="s">
        <v>3154</v>
      </c>
      <c r="C76" s="59" t="s">
        <v>3181</v>
      </c>
      <c r="D76" s="126" t="s">
        <v>3652</v>
      </c>
      <c r="E76" s="59" t="s">
        <v>454</v>
      </c>
      <c r="F76" s="78">
        <v>43740</v>
      </c>
      <c r="G76" s="59" t="s">
        <v>313</v>
      </c>
      <c r="H76" s="69">
        <v>7.8699999999953185</v>
      </c>
      <c r="I76" s="72" t="s">
        <v>317</v>
      </c>
      <c r="J76" s="72" t="s">
        <v>136</v>
      </c>
      <c r="K76" s="73">
        <v>2.4300000000000002E-2</v>
      </c>
      <c r="L76" s="73">
        <v>3.7799999999946515E-2</v>
      </c>
      <c r="M76" s="69">
        <v>180100.71763999999</v>
      </c>
      <c r="N76" s="71">
        <v>99.67</v>
      </c>
      <c r="O76" s="69">
        <v>179.50638303200003</v>
      </c>
      <c r="P76" s="70">
        <f t="shared" si="1"/>
        <v>5.5395259377057234E-4</v>
      </c>
      <c r="Q76" s="70">
        <f>O76/'סכום נכסי הקרן'!$C$41</f>
        <v>2.7963763748401853E-5</v>
      </c>
    </row>
    <row r="77" spans="1:17">
      <c r="A77" s="62" t="s">
        <v>3548</v>
      </c>
      <c r="B77" s="72" t="s">
        <v>3154</v>
      </c>
      <c r="C77" s="59" t="s">
        <v>3182</v>
      </c>
      <c r="D77" s="126" t="s">
        <v>3652</v>
      </c>
      <c r="E77" s="59" t="s">
        <v>454</v>
      </c>
      <c r="F77" s="78">
        <v>43831</v>
      </c>
      <c r="G77" s="59" t="s">
        <v>313</v>
      </c>
      <c r="H77" s="69">
        <v>7.860000000011631</v>
      </c>
      <c r="I77" s="72" t="s">
        <v>317</v>
      </c>
      <c r="J77" s="72" t="s">
        <v>136</v>
      </c>
      <c r="K77" s="73">
        <v>2.3799999999999998E-2</v>
      </c>
      <c r="L77" s="73">
        <v>3.9200000000058702E-2</v>
      </c>
      <c r="M77" s="69">
        <v>186926.17472499999</v>
      </c>
      <c r="N77" s="71">
        <v>98.42</v>
      </c>
      <c r="O77" s="69">
        <v>183.97274430100003</v>
      </c>
      <c r="P77" s="70">
        <f t="shared" si="1"/>
        <v>5.6773568252702013E-4</v>
      </c>
      <c r="Q77" s="70">
        <f>O77/'סכום נכסי הקרן'!$C$41</f>
        <v>2.8659539961101003E-5</v>
      </c>
    </row>
    <row r="78" spans="1:17">
      <c r="A78" s="62" t="s">
        <v>3549</v>
      </c>
      <c r="B78" s="72" t="s">
        <v>3154</v>
      </c>
      <c r="C78" s="59">
        <v>7936</v>
      </c>
      <c r="D78" s="126" t="s">
        <v>3652</v>
      </c>
      <c r="E78" s="59" t="s">
        <v>3183</v>
      </c>
      <c r="F78" s="78">
        <v>44087</v>
      </c>
      <c r="G78" s="59" t="s">
        <v>3144</v>
      </c>
      <c r="H78" s="69">
        <v>5.1600000000009558</v>
      </c>
      <c r="I78" s="72" t="s">
        <v>334</v>
      </c>
      <c r="J78" s="72" t="s">
        <v>136</v>
      </c>
      <c r="K78" s="73">
        <v>1.7947999999999999E-2</v>
      </c>
      <c r="L78" s="73">
        <v>2.9000000000007606E-2</v>
      </c>
      <c r="M78" s="69">
        <v>872144.53182699997</v>
      </c>
      <c r="N78" s="71">
        <v>105.5</v>
      </c>
      <c r="O78" s="69">
        <v>920.11246555700006</v>
      </c>
      <c r="P78" s="70">
        <f t="shared" si="1"/>
        <v>2.839446031092244E-3</v>
      </c>
      <c r="Q78" s="70">
        <f>O78/'סכום נכסי הקרן'!$C$41</f>
        <v>1.4333644951337868E-4</v>
      </c>
    </row>
    <row r="79" spans="1:17">
      <c r="A79" s="62" t="s">
        <v>3549</v>
      </c>
      <c r="B79" s="72" t="s">
        <v>3154</v>
      </c>
      <c r="C79" s="59">
        <v>7937</v>
      </c>
      <c r="D79" s="126" t="s">
        <v>3652</v>
      </c>
      <c r="E79" s="59" t="s">
        <v>3183</v>
      </c>
      <c r="F79" s="78">
        <v>44087</v>
      </c>
      <c r="G79" s="59" t="s">
        <v>3144</v>
      </c>
      <c r="H79" s="69">
        <v>6.5299999999852041</v>
      </c>
      <c r="I79" s="72" t="s">
        <v>334</v>
      </c>
      <c r="J79" s="72" t="s">
        <v>136</v>
      </c>
      <c r="K79" s="73">
        <v>7.5499999999999998E-2</v>
      </c>
      <c r="L79" s="73">
        <v>7.5699999999702644E-2</v>
      </c>
      <c r="M79" s="69">
        <v>68361.541960000002</v>
      </c>
      <c r="N79" s="71">
        <v>101.83</v>
      </c>
      <c r="O79" s="69">
        <v>69.612625750999996</v>
      </c>
      <c r="P79" s="70">
        <f t="shared" si="1"/>
        <v>2.1482297143200887E-4</v>
      </c>
      <c r="Q79" s="70">
        <f>O79/'סכום נכסי הקרן'!$C$41</f>
        <v>1.0844355434758323E-5</v>
      </c>
    </row>
    <row r="80" spans="1:17">
      <c r="A80" s="62" t="s">
        <v>3550</v>
      </c>
      <c r="B80" s="72" t="s">
        <v>3145</v>
      </c>
      <c r="C80" s="59">
        <v>8063</v>
      </c>
      <c r="D80" s="126" t="s">
        <v>3652</v>
      </c>
      <c r="E80" s="59" t="s">
        <v>458</v>
      </c>
      <c r="F80" s="78">
        <v>44147</v>
      </c>
      <c r="G80" s="59" t="s">
        <v>134</v>
      </c>
      <c r="H80" s="69">
        <v>7.6099999999949661</v>
      </c>
      <c r="I80" s="72" t="s">
        <v>603</v>
      </c>
      <c r="J80" s="72" t="s">
        <v>136</v>
      </c>
      <c r="K80" s="73">
        <v>1.6250000000000001E-2</v>
      </c>
      <c r="L80" s="73">
        <v>3.1199999999984417E-2</v>
      </c>
      <c r="M80" s="69">
        <v>696110.78946</v>
      </c>
      <c r="N80" s="71">
        <v>99.62</v>
      </c>
      <c r="O80" s="69">
        <v>693.46560620900016</v>
      </c>
      <c r="P80" s="70">
        <f t="shared" si="1"/>
        <v>2.1400190052388124E-3</v>
      </c>
      <c r="Q80" s="70">
        <f>O80/'סכום נכסי הקרן'!$C$41</f>
        <v>1.0802907424308036E-4</v>
      </c>
    </row>
    <row r="81" spans="1:17">
      <c r="A81" s="62" t="s">
        <v>3550</v>
      </c>
      <c r="B81" s="72" t="s">
        <v>3145</v>
      </c>
      <c r="C81" s="59">
        <v>8145</v>
      </c>
      <c r="D81" s="126" t="s">
        <v>3652</v>
      </c>
      <c r="E81" s="59" t="s">
        <v>458</v>
      </c>
      <c r="F81" s="78">
        <v>44185</v>
      </c>
      <c r="G81" s="59" t="s">
        <v>134</v>
      </c>
      <c r="H81" s="69">
        <v>7.6199999999981909</v>
      </c>
      <c r="I81" s="72" t="s">
        <v>603</v>
      </c>
      <c r="J81" s="72" t="s">
        <v>136</v>
      </c>
      <c r="K81" s="73">
        <v>1.4990000000000002E-2</v>
      </c>
      <c r="L81" s="73">
        <v>3.1900000000009046E-2</v>
      </c>
      <c r="M81" s="69">
        <v>327227.85314000002</v>
      </c>
      <c r="N81" s="71">
        <v>97.96</v>
      </c>
      <c r="O81" s="69">
        <v>320.55239000900002</v>
      </c>
      <c r="P81" s="70">
        <f t="shared" si="1"/>
        <v>9.8921734640035992E-4</v>
      </c>
      <c r="Q81" s="70">
        <f>O81/'סכום נכסי הקרן'!$C$41</f>
        <v>4.9936114536937048E-5</v>
      </c>
    </row>
    <row r="82" spans="1:17">
      <c r="A82" s="62" t="s">
        <v>3551</v>
      </c>
      <c r="B82" s="72" t="s">
        <v>3145</v>
      </c>
      <c r="C82" s="59" t="s">
        <v>3184</v>
      </c>
      <c r="D82" s="126" t="s">
        <v>3652</v>
      </c>
      <c r="E82" s="59" t="s">
        <v>454</v>
      </c>
      <c r="F82" s="78">
        <v>42901</v>
      </c>
      <c r="G82" s="59" t="s">
        <v>313</v>
      </c>
      <c r="H82" s="69">
        <v>0.45999999999971652</v>
      </c>
      <c r="I82" s="72" t="s">
        <v>160</v>
      </c>
      <c r="J82" s="72" t="s">
        <v>136</v>
      </c>
      <c r="K82" s="73">
        <v>0.04</v>
      </c>
      <c r="L82" s="73">
        <v>5.480000000000744E-2</v>
      </c>
      <c r="M82" s="69">
        <v>1134092.796994</v>
      </c>
      <c r="N82" s="71">
        <v>99.54</v>
      </c>
      <c r="O82" s="69">
        <v>1128.8759449920001</v>
      </c>
      <c r="P82" s="70">
        <f t="shared" si="1"/>
        <v>3.4836853554229678E-3</v>
      </c>
      <c r="Q82" s="70">
        <f>O82/'סכום נכסי הקרן'!$C$41</f>
        <v>1.7585792601805539E-4</v>
      </c>
    </row>
    <row r="83" spans="1:17">
      <c r="A83" s="62" t="s">
        <v>3552</v>
      </c>
      <c r="B83" s="72" t="s">
        <v>3145</v>
      </c>
      <c r="C83" s="59">
        <v>8224</v>
      </c>
      <c r="D83" s="126" t="s">
        <v>3652</v>
      </c>
      <c r="E83" s="59" t="s">
        <v>458</v>
      </c>
      <c r="F83" s="78">
        <v>44223</v>
      </c>
      <c r="G83" s="59" t="s">
        <v>134</v>
      </c>
      <c r="H83" s="69">
        <v>12.249999999999631</v>
      </c>
      <c r="I83" s="72" t="s">
        <v>334</v>
      </c>
      <c r="J83" s="72" t="s">
        <v>136</v>
      </c>
      <c r="K83" s="73">
        <v>2.1537000000000001E-2</v>
      </c>
      <c r="L83" s="73">
        <v>4.0699999999997495E-2</v>
      </c>
      <c r="M83" s="69">
        <v>1536044.3494510001</v>
      </c>
      <c r="N83" s="71">
        <v>88.6</v>
      </c>
      <c r="O83" s="69">
        <v>1360.935295862</v>
      </c>
      <c r="P83" s="70">
        <f t="shared" si="1"/>
        <v>4.1998152063611131E-3</v>
      </c>
      <c r="Q83" s="70">
        <f>O83/'סכום נכסי הקרן'!$C$41</f>
        <v>2.1200846703909167E-4</v>
      </c>
    </row>
    <row r="84" spans="1:17">
      <c r="A84" s="62" t="s">
        <v>3552</v>
      </c>
      <c r="B84" s="72" t="s">
        <v>3145</v>
      </c>
      <c r="C84" s="59">
        <v>2963</v>
      </c>
      <c r="D84" s="126" t="s">
        <v>3652</v>
      </c>
      <c r="E84" s="59" t="s">
        <v>458</v>
      </c>
      <c r="F84" s="78">
        <v>41423</v>
      </c>
      <c r="G84" s="59" t="s">
        <v>134</v>
      </c>
      <c r="H84" s="69">
        <v>2.8400000000001211</v>
      </c>
      <c r="I84" s="72" t="s">
        <v>334</v>
      </c>
      <c r="J84" s="72" t="s">
        <v>136</v>
      </c>
      <c r="K84" s="73">
        <v>0.05</v>
      </c>
      <c r="L84" s="73">
        <v>2.040000000000728E-2</v>
      </c>
      <c r="M84" s="69">
        <v>269545.92236899998</v>
      </c>
      <c r="N84" s="71">
        <v>122.33</v>
      </c>
      <c r="O84" s="69">
        <v>329.735533094</v>
      </c>
      <c r="P84" s="70">
        <f t="shared" si="1"/>
        <v>1.0175563159956372E-3</v>
      </c>
      <c r="Q84" s="70">
        <f>O84/'סכום נכסי הקרן'!$C$41</f>
        <v>5.1366677837022767E-5</v>
      </c>
    </row>
    <row r="85" spans="1:17">
      <c r="A85" s="62" t="s">
        <v>3552</v>
      </c>
      <c r="B85" s="72" t="s">
        <v>3145</v>
      </c>
      <c r="C85" s="59">
        <v>2968</v>
      </c>
      <c r="D85" s="126" t="s">
        <v>3652</v>
      </c>
      <c r="E85" s="59" t="s">
        <v>458</v>
      </c>
      <c r="F85" s="78">
        <v>41423</v>
      </c>
      <c r="G85" s="59" t="s">
        <v>134</v>
      </c>
      <c r="H85" s="69">
        <v>2.8399999999928331</v>
      </c>
      <c r="I85" s="72" t="s">
        <v>334</v>
      </c>
      <c r="J85" s="72" t="s">
        <v>136</v>
      </c>
      <c r="K85" s="73">
        <v>0.05</v>
      </c>
      <c r="L85" s="73">
        <v>2.039999999994719E-2</v>
      </c>
      <c r="M85" s="69">
        <v>86691.326356999998</v>
      </c>
      <c r="N85" s="71">
        <v>122.33</v>
      </c>
      <c r="O85" s="69">
        <v>106.04950138900001</v>
      </c>
      <c r="P85" s="70">
        <f t="shared" si="1"/>
        <v>3.2726633655160852E-4</v>
      </c>
      <c r="Q85" s="70">
        <f>O85/'סכום נכסי הקרן'!$C$41</f>
        <v>1.6520544575560594E-5</v>
      </c>
    </row>
    <row r="86" spans="1:17">
      <c r="A86" s="62" t="s">
        <v>3552</v>
      </c>
      <c r="B86" s="72" t="s">
        <v>3145</v>
      </c>
      <c r="C86" s="59">
        <v>4605</v>
      </c>
      <c r="D86" s="126" t="s">
        <v>3652</v>
      </c>
      <c r="E86" s="59" t="s">
        <v>458</v>
      </c>
      <c r="F86" s="78">
        <v>42352</v>
      </c>
      <c r="G86" s="59" t="s">
        <v>134</v>
      </c>
      <c r="H86" s="69">
        <v>5.1100000000047316</v>
      </c>
      <c r="I86" s="72" t="s">
        <v>334</v>
      </c>
      <c r="J86" s="72" t="s">
        <v>136</v>
      </c>
      <c r="K86" s="73">
        <v>0.05</v>
      </c>
      <c r="L86" s="73">
        <v>2.6100000000024347E-2</v>
      </c>
      <c r="M86" s="69">
        <v>345705.52856300003</v>
      </c>
      <c r="N86" s="71">
        <v>125.93</v>
      </c>
      <c r="O86" s="69">
        <v>435.34696175400001</v>
      </c>
      <c r="P86" s="70">
        <f t="shared" si="1"/>
        <v>1.3434707701217251E-3</v>
      </c>
      <c r="Q86" s="70">
        <f>O86/'סכום נכסי הקרן'!$C$41</f>
        <v>6.7818978809813034E-5</v>
      </c>
    </row>
    <row r="87" spans="1:17">
      <c r="A87" s="62" t="s">
        <v>3552</v>
      </c>
      <c r="B87" s="72" t="s">
        <v>3145</v>
      </c>
      <c r="C87" s="59">
        <v>4606</v>
      </c>
      <c r="D87" s="126" t="s">
        <v>3652</v>
      </c>
      <c r="E87" s="59" t="s">
        <v>458</v>
      </c>
      <c r="F87" s="78">
        <v>42352</v>
      </c>
      <c r="G87" s="59" t="s">
        <v>134</v>
      </c>
      <c r="H87" s="69">
        <v>6.8200000000017855</v>
      </c>
      <c r="I87" s="72" t="s">
        <v>334</v>
      </c>
      <c r="J87" s="72" t="s">
        <v>136</v>
      </c>
      <c r="K87" s="73">
        <v>4.0999999999999995E-2</v>
      </c>
      <c r="L87" s="73">
        <v>2.7100000000008166E-2</v>
      </c>
      <c r="M87" s="69">
        <v>1076871.978254</v>
      </c>
      <c r="N87" s="71">
        <v>122.83</v>
      </c>
      <c r="O87" s="69">
        <v>1322.7218546519998</v>
      </c>
      <c r="P87" s="70">
        <f t="shared" si="1"/>
        <v>4.0818894005060346E-3</v>
      </c>
      <c r="Q87" s="70">
        <f>O87/'סכום נכסי הקרן'!$C$41</f>
        <v>2.0605552194621776E-4</v>
      </c>
    </row>
    <row r="88" spans="1:17">
      <c r="A88" s="62" t="s">
        <v>3552</v>
      </c>
      <c r="B88" s="72" t="s">
        <v>3145</v>
      </c>
      <c r="C88" s="59">
        <v>5150</v>
      </c>
      <c r="D88" s="126" t="s">
        <v>3652</v>
      </c>
      <c r="E88" s="59" t="s">
        <v>458</v>
      </c>
      <c r="F88" s="78">
        <v>42631</v>
      </c>
      <c r="G88" s="59" t="s">
        <v>134</v>
      </c>
      <c r="H88" s="69">
        <v>6.7800000000029907</v>
      </c>
      <c r="I88" s="72" t="s">
        <v>334</v>
      </c>
      <c r="J88" s="72" t="s">
        <v>136</v>
      </c>
      <c r="K88" s="73">
        <v>4.0999999999999995E-2</v>
      </c>
      <c r="L88" s="73">
        <v>2.9500000000023206E-2</v>
      </c>
      <c r="M88" s="69">
        <v>319562.56421799998</v>
      </c>
      <c r="N88" s="71">
        <v>121.36</v>
      </c>
      <c r="O88" s="69">
        <v>387.821128278</v>
      </c>
      <c r="P88" s="70">
        <f t="shared" si="1"/>
        <v>1.1968071346539811E-3</v>
      </c>
      <c r="Q88" s="70">
        <f>O88/'סכום נכסי הקרן'!$C$41</f>
        <v>6.0415335792662858E-5</v>
      </c>
    </row>
    <row r="89" spans="1:17">
      <c r="A89" s="62" t="s">
        <v>3553</v>
      </c>
      <c r="B89" s="72" t="s">
        <v>3154</v>
      </c>
      <c r="C89" s="59" t="s">
        <v>3185</v>
      </c>
      <c r="D89" s="126" t="s">
        <v>3652</v>
      </c>
      <c r="E89" s="59" t="s">
        <v>454</v>
      </c>
      <c r="F89" s="78">
        <v>42033</v>
      </c>
      <c r="G89" s="59" t="s">
        <v>313</v>
      </c>
      <c r="H89" s="69">
        <v>3.7000000000132296</v>
      </c>
      <c r="I89" s="72" t="s">
        <v>317</v>
      </c>
      <c r="J89" s="72" t="s">
        <v>136</v>
      </c>
      <c r="K89" s="73">
        <v>5.0999999999999997E-2</v>
      </c>
      <c r="L89" s="73">
        <v>2.5500000000138315E-2</v>
      </c>
      <c r="M89" s="69">
        <v>67772.958780999994</v>
      </c>
      <c r="N89" s="71">
        <v>122.68</v>
      </c>
      <c r="O89" s="69">
        <v>83.143869647000002</v>
      </c>
      <c r="P89" s="70">
        <f t="shared" si="1"/>
        <v>2.5658008071427436E-4</v>
      </c>
      <c r="Q89" s="70">
        <f>O89/'סכום נכסי הקרן'!$C$41</f>
        <v>1.2952272162501067E-5</v>
      </c>
    </row>
    <row r="90" spans="1:17">
      <c r="A90" s="62" t="s">
        <v>3553</v>
      </c>
      <c r="B90" s="72" t="s">
        <v>3154</v>
      </c>
      <c r="C90" s="59" t="s">
        <v>3186</v>
      </c>
      <c r="D90" s="126" t="s">
        <v>3652</v>
      </c>
      <c r="E90" s="59" t="s">
        <v>454</v>
      </c>
      <c r="F90" s="78">
        <v>42054</v>
      </c>
      <c r="G90" s="59" t="s">
        <v>313</v>
      </c>
      <c r="H90" s="69">
        <v>3.7000000000109856</v>
      </c>
      <c r="I90" s="72" t="s">
        <v>317</v>
      </c>
      <c r="J90" s="72" t="s">
        <v>136</v>
      </c>
      <c r="K90" s="73">
        <v>5.0999999999999997E-2</v>
      </c>
      <c r="L90" s="73">
        <v>2.5600000000075677E-2</v>
      </c>
      <c r="M90" s="69">
        <v>132388.41962299999</v>
      </c>
      <c r="N90" s="71">
        <v>123.76</v>
      </c>
      <c r="O90" s="69">
        <v>163.84392004600002</v>
      </c>
      <c r="P90" s="70">
        <f t="shared" si="1"/>
        <v>5.0561859110514291E-4</v>
      </c>
      <c r="Q90" s="70">
        <f>O90/'סכום נכסי הקרן'!$C$41</f>
        <v>2.5523842631053531E-5</v>
      </c>
    </row>
    <row r="91" spans="1:17">
      <c r="A91" s="62" t="s">
        <v>3553</v>
      </c>
      <c r="B91" s="72" t="s">
        <v>3154</v>
      </c>
      <c r="C91" s="59" t="s">
        <v>3187</v>
      </c>
      <c r="D91" s="126" t="s">
        <v>3652</v>
      </c>
      <c r="E91" s="59" t="s">
        <v>454</v>
      </c>
      <c r="F91" s="78">
        <v>42565</v>
      </c>
      <c r="G91" s="59" t="s">
        <v>313</v>
      </c>
      <c r="H91" s="69">
        <v>3.6999999999945219</v>
      </c>
      <c r="I91" s="72" t="s">
        <v>317</v>
      </c>
      <c r="J91" s="72" t="s">
        <v>136</v>
      </c>
      <c r="K91" s="73">
        <v>5.0999999999999997E-2</v>
      </c>
      <c r="L91" s="73">
        <v>2.5599999999956172E-2</v>
      </c>
      <c r="M91" s="69">
        <v>161591.839882</v>
      </c>
      <c r="N91" s="71">
        <v>124.26</v>
      </c>
      <c r="O91" s="69">
        <v>200.794032273</v>
      </c>
      <c r="P91" s="70">
        <f t="shared" si="1"/>
        <v>6.1964579260366287E-4</v>
      </c>
      <c r="Q91" s="70">
        <f>O91/'סכום נכסי הקרן'!$C$41</f>
        <v>3.1279984509354123E-5</v>
      </c>
    </row>
    <row r="92" spans="1:17">
      <c r="A92" s="62" t="s">
        <v>3553</v>
      </c>
      <c r="B92" s="72" t="s">
        <v>3154</v>
      </c>
      <c r="C92" s="59" t="s">
        <v>3188</v>
      </c>
      <c r="D92" s="126" t="s">
        <v>3652</v>
      </c>
      <c r="E92" s="59" t="s">
        <v>454</v>
      </c>
      <c r="F92" s="78">
        <v>40570</v>
      </c>
      <c r="G92" s="59" t="s">
        <v>313</v>
      </c>
      <c r="H92" s="69">
        <v>3.7200000000006344</v>
      </c>
      <c r="I92" s="72" t="s">
        <v>317</v>
      </c>
      <c r="J92" s="72" t="s">
        <v>136</v>
      </c>
      <c r="K92" s="73">
        <v>5.0999999999999997E-2</v>
      </c>
      <c r="L92" s="73">
        <v>2.2600000000004106E-2</v>
      </c>
      <c r="M92" s="69">
        <v>819342.3081749999</v>
      </c>
      <c r="N92" s="71">
        <v>130.84</v>
      </c>
      <c r="O92" s="69">
        <v>1072.027518156</v>
      </c>
      <c r="P92" s="70">
        <f t="shared" si="1"/>
        <v>3.3082524099997124E-3</v>
      </c>
      <c r="Q92" s="70">
        <f>O92/'סכום נכסי הקרן'!$C$41</f>
        <v>1.6700199593546426E-4</v>
      </c>
    </row>
    <row r="93" spans="1:17">
      <c r="A93" s="62" t="s">
        <v>3553</v>
      </c>
      <c r="B93" s="72" t="s">
        <v>3154</v>
      </c>
      <c r="C93" s="59" t="s">
        <v>3189</v>
      </c>
      <c r="D93" s="126" t="s">
        <v>3652</v>
      </c>
      <c r="E93" s="59" t="s">
        <v>454</v>
      </c>
      <c r="F93" s="78">
        <v>41207</v>
      </c>
      <c r="G93" s="59" t="s">
        <v>313</v>
      </c>
      <c r="H93" s="69">
        <v>3.7200000001122664</v>
      </c>
      <c r="I93" s="72" t="s">
        <v>317</v>
      </c>
      <c r="J93" s="72" t="s">
        <v>136</v>
      </c>
      <c r="K93" s="73">
        <v>5.0999999999999997E-2</v>
      </c>
      <c r="L93" s="73">
        <v>2.2500000000513411E-2</v>
      </c>
      <c r="M93" s="69">
        <v>11646.396822999999</v>
      </c>
      <c r="N93" s="71">
        <v>125.43</v>
      </c>
      <c r="O93" s="69">
        <v>14.608076213</v>
      </c>
      <c r="P93" s="70">
        <f t="shared" si="1"/>
        <v>4.5080189191639957E-5</v>
      </c>
      <c r="Q93" s="70">
        <f>O93/'סכום נכסי הקרן'!$C$41</f>
        <v>2.2756672221854049E-6</v>
      </c>
    </row>
    <row r="94" spans="1:17">
      <c r="A94" s="62" t="s">
        <v>3553</v>
      </c>
      <c r="B94" s="72" t="s">
        <v>3154</v>
      </c>
      <c r="C94" s="59" t="s">
        <v>3190</v>
      </c>
      <c r="D94" s="126" t="s">
        <v>3652</v>
      </c>
      <c r="E94" s="59" t="s">
        <v>454</v>
      </c>
      <c r="F94" s="78">
        <v>41239</v>
      </c>
      <c r="G94" s="59" t="s">
        <v>313</v>
      </c>
      <c r="H94" s="69">
        <v>3.7000000000070501</v>
      </c>
      <c r="I94" s="72" t="s">
        <v>317</v>
      </c>
      <c r="J94" s="72" t="s">
        <v>136</v>
      </c>
      <c r="K94" s="73">
        <v>5.0999999999999997E-2</v>
      </c>
      <c r="L94" s="73">
        <v>2.5499999999988244E-2</v>
      </c>
      <c r="M94" s="69">
        <v>102706.911773</v>
      </c>
      <c r="N94" s="71">
        <v>124.29</v>
      </c>
      <c r="O94" s="69">
        <v>127.65442621300001</v>
      </c>
      <c r="P94" s="70">
        <f t="shared" si="1"/>
        <v>3.9393864057959125E-4</v>
      </c>
      <c r="Q94" s="70">
        <f>O94/'סכום נכסי הקרן'!$C$41</f>
        <v>1.9886190985318722E-5</v>
      </c>
    </row>
    <row r="95" spans="1:17">
      <c r="A95" s="62" t="s">
        <v>3553</v>
      </c>
      <c r="B95" s="72" t="s">
        <v>3154</v>
      </c>
      <c r="C95" s="59" t="s">
        <v>3191</v>
      </c>
      <c r="D95" s="126" t="s">
        <v>3652</v>
      </c>
      <c r="E95" s="59" t="s">
        <v>454</v>
      </c>
      <c r="F95" s="78">
        <v>41269</v>
      </c>
      <c r="G95" s="59" t="s">
        <v>313</v>
      </c>
      <c r="H95" s="69">
        <v>3.7199999999444762</v>
      </c>
      <c r="I95" s="72" t="s">
        <v>317</v>
      </c>
      <c r="J95" s="72" t="s">
        <v>136</v>
      </c>
      <c r="K95" s="73">
        <v>5.0999999999999997E-2</v>
      </c>
      <c r="L95" s="73">
        <v>2.2599999999665724E-2</v>
      </c>
      <c r="M95" s="69">
        <v>27962.490463999999</v>
      </c>
      <c r="N95" s="71">
        <v>126.24</v>
      </c>
      <c r="O95" s="69">
        <v>35.299849692999999</v>
      </c>
      <c r="P95" s="70">
        <f t="shared" si="1"/>
        <v>1.0893452905049501E-4</v>
      </c>
      <c r="Q95" s="70">
        <f>O95/'סכום נכסי הקרן'!$C$41</f>
        <v>5.4990615960056273E-6</v>
      </c>
    </row>
    <row r="96" spans="1:17">
      <c r="A96" s="62" t="s">
        <v>3553</v>
      </c>
      <c r="B96" s="72" t="s">
        <v>3154</v>
      </c>
      <c r="C96" s="59" t="s">
        <v>3192</v>
      </c>
      <c r="D96" s="126" t="s">
        <v>3652</v>
      </c>
      <c r="E96" s="59" t="s">
        <v>454</v>
      </c>
      <c r="F96" s="78">
        <v>41298</v>
      </c>
      <c r="G96" s="59" t="s">
        <v>313</v>
      </c>
      <c r="H96" s="69">
        <v>3.6999999999758928</v>
      </c>
      <c r="I96" s="72" t="s">
        <v>317</v>
      </c>
      <c r="J96" s="72" t="s">
        <v>136</v>
      </c>
      <c r="K96" s="73">
        <v>5.0999999999999997E-2</v>
      </c>
      <c r="L96" s="73">
        <v>2.5599999999807142E-2</v>
      </c>
      <c r="M96" s="69">
        <v>56581.781985000001</v>
      </c>
      <c r="N96" s="71">
        <v>124.63</v>
      </c>
      <c r="O96" s="69">
        <v>70.517878530999994</v>
      </c>
      <c r="P96" s="70">
        <f t="shared" si="1"/>
        <v>2.1761656081322673E-4</v>
      </c>
      <c r="Q96" s="70">
        <f>O96/'סכום נכסי הקרן'!$C$41</f>
        <v>1.0985377020982314E-5</v>
      </c>
    </row>
    <row r="97" spans="1:17">
      <c r="A97" s="62" t="s">
        <v>3553</v>
      </c>
      <c r="B97" s="72" t="s">
        <v>3154</v>
      </c>
      <c r="C97" s="59" t="s">
        <v>3193</v>
      </c>
      <c r="D97" s="126" t="s">
        <v>3652</v>
      </c>
      <c r="E97" s="59" t="s">
        <v>454</v>
      </c>
      <c r="F97" s="78">
        <v>41330</v>
      </c>
      <c r="G97" s="59" t="s">
        <v>313</v>
      </c>
      <c r="H97" s="69">
        <v>3.7000000000100433</v>
      </c>
      <c r="I97" s="72" t="s">
        <v>317</v>
      </c>
      <c r="J97" s="72" t="s">
        <v>136</v>
      </c>
      <c r="K97" s="73">
        <v>5.0999999999999997E-2</v>
      </c>
      <c r="L97" s="73">
        <v>2.5500000000105005E-2</v>
      </c>
      <c r="M97" s="69">
        <v>87711.408349999983</v>
      </c>
      <c r="N97" s="71">
        <v>124.86</v>
      </c>
      <c r="O97" s="69">
        <v>109.51646594700001</v>
      </c>
      <c r="P97" s="70">
        <f t="shared" si="1"/>
        <v>3.3796530990829626E-4</v>
      </c>
      <c r="Q97" s="70">
        <f>O97/'סכום נכסי הקרן'!$C$41</f>
        <v>1.70606333244198E-5</v>
      </c>
    </row>
    <row r="98" spans="1:17">
      <c r="A98" s="62" t="s">
        <v>3553</v>
      </c>
      <c r="B98" s="72" t="s">
        <v>3154</v>
      </c>
      <c r="C98" s="59" t="s">
        <v>3194</v>
      </c>
      <c r="D98" s="126" t="s">
        <v>3652</v>
      </c>
      <c r="E98" s="59" t="s">
        <v>454</v>
      </c>
      <c r="F98" s="78">
        <v>41389</v>
      </c>
      <c r="G98" s="59" t="s">
        <v>313</v>
      </c>
      <c r="H98" s="69">
        <v>3.7200000000256401</v>
      </c>
      <c r="I98" s="72" t="s">
        <v>317</v>
      </c>
      <c r="J98" s="72" t="s">
        <v>136</v>
      </c>
      <c r="K98" s="73">
        <v>5.0999999999999997E-2</v>
      </c>
      <c r="L98" s="73">
        <v>2.2600000000190228E-2</v>
      </c>
      <c r="M98" s="69">
        <v>38392.600169999998</v>
      </c>
      <c r="N98" s="71">
        <v>125.97</v>
      </c>
      <c r="O98" s="69">
        <v>48.363161208000001</v>
      </c>
      <c r="P98" s="70">
        <f t="shared" si="1"/>
        <v>1.4924760970388444E-4</v>
      </c>
      <c r="Q98" s="70">
        <f>O98/'סכום נכסי הקרן'!$C$41</f>
        <v>7.5340831412401323E-6</v>
      </c>
    </row>
    <row r="99" spans="1:17">
      <c r="A99" s="62" t="s">
        <v>3553</v>
      </c>
      <c r="B99" s="72" t="s">
        <v>3154</v>
      </c>
      <c r="C99" s="59" t="s">
        <v>3195</v>
      </c>
      <c r="D99" s="126" t="s">
        <v>3652</v>
      </c>
      <c r="E99" s="59" t="s">
        <v>454</v>
      </c>
      <c r="F99" s="78">
        <v>41422</v>
      </c>
      <c r="G99" s="59" t="s">
        <v>313</v>
      </c>
      <c r="H99" s="69">
        <v>3.7199999999251583</v>
      </c>
      <c r="I99" s="72" t="s">
        <v>317</v>
      </c>
      <c r="J99" s="72" t="s">
        <v>136</v>
      </c>
      <c r="K99" s="73">
        <v>5.0999999999999997E-2</v>
      </c>
      <c r="L99" s="73">
        <v>2.2599999999399E-2</v>
      </c>
      <c r="M99" s="69">
        <v>14061.466471</v>
      </c>
      <c r="N99" s="71">
        <v>125.43</v>
      </c>
      <c r="O99" s="69">
        <v>17.637297531000002</v>
      </c>
      <c r="P99" s="70">
        <f t="shared" si="1"/>
        <v>5.4428296918327722E-5</v>
      </c>
      <c r="Q99" s="70">
        <f>O99/'סכום נכסי הקרן'!$C$41</f>
        <v>2.7475636965468421E-6</v>
      </c>
    </row>
    <row r="100" spans="1:17">
      <c r="A100" s="62" t="s">
        <v>3553</v>
      </c>
      <c r="B100" s="72" t="s">
        <v>3154</v>
      </c>
      <c r="C100" s="59" t="s">
        <v>3196</v>
      </c>
      <c r="D100" s="126" t="s">
        <v>3652</v>
      </c>
      <c r="E100" s="59" t="s">
        <v>454</v>
      </c>
      <c r="F100" s="78">
        <v>41450</v>
      </c>
      <c r="G100" s="59" t="s">
        <v>313</v>
      </c>
      <c r="H100" s="69">
        <v>3.7200000000441023</v>
      </c>
      <c r="I100" s="72" t="s">
        <v>317</v>
      </c>
      <c r="J100" s="72" t="s">
        <v>136</v>
      </c>
      <c r="K100" s="73">
        <v>5.0999999999999997E-2</v>
      </c>
      <c r="L100" s="73">
        <v>2.2700000000251519E-2</v>
      </c>
      <c r="M100" s="69">
        <v>23165.185035999999</v>
      </c>
      <c r="N100" s="71">
        <v>125.29</v>
      </c>
      <c r="O100" s="69">
        <v>29.023662501</v>
      </c>
      <c r="P100" s="70">
        <f t="shared" si="1"/>
        <v>8.9566358875854126E-5</v>
      </c>
      <c r="Q100" s="70">
        <f>O100/'סכום נכסי הקרן'!$C$41</f>
        <v>4.5213480856924775E-6</v>
      </c>
    </row>
    <row r="101" spans="1:17">
      <c r="A101" s="62" t="s">
        <v>3553</v>
      </c>
      <c r="B101" s="72" t="s">
        <v>3154</v>
      </c>
      <c r="C101" s="59" t="s">
        <v>3197</v>
      </c>
      <c r="D101" s="126" t="s">
        <v>3652</v>
      </c>
      <c r="E101" s="59" t="s">
        <v>454</v>
      </c>
      <c r="F101" s="78">
        <v>41480</v>
      </c>
      <c r="G101" s="59" t="s">
        <v>313</v>
      </c>
      <c r="H101" s="69">
        <v>3.7099999999758322</v>
      </c>
      <c r="I101" s="72" t="s">
        <v>317</v>
      </c>
      <c r="J101" s="72" t="s">
        <v>136</v>
      </c>
      <c r="K101" s="73">
        <v>5.0999999999999997E-2</v>
      </c>
      <c r="L101" s="73">
        <v>2.319999999995246E-2</v>
      </c>
      <c r="M101" s="69">
        <v>20343.594731000001</v>
      </c>
      <c r="N101" s="71">
        <v>124.07</v>
      </c>
      <c r="O101" s="69">
        <v>25.240299391000001</v>
      </c>
      <c r="P101" s="70">
        <f t="shared" si="1"/>
        <v>7.7890986821887743E-5</v>
      </c>
      <c r="Q101" s="70">
        <f>O101/'סכום נכסי הקרן'!$C$41</f>
        <v>3.9319703131839713E-6</v>
      </c>
    </row>
    <row r="102" spans="1:17">
      <c r="A102" s="62" t="s">
        <v>3553</v>
      </c>
      <c r="B102" s="72" t="s">
        <v>3154</v>
      </c>
      <c r="C102" s="59" t="s">
        <v>3198</v>
      </c>
      <c r="D102" s="126" t="s">
        <v>3652</v>
      </c>
      <c r="E102" s="59" t="s">
        <v>454</v>
      </c>
      <c r="F102" s="78">
        <v>41512</v>
      </c>
      <c r="G102" s="59" t="s">
        <v>313</v>
      </c>
      <c r="H102" s="69">
        <v>3.6699999999914414</v>
      </c>
      <c r="I102" s="72" t="s">
        <v>317</v>
      </c>
      <c r="J102" s="72" t="s">
        <v>136</v>
      </c>
      <c r="K102" s="73">
        <v>5.0999999999999997E-2</v>
      </c>
      <c r="L102" s="73">
        <v>3.2299999999888078E-2</v>
      </c>
      <c r="M102" s="69">
        <v>63424.84216</v>
      </c>
      <c r="N102" s="71">
        <v>119.74</v>
      </c>
      <c r="O102" s="69">
        <v>75.944909394999996</v>
      </c>
      <c r="P102" s="70">
        <f t="shared" si="1"/>
        <v>2.343642539749224E-4</v>
      </c>
      <c r="Q102" s="70">
        <f>O102/'סכום נכסי הקרן'!$C$41</f>
        <v>1.1830807731427456E-5</v>
      </c>
    </row>
    <row r="103" spans="1:17">
      <c r="A103" s="62" t="s">
        <v>3553</v>
      </c>
      <c r="B103" s="72" t="s">
        <v>3154</v>
      </c>
      <c r="C103" s="59" t="s">
        <v>3199</v>
      </c>
      <c r="D103" s="126" t="s">
        <v>3652</v>
      </c>
      <c r="E103" s="59" t="s">
        <v>454</v>
      </c>
      <c r="F103" s="78">
        <v>40871</v>
      </c>
      <c r="G103" s="59" t="s">
        <v>313</v>
      </c>
      <c r="H103" s="69">
        <v>3.7000000000197404</v>
      </c>
      <c r="I103" s="72" t="s">
        <v>317</v>
      </c>
      <c r="J103" s="72" t="s">
        <v>136</v>
      </c>
      <c r="K103" s="73">
        <v>5.1879999999999996E-2</v>
      </c>
      <c r="L103" s="73">
        <v>2.5500000000172732E-2</v>
      </c>
      <c r="M103" s="69">
        <v>31919.262523000001</v>
      </c>
      <c r="N103" s="71">
        <v>126.96</v>
      </c>
      <c r="O103" s="69">
        <v>40.524697526000004</v>
      </c>
      <c r="P103" s="70">
        <f t="shared" si="1"/>
        <v>1.2505829000127383E-4</v>
      </c>
      <c r="Q103" s="70">
        <f>O103/'סכום נכסי הקרן'!$C$41</f>
        <v>6.312995941712519E-6</v>
      </c>
    </row>
    <row r="104" spans="1:17">
      <c r="A104" s="62" t="s">
        <v>3553</v>
      </c>
      <c r="B104" s="72" t="s">
        <v>3154</v>
      </c>
      <c r="C104" s="59" t="s">
        <v>3200</v>
      </c>
      <c r="D104" s="126" t="s">
        <v>3652</v>
      </c>
      <c r="E104" s="59" t="s">
        <v>454</v>
      </c>
      <c r="F104" s="78">
        <v>41547</v>
      </c>
      <c r="G104" s="59" t="s">
        <v>313</v>
      </c>
      <c r="H104" s="69">
        <v>3.669999999984312</v>
      </c>
      <c r="I104" s="72" t="s">
        <v>317</v>
      </c>
      <c r="J104" s="72" t="s">
        <v>136</v>
      </c>
      <c r="K104" s="73">
        <v>5.0999999999999997E-2</v>
      </c>
      <c r="L104" s="73">
        <v>3.2299999999814276E-2</v>
      </c>
      <c r="M104" s="69">
        <v>46408.514625999989</v>
      </c>
      <c r="N104" s="71">
        <v>119.5</v>
      </c>
      <c r="O104" s="69">
        <v>55.458174961000005</v>
      </c>
      <c r="P104" s="70">
        <f t="shared" si="1"/>
        <v>1.7114265992397381E-4</v>
      </c>
      <c r="Q104" s="70">
        <f>O104/'סכום נכסי הקרן'!$C$41</f>
        <v>8.6393546364893301E-6</v>
      </c>
    </row>
    <row r="105" spans="1:17">
      <c r="A105" s="62" t="s">
        <v>3553</v>
      </c>
      <c r="B105" s="72" t="s">
        <v>3154</v>
      </c>
      <c r="C105" s="59" t="s">
        <v>3201</v>
      </c>
      <c r="D105" s="126" t="s">
        <v>3652</v>
      </c>
      <c r="E105" s="59" t="s">
        <v>454</v>
      </c>
      <c r="F105" s="78">
        <v>41571</v>
      </c>
      <c r="G105" s="59" t="s">
        <v>313</v>
      </c>
      <c r="H105" s="69">
        <v>3.7100000000369313</v>
      </c>
      <c r="I105" s="72" t="s">
        <v>317</v>
      </c>
      <c r="J105" s="72" t="s">
        <v>136</v>
      </c>
      <c r="K105" s="73">
        <v>5.0999999999999997E-2</v>
      </c>
      <c r="L105" s="73">
        <v>2.3700000000147006E-2</v>
      </c>
      <c r="M105" s="69">
        <v>22628.570428999999</v>
      </c>
      <c r="N105" s="71">
        <v>123.25</v>
      </c>
      <c r="O105" s="69">
        <v>27.889713006999997</v>
      </c>
      <c r="P105" s="70">
        <f t="shared" si="1"/>
        <v>8.6067016664194995E-5</v>
      </c>
      <c r="Q105" s="70">
        <f>O105/'סכום נכסי הקרן'!$C$41</f>
        <v>4.3446997948783113E-6</v>
      </c>
    </row>
    <row r="106" spans="1:17">
      <c r="A106" s="62" t="s">
        <v>3553</v>
      </c>
      <c r="B106" s="72" t="s">
        <v>3154</v>
      </c>
      <c r="C106" s="59" t="s">
        <v>3202</v>
      </c>
      <c r="D106" s="126" t="s">
        <v>3652</v>
      </c>
      <c r="E106" s="59" t="s">
        <v>454</v>
      </c>
      <c r="F106" s="78">
        <v>41597</v>
      </c>
      <c r="G106" s="59" t="s">
        <v>313</v>
      </c>
      <c r="H106" s="69">
        <v>3.7100000001170392</v>
      </c>
      <c r="I106" s="72" t="s">
        <v>317</v>
      </c>
      <c r="J106" s="72" t="s">
        <v>136</v>
      </c>
      <c r="K106" s="73">
        <v>5.0999999999999997E-2</v>
      </c>
      <c r="L106" s="73">
        <v>2.380000000072453E-2</v>
      </c>
      <c r="M106" s="69">
        <v>5844.0436329999993</v>
      </c>
      <c r="N106" s="71">
        <v>122.81</v>
      </c>
      <c r="O106" s="69">
        <v>7.1770703960000004</v>
      </c>
      <c r="P106" s="70">
        <f t="shared" si="1"/>
        <v>2.2148275144229515E-5</v>
      </c>
      <c r="Q106" s="70">
        <f>O106/'סכום נכסי הקרן'!$C$41</f>
        <v>1.1180543976735087E-6</v>
      </c>
    </row>
    <row r="107" spans="1:17">
      <c r="A107" s="62" t="s">
        <v>3553</v>
      </c>
      <c r="B107" s="72" t="s">
        <v>3154</v>
      </c>
      <c r="C107" s="59" t="s">
        <v>3203</v>
      </c>
      <c r="D107" s="126" t="s">
        <v>3652</v>
      </c>
      <c r="E107" s="59" t="s">
        <v>454</v>
      </c>
      <c r="F107" s="78">
        <v>41630</v>
      </c>
      <c r="G107" s="59" t="s">
        <v>313</v>
      </c>
      <c r="H107" s="69">
        <v>3.6999999999779054</v>
      </c>
      <c r="I107" s="72" t="s">
        <v>317</v>
      </c>
      <c r="J107" s="72" t="s">
        <v>136</v>
      </c>
      <c r="K107" s="73">
        <v>5.0999999999999997E-2</v>
      </c>
      <c r="L107" s="73">
        <v>2.5599999999872339E-2</v>
      </c>
      <c r="M107" s="69">
        <v>66486.350602999999</v>
      </c>
      <c r="N107" s="71">
        <v>122.53</v>
      </c>
      <c r="O107" s="69">
        <v>81.465730084</v>
      </c>
      <c r="P107" s="70">
        <f t="shared" si="1"/>
        <v>2.5140138039214069E-4</v>
      </c>
      <c r="Q107" s="70">
        <f>O107/'סכום נכסי הקרן'!$C$41</f>
        <v>1.269084915634416E-5</v>
      </c>
    </row>
    <row r="108" spans="1:17">
      <c r="A108" s="62" t="s">
        <v>3553</v>
      </c>
      <c r="B108" s="72" t="s">
        <v>3154</v>
      </c>
      <c r="C108" s="59" t="s">
        <v>3204</v>
      </c>
      <c r="D108" s="126" t="s">
        <v>3652</v>
      </c>
      <c r="E108" s="59" t="s">
        <v>454</v>
      </c>
      <c r="F108" s="78">
        <v>41666</v>
      </c>
      <c r="G108" s="59" t="s">
        <v>313</v>
      </c>
      <c r="H108" s="69">
        <v>3.700000000006352</v>
      </c>
      <c r="I108" s="72" t="s">
        <v>317</v>
      </c>
      <c r="J108" s="72" t="s">
        <v>136</v>
      </c>
      <c r="K108" s="73">
        <v>5.0999999999999997E-2</v>
      </c>
      <c r="L108" s="73">
        <v>2.5499999999777697E-2</v>
      </c>
      <c r="M108" s="69">
        <v>12859.775986000001</v>
      </c>
      <c r="N108" s="71">
        <v>122.43</v>
      </c>
      <c r="O108" s="69">
        <v>15.744223776999998</v>
      </c>
      <c r="P108" s="70">
        <f t="shared" si="1"/>
        <v>4.8586314597062002E-5</v>
      </c>
      <c r="Q108" s="70">
        <f>O108/'סכום נכסי הקרן'!$C$41</f>
        <v>2.4526579315205405E-6</v>
      </c>
    </row>
    <row r="109" spans="1:17">
      <c r="A109" s="62" t="s">
        <v>3553</v>
      </c>
      <c r="B109" s="72" t="s">
        <v>3154</v>
      </c>
      <c r="C109" s="59" t="s">
        <v>3205</v>
      </c>
      <c r="D109" s="126" t="s">
        <v>3652</v>
      </c>
      <c r="E109" s="59" t="s">
        <v>454</v>
      </c>
      <c r="F109" s="78">
        <v>41696</v>
      </c>
      <c r="G109" s="59" t="s">
        <v>313</v>
      </c>
      <c r="H109" s="69">
        <v>3.69999999995408</v>
      </c>
      <c r="I109" s="72" t="s">
        <v>317</v>
      </c>
      <c r="J109" s="72" t="s">
        <v>136</v>
      </c>
      <c r="K109" s="73">
        <v>5.0999999999999997E-2</v>
      </c>
      <c r="L109" s="73">
        <v>2.5499999999967195E-2</v>
      </c>
      <c r="M109" s="69">
        <v>12377.529646999999</v>
      </c>
      <c r="N109" s="71">
        <v>123.16</v>
      </c>
      <c r="O109" s="69">
        <v>15.244165331000001</v>
      </c>
      <c r="P109" s="70">
        <f t="shared" si="1"/>
        <v>4.7043145666132128E-5</v>
      </c>
      <c r="Q109" s="70">
        <f>O109/'סכום נכסי הקרן'!$C$41</f>
        <v>2.3747581041821216E-6</v>
      </c>
    </row>
    <row r="110" spans="1:17">
      <c r="A110" s="62" t="s">
        <v>3553</v>
      </c>
      <c r="B110" s="72" t="s">
        <v>3154</v>
      </c>
      <c r="C110" s="59" t="s">
        <v>3206</v>
      </c>
      <c r="D110" s="126" t="s">
        <v>3652</v>
      </c>
      <c r="E110" s="59" t="s">
        <v>454</v>
      </c>
      <c r="F110" s="78">
        <v>41725</v>
      </c>
      <c r="G110" s="59" t="s">
        <v>313</v>
      </c>
      <c r="H110" s="69">
        <v>3.7000000000591795</v>
      </c>
      <c r="I110" s="72" t="s">
        <v>317</v>
      </c>
      <c r="J110" s="72" t="s">
        <v>136</v>
      </c>
      <c r="K110" s="73">
        <v>5.0999999999999997E-2</v>
      </c>
      <c r="L110" s="73">
        <v>2.5500000000230148E-2</v>
      </c>
      <c r="M110" s="69">
        <v>24650.228212000002</v>
      </c>
      <c r="N110" s="71">
        <v>123.39</v>
      </c>
      <c r="O110" s="69">
        <v>30.415918385999998</v>
      </c>
      <c r="P110" s="70">
        <f t="shared" si="1"/>
        <v>9.386282870417553E-5</v>
      </c>
      <c r="Q110" s="70">
        <f>O110/'סכום נכסי הקרן'!$C$41</f>
        <v>4.738235719367998E-6</v>
      </c>
    </row>
    <row r="111" spans="1:17">
      <c r="A111" s="62" t="s">
        <v>3553</v>
      </c>
      <c r="B111" s="72" t="s">
        <v>3154</v>
      </c>
      <c r="C111" s="59" t="s">
        <v>3207</v>
      </c>
      <c r="D111" s="126" t="s">
        <v>3652</v>
      </c>
      <c r="E111" s="59" t="s">
        <v>454</v>
      </c>
      <c r="F111" s="78">
        <v>41787</v>
      </c>
      <c r="G111" s="59" t="s">
        <v>313</v>
      </c>
      <c r="H111" s="69">
        <v>3.6999999999370883</v>
      </c>
      <c r="I111" s="72" t="s">
        <v>317</v>
      </c>
      <c r="J111" s="72" t="s">
        <v>136</v>
      </c>
      <c r="K111" s="73">
        <v>5.0999999999999997E-2</v>
      </c>
      <c r="L111" s="73">
        <v>2.5499999999580587E-2</v>
      </c>
      <c r="M111" s="69">
        <v>15518.970685</v>
      </c>
      <c r="N111" s="71">
        <v>122.91</v>
      </c>
      <c r="O111" s="69">
        <v>19.074367695999999</v>
      </c>
      <c r="P111" s="70">
        <f t="shared" si="1"/>
        <v>5.8863062590087371E-5</v>
      </c>
      <c r="Q111" s="70">
        <f>O111/'סכום נכסי הקרן'!$C$41</f>
        <v>2.971432563520631E-6</v>
      </c>
    </row>
    <row r="112" spans="1:17">
      <c r="A112" s="62" t="s">
        <v>3553</v>
      </c>
      <c r="B112" s="72" t="s">
        <v>3154</v>
      </c>
      <c r="C112" s="59" t="s">
        <v>3208</v>
      </c>
      <c r="D112" s="126" t="s">
        <v>3652</v>
      </c>
      <c r="E112" s="59" t="s">
        <v>454</v>
      </c>
      <c r="F112" s="78">
        <v>41815</v>
      </c>
      <c r="G112" s="59" t="s">
        <v>313</v>
      </c>
      <c r="H112" s="69">
        <v>3.6999999998693425</v>
      </c>
      <c r="I112" s="72" t="s">
        <v>317</v>
      </c>
      <c r="J112" s="72" t="s">
        <v>136</v>
      </c>
      <c r="K112" s="73">
        <v>5.0999999999999997E-2</v>
      </c>
      <c r="L112" s="73">
        <v>2.5499999999440037E-2</v>
      </c>
      <c r="M112" s="69">
        <v>8725.6012019999998</v>
      </c>
      <c r="N112" s="71">
        <v>122.8</v>
      </c>
      <c r="O112" s="69">
        <v>10.715038672</v>
      </c>
      <c r="P112" s="70">
        <f t="shared" si="1"/>
        <v>3.3066364351223459E-5</v>
      </c>
      <c r="Q112" s="70">
        <f>O112/'סכום נכסי הקרן'!$C$41</f>
        <v>1.6692042083282518E-6</v>
      </c>
    </row>
    <row r="113" spans="1:17">
      <c r="A113" s="62" t="s">
        <v>3553</v>
      </c>
      <c r="B113" s="72" t="s">
        <v>3154</v>
      </c>
      <c r="C113" s="59" t="s">
        <v>3209</v>
      </c>
      <c r="D113" s="126" t="s">
        <v>3652</v>
      </c>
      <c r="E113" s="59" t="s">
        <v>454</v>
      </c>
      <c r="F113" s="78">
        <v>41836</v>
      </c>
      <c r="G113" s="59" t="s">
        <v>313</v>
      </c>
      <c r="H113" s="69">
        <v>3.7</v>
      </c>
      <c r="I113" s="72" t="s">
        <v>317</v>
      </c>
      <c r="J113" s="72" t="s">
        <v>136</v>
      </c>
      <c r="K113" s="73">
        <v>5.0999999999999997E-2</v>
      </c>
      <c r="L113" s="73">
        <v>2.5500000000000002E-2</v>
      </c>
      <c r="M113" s="69">
        <v>25940.189495000002</v>
      </c>
      <c r="N113" s="71">
        <v>122.44</v>
      </c>
      <c r="O113" s="69">
        <v>31.761168099999999</v>
      </c>
      <c r="P113" s="70">
        <f t="shared" si="1"/>
        <v>9.8014238563548474E-5</v>
      </c>
      <c r="Q113" s="70">
        <f>O113/'סכום נכסי הקרן'!$C$41</f>
        <v>4.9478006637978303E-6</v>
      </c>
    </row>
    <row r="114" spans="1:17">
      <c r="A114" s="62" t="s">
        <v>3553</v>
      </c>
      <c r="B114" s="72" t="s">
        <v>3154</v>
      </c>
      <c r="C114" s="59" t="s">
        <v>3210</v>
      </c>
      <c r="D114" s="126" t="s">
        <v>3652</v>
      </c>
      <c r="E114" s="59" t="s">
        <v>454</v>
      </c>
      <c r="F114" s="78">
        <v>40903</v>
      </c>
      <c r="G114" s="59" t="s">
        <v>313</v>
      </c>
      <c r="H114" s="69">
        <v>3.6700000000193818</v>
      </c>
      <c r="I114" s="72" t="s">
        <v>317</v>
      </c>
      <c r="J114" s="72" t="s">
        <v>136</v>
      </c>
      <c r="K114" s="73">
        <v>5.2619999999999993E-2</v>
      </c>
      <c r="L114" s="73">
        <v>3.2100000000188908E-2</v>
      </c>
      <c r="M114" s="69">
        <v>32749.617937999999</v>
      </c>
      <c r="N114" s="71">
        <v>124.46</v>
      </c>
      <c r="O114" s="69">
        <v>40.760173762999997</v>
      </c>
      <c r="P114" s="70">
        <f t="shared" si="1"/>
        <v>1.2578496428468483E-4</v>
      </c>
      <c r="Q114" s="70">
        <f>O114/'סכום נכסי הקרן'!$C$41</f>
        <v>6.3496787701925325E-6</v>
      </c>
    </row>
    <row r="115" spans="1:17">
      <c r="A115" s="62" t="s">
        <v>3553</v>
      </c>
      <c r="B115" s="72" t="s">
        <v>3154</v>
      </c>
      <c r="C115" s="59" t="s">
        <v>3211</v>
      </c>
      <c r="D115" s="126" t="s">
        <v>3652</v>
      </c>
      <c r="E115" s="59" t="s">
        <v>454</v>
      </c>
      <c r="F115" s="78">
        <v>41911</v>
      </c>
      <c r="G115" s="59" t="s">
        <v>313</v>
      </c>
      <c r="H115" s="69">
        <v>3.7000000000561513</v>
      </c>
      <c r="I115" s="72" t="s">
        <v>317</v>
      </c>
      <c r="J115" s="72" t="s">
        <v>136</v>
      </c>
      <c r="K115" s="73">
        <v>5.0999999999999997E-2</v>
      </c>
      <c r="L115" s="73">
        <v>2.5500000000842276E-2</v>
      </c>
      <c r="M115" s="69">
        <v>10181.488869000001</v>
      </c>
      <c r="N115" s="71">
        <v>122.44</v>
      </c>
      <c r="O115" s="69">
        <v>12.466215049000001</v>
      </c>
      <c r="P115" s="70">
        <f t="shared" si="1"/>
        <v>3.8470454611434275E-5</v>
      </c>
      <c r="Q115" s="70">
        <f>O115/'סכום נכסי הקרן'!$C$41</f>
        <v>1.9420049949135436E-6</v>
      </c>
    </row>
    <row r="116" spans="1:17">
      <c r="A116" s="62" t="s">
        <v>3553</v>
      </c>
      <c r="B116" s="72" t="s">
        <v>3154</v>
      </c>
      <c r="C116" s="59" t="s">
        <v>3212</v>
      </c>
      <c r="D116" s="126" t="s">
        <v>3652</v>
      </c>
      <c r="E116" s="59" t="s">
        <v>454</v>
      </c>
      <c r="F116" s="78">
        <v>40933</v>
      </c>
      <c r="G116" s="59" t="s">
        <v>313</v>
      </c>
      <c r="H116" s="69">
        <v>3.7000000000045699</v>
      </c>
      <c r="I116" s="72" t="s">
        <v>317</v>
      </c>
      <c r="J116" s="72" t="s">
        <v>136</v>
      </c>
      <c r="K116" s="73">
        <v>5.1330999999999995E-2</v>
      </c>
      <c r="L116" s="73">
        <v>2.5500000000035907E-2</v>
      </c>
      <c r="M116" s="69">
        <v>120766.00570199999</v>
      </c>
      <c r="N116" s="71">
        <v>126.84</v>
      </c>
      <c r="O116" s="69">
        <v>153.179602859</v>
      </c>
      <c r="P116" s="70">
        <f t="shared" si="1"/>
        <v>4.7270875209692425E-4</v>
      </c>
      <c r="Q116" s="70">
        <f>O116/'סכום נכסי הקרן'!$C$41</f>
        <v>2.3862539888954784E-5</v>
      </c>
    </row>
    <row r="117" spans="1:17">
      <c r="A117" s="62" t="s">
        <v>3553</v>
      </c>
      <c r="B117" s="72" t="s">
        <v>3154</v>
      </c>
      <c r="C117" s="59" t="s">
        <v>3213</v>
      </c>
      <c r="D117" s="126" t="s">
        <v>3652</v>
      </c>
      <c r="E117" s="59" t="s">
        <v>454</v>
      </c>
      <c r="F117" s="78">
        <v>40993</v>
      </c>
      <c r="G117" s="59" t="s">
        <v>313</v>
      </c>
      <c r="H117" s="69">
        <v>3.7000000000145761</v>
      </c>
      <c r="I117" s="72" t="s">
        <v>317</v>
      </c>
      <c r="J117" s="72" t="s">
        <v>136</v>
      </c>
      <c r="K117" s="73">
        <v>5.1451999999999998E-2</v>
      </c>
      <c r="L117" s="73">
        <v>2.5500000000106517E-2</v>
      </c>
      <c r="M117" s="69">
        <v>70282.676751999999</v>
      </c>
      <c r="N117" s="71">
        <v>126.9</v>
      </c>
      <c r="O117" s="69">
        <v>89.188719671000001</v>
      </c>
      <c r="P117" s="70">
        <f t="shared" si="1"/>
        <v>2.7523434967780176E-4</v>
      </c>
      <c r="Q117" s="70">
        <f>O117/'סכום נכסי הקרן'!$C$41</f>
        <v>1.3893947634484274E-5</v>
      </c>
    </row>
    <row r="118" spans="1:17">
      <c r="A118" s="62" t="s">
        <v>3553</v>
      </c>
      <c r="B118" s="72" t="s">
        <v>3154</v>
      </c>
      <c r="C118" s="59" t="s">
        <v>3214</v>
      </c>
      <c r="D118" s="126" t="s">
        <v>3652</v>
      </c>
      <c r="E118" s="59" t="s">
        <v>454</v>
      </c>
      <c r="F118" s="78">
        <v>41053</v>
      </c>
      <c r="G118" s="59" t="s">
        <v>313</v>
      </c>
      <c r="H118" s="69">
        <v>3.770000000025683</v>
      </c>
      <c r="I118" s="72" t="s">
        <v>317</v>
      </c>
      <c r="J118" s="72" t="s">
        <v>136</v>
      </c>
      <c r="K118" s="73">
        <v>5.0999999999999997E-2</v>
      </c>
      <c r="L118" s="73">
        <v>2.6000000000193833E-2</v>
      </c>
      <c r="M118" s="69">
        <v>49483.472901999994</v>
      </c>
      <c r="N118" s="71">
        <v>125.11</v>
      </c>
      <c r="O118" s="69">
        <v>61.908772833</v>
      </c>
      <c r="P118" s="70">
        <f t="shared" si="1"/>
        <v>1.9104905746933755E-4</v>
      </c>
      <c r="Q118" s="70">
        <f>O118/'סכום נכסי הקרן'!$C$41</f>
        <v>9.6442380945688981E-6</v>
      </c>
    </row>
    <row r="119" spans="1:17">
      <c r="A119" s="62" t="s">
        <v>3553</v>
      </c>
      <c r="B119" s="72" t="s">
        <v>3154</v>
      </c>
      <c r="C119" s="59" t="s">
        <v>3215</v>
      </c>
      <c r="D119" s="126" t="s">
        <v>3652</v>
      </c>
      <c r="E119" s="59" t="s">
        <v>454</v>
      </c>
      <c r="F119" s="78">
        <v>41085</v>
      </c>
      <c r="G119" s="59" t="s">
        <v>313</v>
      </c>
      <c r="H119" s="69">
        <v>3.6999999999982451</v>
      </c>
      <c r="I119" s="72" t="s">
        <v>317</v>
      </c>
      <c r="J119" s="72" t="s">
        <v>136</v>
      </c>
      <c r="K119" s="73">
        <v>5.0999999999999997E-2</v>
      </c>
      <c r="L119" s="73">
        <v>2.5599999999933315E-2</v>
      </c>
      <c r="M119" s="69">
        <v>91093.485190999985</v>
      </c>
      <c r="N119" s="71">
        <v>125.11</v>
      </c>
      <c r="O119" s="69">
        <v>113.967058846</v>
      </c>
      <c r="P119" s="70">
        <f t="shared" si="1"/>
        <v>3.5169973783545487E-4</v>
      </c>
      <c r="Q119" s="70">
        <f>O119/'סכום נכסי הקרן'!$C$41</f>
        <v>1.7753953117653918E-5</v>
      </c>
    </row>
    <row r="120" spans="1:17">
      <c r="A120" s="62" t="s">
        <v>3553</v>
      </c>
      <c r="B120" s="72" t="s">
        <v>3154</v>
      </c>
      <c r="C120" s="59" t="s">
        <v>3216</v>
      </c>
      <c r="D120" s="126" t="s">
        <v>3652</v>
      </c>
      <c r="E120" s="59" t="s">
        <v>454</v>
      </c>
      <c r="F120" s="78">
        <v>41115</v>
      </c>
      <c r="G120" s="59" t="s">
        <v>313</v>
      </c>
      <c r="H120" s="69">
        <v>3.700000000025661</v>
      </c>
      <c r="I120" s="72" t="s">
        <v>317</v>
      </c>
      <c r="J120" s="72" t="s">
        <v>136</v>
      </c>
      <c r="K120" s="73">
        <v>5.0999999999999997E-2</v>
      </c>
      <c r="L120" s="73">
        <v>2.5700000000183576E-2</v>
      </c>
      <c r="M120" s="69">
        <v>40395.436103</v>
      </c>
      <c r="N120" s="71">
        <v>125.41</v>
      </c>
      <c r="O120" s="69">
        <v>50.659917450999998</v>
      </c>
      <c r="P120" s="70">
        <f t="shared" si="1"/>
        <v>1.5633534695633523E-4</v>
      </c>
      <c r="Q120" s="70">
        <f>O120/'סכום נכסי הקרן'!$C$41</f>
        <v>7.8918751477531795E-6</v>
      </c>
    </row>
    <row r="121" spans="1:17">
      <c r="A121" s="62" t="s">
        <v>3553</v>
      </c>
      <c r="B121" s="72" t="s">
        <v>3154</v>
      </c>
      <c r="C121" s="59" t="s">
        <v>3217</v>
      </c>
      <c r="D121" s="126" t="s">
        <v>3652</v>
      </c>
      <c r="E121" s="59" t="s">
        <v>454</v>
      </c>
      <c r="F121" s="78">
        <v>41179</v>
      </c>
      <c r="G121" s="59" t="s">
        <v>313</v>
      </c>
      <c r="H121" s="69">
        <v>3.7000000000047475</v>
      </c>
      <c r="I121" s="72" t="s">
        <v>317</v>
      </c>
      <c r="J121" s="72" t="s">
        <v>136</v>
      </c>
      <c r="K121" s="73">
        <v>5.0999999999999997E-2</v>
      </c>
      <c r="L121" s="73">
        <v>2.5600000000132933E-2</v>
      </c>
      <c r="M121" s="69">
        <v>50938.648394999997</v>
      </c>
      <c r="N121" s="71">
        <v>124.05</v>
      </c>
      <c r="O121" s="69">
        <v>63.189396010999999</v>
      </c>
      <c r="P121" s="70">
        <f t="shared" si="1"/>
        <v>1.9500103131624722E-4</v>
      </c>
      <c r="Q121" s="70">
        <f>O121/'סכום נכסי הקרן'!$C$41</f>
        <v>9.8437354238306409E-6</v>
      </c>
    </row>
    <row r="122" spans="1:17">
      <c r="A122" s="62" t="s">
        <v>3554</v>
      </c>
      <c r="B122" s="72" t="s">
        <v>3145</v>
      </c>
      <c r="C122" s="59">
        <v>9079</v>
      </c>
      <c r="D122" s="126" t="s">
        <v>3652</v>
      </c>
      <c r="E122" s="59" t="s">
        <v>3183</v>
      </c>
      <c r="F122" s="78">
        <v>44705</v>
      </c>
      <c r="G122" s="59" t="s">
        <v>3144</v>
      </c>
      <c r="H122" s="69">
        <v>7.3999999999996202</v>
      </c>
      <c r="I122" s="72" t="s">
        <v>334</v>
      </c>
      <c r="J122" s="72" t="s">
        <v>136</v>
      </c>
      <c r="K122" s="73">
        <v>2.3671999999999999E-2</v>
      </c>
      <c r="L122" s="73">
        <v>2.599999999999747E-2</v>
      </c>
      <c r="M122" s="69">
        <v>1509811.502911</v>
      </c>
      <c r="N122" s="71">
        <v>104.47</v>
      </c>
      <c r="O122" s="69">
        <v>1577.2999427539996</v>
      </c>
      <c r="P122" s="70">
        <f t="shared" si="1"/>
        <v>4.8675115596696792E-3</v>
      </c>
      <c r="Q122" s="70">
        <f>O122/'סכום נכסי הקרן'!$C$41</f>
        <v>2.4571406439445528E-4</v>
      </c>
    </row>
    <row r="123" spans="1:17">
      <c r="A123" s="62" t="s">
        <v>3554</v>
      </c>
      <c r="B123" s="72" t="s">
        <v>3145</v>
      </c>
      <c r="C123" s="59">
        <v>9017</v>
      </c>
      <c r="D123" s="126" t="s">
        <v>3652</v>
      </c>
      <c r="E123" s="59" t="s">
        <v>3183</v>
      </c>
      <c r="F123" s="78">
        <v>44651</v>
      </c>
      <c r="G123" s="59" t="s">
        <v>3144</v>
      </c>
      <c r="H123" s="69">
        <v>7.5000000000007265</v>
      </c>
      <c r="I123" s="72" t="s">
        <v>334</v>
      </c>
      <c r="J123" s="72" t="s">
        <v>136</v>
      </c>
      <c r="K123" s="73">
        <v>1.797E-2</v>
      </c>
      <c r="L123" s="73">
        <v>3.7700000000002877E-2</v>
      </c>
      <c r="M123" s="69">
        <v>3699206.8492020001</v>
      </c>
      <c r="N123" s="71">
        <v>93.1</v>
      </c>
      <c r="O123" s="69">
        <v>3443.961750513</v>
      </c>
      <c r="P123" s="70">
        <f t="shared" si="1"/>
        <v>1.0627987218723142E-2</v>
      </c>
      <c r="Q123" s="70">
        <f>O123/'סכום נכסי הקרן'!$C$41</f>
        <v>5.3650533826816527E-4</v>
      </c>
    </row>
    <row r="124" spans="1:17">
      <c r="A124" s="62" t="s">
        <v>3554</v>
      </c>
      <c r="B124" s="72" t="s">
        <v>3145</v>
      </c>
      <c r="C124" s="59">
        <v>9080</v>
      </c>
      <c r="D124" s="126" t="s">
        <v>3652</v>
      </c>
      <c r="E124" s="59" t="s">
        <v>3183</v>
      </c>
      <c r="F124" s="78">
        <v>44705</v>
      </c>
      <c r="G124" s="59" t="s">
        <v>3144</v>
      </c>
      <c r="H124" s="69">
        <v>7.0299999999990517</v>
      </c>
      <c r="I124" s="72" t="s">
        <v>334</v>
      </c>
      <c r="J124" s="72" t="s">
        <v>136</v>
      </c>
      <c r="K124" s="73">
        <v>2.3184999999999997E-2</v>
      </c>
      <c r="L124" s="73">
        <v>2.7399999999991872E-2</v>
      </c>
      <c r="M124" s="69">
        <v>1072962.4849940001</v>
      </c>
      <c r="N124" s="71">
        <v>103.18</v>
      </c>
      <c r="O124" s="69">
        <v>1107.0826903349998</v>
      </c>
      <c r="P124" s="70">
        <f t="shared" si="1"/>
        <v>3.4164318698363533E-3</v>
      </c>
      <c r="Q124" s="70">
        <f>O124/'סכום נכסי הקרן'!$C$41</f>
        <v>1.7246294131476229E-4</v>
      </c>
    </row>
    <row r="125" spans="1:17">
      <c r="A125" s="62" t="s">
        <v>3554</v>
      </c>
      <c r="B125" s="72" t="s">
        <v>3145</v>
      </c>
      <c r="C125" s="59">
        <v>9019</v>
      </c>
      <c r="D125" s="126" t="s">
        <v>3652</v>
      </c>
      <c r="E125" s="59" t="s">
        <v>3183</v>
      </c>
      <c r="F125" s="78">
        <v>44651</v>
      </c>
      <c r="G125" s="59" t="s">
        <v>3144</v>
      </c>
      <c r="H125" s="69">
        <v>7.0900000000011465</v>
      </c>
      <c r="I125" s="72" t="s">
        <v>334</v>
      </c>
      <c r="J125" s="72" t="s">
        <v>136</v>
      </c>
      <c r="K125" s="73">
        <v>1.8769999999999998E-2</v>
      </c>
      <c r="L125" s="73">
        <v>3.9000000000007022E-2</v>
      </c>
      <c r="M125" s="69">
        <v>2285046.4208120001</v>
      </c>
      <c r="N125" s="71">
        <v>93.53</v>
      </c>
      <c r="O125" s="69">
        <v>2137.203928295</v>
      </c>
      <c r="P125" s="70">
        <f t="shared" si="1"/>
        <v>6.5953624573039261E-3</v>
      </c>
      <c r="Q125" s="70">
        <f>O125/'סכום נכסי הקרן'!$C$41</f>
        <v>3.329367163636948E-4</v>
      </c>
    </row>
    <row r="126" spans="1:17">
      <c r="A126" s="62" t="s">
        <v>3555</v>
      </c>
      <c r="B126" s="72" t="s">
        <v>3145</v>
      </c>
      <c r="C126" s="59">
        <v>4100</v>
      </c>
      <c r="D126" s="126" t="s">
        <v>3652</v>
      </c>
      <c r="E126" s="59" t="s">
        <v>458</v>
      </c>
      <c r="F126" s="78">
        <v>42052</v>
      </c>
      <c r="G126" s="59" t="s">
        <v>134</v>
      </c>
      <c r="H126" s="69">
        <v>3.9699999999974964</v>
      </c>
      <c r="I126" s="72" t="s">
        <v>654</v>
      </c>
      <c r="J126" s="72" t="s">
        <v>136</v>
      </c>
      <c r="K126" s="73">
        <v>2.9779E-2</v>
      </c>
      <c r="L126" s="73">
        <v>1.999999999997823E-2</v>
      </c>
      <c r="M126" s="69">
        <v>390390.27249100001</v>
      </c>
      <c r="N126" s="71">
        <v>117.66</v>
      </c>
      <c r="O126" s="69">
        <v>459.33320059499999</v>
      </c>
      <c r="P126" s="70">
        <f t="shared" si="1"/>
        <v>1.4174917547593786E-3</v>
      </c>
      <c r="Q126" s="70">
        <f>O126/'סכום נכסי הקרן'!$C$41</f>
        <v>7.155558975831002E-5</v>
      </c>
    </row>
    <row r="127" spans="1:17">
      <c r="A127" s="62" t="s">
        <v>3556</v>
      </c>
      <c r="B127" s="72" t="s">
        <v>3154</v>
      </c>
      <c r="C127" s="59" t="s">
        <v>3218</v>
      </c>
      <c r="D127" s="126" t="s">
        <v>3652</v>
      </c>
      <c r="E127" s="59" t="s">
        <v>458</v>
      </c>
      <c r="F127" s="78">
        <v>41767</v>
      </c>
      <c r="G127" s="59" t="s">
        <v>134</v>
      </c>
      <c r="H127" s="69">
        <v>4.2499999999510294</v>
      </c>
      <c r="I127" s="72" t="s">
        <v>654</v>
      </c>
      <c r="J127" s="72" t="s">
        <v>136</v>
      </c>
      <c r="K127" s="73">
        <v>5.3499999999999999E-2</v>
      </c>
      <c r="L127" s="73">
        <v>2.5099999999562524E-2</v>
      </c>
      <c r="M127" s="69">
        <v>24055.875641999999</v>
      </c>
      <c r="N127" s="71">
        <v>127.33</v>
      </c>
      <c r="O127" s="69">
        <v>30.630347133999997</v>
      </c>
      <c r="P127" s="70">
        <f t="shared" si="1"/>
        <v>9.4524550917766124E-5</v>
      </c>
      <c r="Q127" s="70">
        <f>O127/'סכום נכסי הקרן'!$C$41</f>
        <v>4.7716397395964523E-6</v>
      </c>
    </row>
    <row r="128" spans="1:17">
      <c r="A128" s="62" t="s">
        <v>3556</v>
      </c>
      <c r="B128" s="72" t="s">
        <v>3154</v>
      </c>
      <c r="C128" s="59" t="s">
        <v>3219</v>
      </c>
      <c r="D128" s="126" t="s">
        <v>3652</v>
      </c>
      <c r="E128" s="59" t="s">
        <v>458</v>
      </c>
      <c r="F128" s="78">
        <v>41269</v>
      </c>
      <c r="G128" s="59" t="s">
        <v>134</v>
      </c>
      <c r="H128" s="69">
        <v>4.2900000000050573</v>
      </c>
      <c r="I128" s="72" t="s">
        <v>654</v>
      </c>
      <c r="J128" s="72" t="s">
        <v>136</v>
      </c>
      <c r="K128" s="73">
        <v>5.3499999999999999E-2</v>
      </c>
      <c r="L128" s="73">
        <v>1.9300000000037926E-2</v>
      </c>
      <c r="M128" s="69">
        <v>119474.916382</v>
      </c>
      <c r="N128" s="71">
        <v>132.41999999999999</v>
      </c>
      <c r="O128" s="69">
        <v>158.20868007999999</v>
      </c>
      <c r="P128" s="70">
        <f t="shared" si="1"/>
        <v>4.8822836941520546E-4</v>
      </c>
      <c r="Q128" s="70">
        <f>O128/'סכום נכסי הקרן'!$C$41</f>
        <v>2.4645976805821652E-5</v>
      </c>
    </row>
    <row r="129" spans="1:17">
      <c r="A129" s="62" t="s">
        <v>3556</v>
      </c>
      <c r="B129" s="72" t="s">
        <v>3154</v>
      </c>
      <c r="C129" s="59" t="s">
        <v>3220</v>
      </c>
      <c r="D129" s="126" t="s">
        <v>3652</v>
      </c>
      <c r="E129" s="59" t="s">
        <v>458</v>
      </c>
      <c r="F129" s="78">
        <v>41767</v>
      </c>
      <c r="G129" s="59" t="s">
        <v>134</v>
      </c>
      <c r="H129" s="69">
        <v>4.2499999999374261</v>
      </c>
      <c r="I129" s="72" t="s">
        <v>654</v>
      </c>
      <c r="J129" s="72" t="s">
        <v>136</v>
      </c>
      <c r="K129" s="73">
        <v>5.3499999999999999E-2</v>
      </c>
      <c r="L129" s="73">
        <v>2.5099999999707981E-2</v>
      </c>
      <c r="M129" s="69">
        <v>18826.338678</v>
      </c>
      <c r="N129" s="71">
        <v>127.33</v>
      </c>
      <c r="O129" s="69">
        <v>23.971577570000001</v>
      </c>
      <c r="P129" s="70">
        <f t="shared" si="1"/>
        <v>7.3975740290565308E-5</v>
      </c>
      <c r="Q129" s="70">
        <f>O129/'סכום נכסי הקרן'!$C$41</f>
        <v>3.7343269945140078E-6</v>
      </c>
    </row>
    <row r="130" spans="1:17">
      <c r="A130" s="62" t="s">
        <v>3556</v>
      </c>
      <c r="B130" s="72" t="s">
        <v>3154</v>
      </c>
      <c r="C130" s="59" t="s">
        <v>3221</v>
      </c>
      <c r="D130" s="126" t="s">
        <v>3652</v>
      </c>
      <c r="E130" s="59" t="s">
        <v>458</v>
      </c>
      <c r="F130" s="78">
        <v>41767</v>
      </c>
      <c r="G130" s="59" t="s">
        <v>134</v>
      </c>
      <c r="H130" s="69">
        <v>4.2499999999591909</v>
      </c>
      <c r="I130" s="72" t="s">
        <v>654</v>
      </c>
      <c r="J130" s="72" t="s">
        <v>136</v>
      </c>
      <c r="K130" s="73">
        <v>5.3499999999999999E-2</v>
      </c>
      <c r="L130" s="73">
        <v>2.5099999999637614E-2</v>
      </c>
      <c r="M130" s="69">
        <v>24055.874613</v>
      </c>
      <c r="N130" s="71">
        <v>127.33</v>
      </c>
      <c r="O130" s="69">
        <v>30.630345761000001</v>
      </c>
      <c r="P130" s="70">
        <f t="shared" si="1"/>
        <v>9.4524546680719524E-5</v>
      </c>
      <c r="Q130" s="70">
        <f>O130/'סכום נכסי הקרן'!$C$41</f>
        <v>4.771639525708529E-6</v>
      </c>
    </row>
    <row r="131" spans="1:17">
      <c r="A131" s="62" t="s">
        <v>3556</v>
      </c>
      <c r="B131" s="72" t="s">
        <v>3154</v>
      </c>
      <c r="C131" s="59" t="s">
        <v>3222</v>
      </c>
      <c r="D131" s="126" t="s">
        <v>3652</v>
      </c>
      <c r="E131" s="59" t="s">
        <v>458</v>
      </c>
      <c r="F131" s="78">
        <v>41269</v>
      </c>
      <c r="G131" s="59" t="s">
        <v>134</v>
      </c>
      <c r="H131" s="69">
        <v>4.2899999999964304</v>
      </c>
      <c r="I131" s="72" t="s">
        <v>654</v>
      </c>
      <c r="J131" s="72" t="s">
        <v>136</v>
      </c>
      <c r="K131" s="73">
        <v>5.3499999999999999E-2</v>
      </c>
      <c r="L131" s="73">
        <v>1.9299999999988101E-2</v>
      </c>
      <c r="M131" s="69">
        <v>126942.091556</v>
      </c>
      <c r="N131" s="71">
        <v>132.41999999999999</v>
      </c>
      <c r="O131" s="69">
        <v>168.09671324000001</v>
      </c>
      <c r="P131" s="70">
        <f t="shared" si="1"/>
        <v>5.1874261366519948E-4</v>
      </c>
      <c r="Q131" s="70">
        <f>O131/'סכום נכסי הקרן'!$C$41</f>
        <v>2.6186348900407903E-5</v>
      </c>
    </row>
    <row r="132" spans="1:17">
      <c r="A132" s="62" t="s">
        <v>3556</v>
      </c>
      <c r="B132" s="72" t="s">
        <v>3154</v>
      </c>
      <c r="C132" s="59" t="s">
        <v>3223</v>
      </c>
      <c r="D132" s="126" t="s">
        <v>3652</v>
      </c>
      <c r="E132" s="59" t="s">
        <v>458</v>
      </c>
      <c r="F132" s="78">
        <v>41281</v>
      </c>
      <c r="G132" s="59" t="s">
        <v>134</v>
      </c>
      <c r="H132" s="69">
        <v>4.280000000001511</v>
      </c>
      <c r="I132" s="72" t="s">
        <v>654</v>
      </c>
      <c r="J132" s="72" t="s">
        <v>136</v>
      </c>
      <c r="K132" s="73">
        <v>5.3499999999999999E-2</v>
      </c>
      <c r="L132" s="73">
        <v>1.9399999999993388E-2</v>
      </c>
      <c r="M132" s="69">
        <v>159928.722652</v>
      </c>
      <c r="N132" s="71">
        <v>132.38</v>
      </c>
      <c r="O132" s="69">
        <v>211.71363738100001</v>
      </c>
      <c r="P132" s="70">
        <f t="shared" si="1"/>
        <v>6.5334344429913863E-4</v>
      </c>
      <c r="Q132" s="70">
        <f>O132/'סכום נכסי הקרן'!$C$41</f>
        <v>3.2981056372695718E-5</v>
      </c>
    </row>
    <row r="133" spans="1:17">
      <c r="A133" s="62" t="s">
        <v>3556</v>
      </c>
      <c r="B133" s="72" t="s">
        <v>3154</v>
      </c>
      <c r="C133" s="59" t="s">
        <v>3224</v>
      </c>
      <c r="D133" s="126" t="s">
        <v>3652</v>
      </c>
      <c r="E133" s="59" t="s">
        <v>458</v>
      </c>
      <c r="F133" s="78">
        <v>41767</v>
      </c>
      <c r="G133" s="59" t="s">
        <v>134</v>
      </c>
      <c r="H133" s="69">
        <v>4.2500000000486686</v>
      </c>
      <c r="I133" s="72" t="s">
        <v>654</v>
      </c>
      <c r="J133" s="72" t="s">
        <v>136</v>
      </c>
      <c r="K133" s="73">
        <v>5.3499999999999999E-2</v>
      </c>
      <c r="L133" s="73">
        <v>2.510000000015852E-2</v>
      </c>
      <c r="M133" s="69">
        <v>28239.505214000001</v>
      </c>
      <c r="N133" s="71">
        <v>127.33</v>
      </c>
      <c r="O133" s="69">
        <v>35.957362693</v>
      </c>
      <c r="P133" s="70">
        <f t="shared" si="1"/>
        <v>1.109635991349997E-4</v>
      </c>
      <c r="Q133" s="70">
        <f>O133/'סכום נכסי הקרן'!$C$41</f>
        <v>5.6014899212993599E-6</v>
      </c>
    </row>
    <row r="134" spans="1:17">
      <c r="A134" s="62" t="s">
        <v>3556</v>
      </c>
      <c r="B134" s="72" t="s">
        <v>3154</v>
      </c>
      <c r="C134" s="59" t="s">
        <v>3225</v>
      </c>
      <c r="D134" s="126" t="s">
        <v>3652</v>
      </c>
      <c r="E134" s="59" t="s">
        <v>458</v>
      </c>
      <c r="F134" s="78">
        <v>41281</v>
      </c>
      <c r="G134" s="59" t="s">
        <v>134</v>
      </c>
      <c r="H134" s="69">
        <v>4.2800000000112783</v>
      </c>
      <c r="I134" s="72" t="s">
        <v>654</v>
      </c>
      <c r="J134" s="72" t="s">
        <v>136</v>
      </c>
      <c r="K134" s="73">
        <v>5.3499999999999999E-2</v>
      </c>
      <c r="L134" s="73">
        <v>1.9400000000036718E-2</v>
      </c>
      <c r="M134" s="69">
        <v>115202.89371400001</v>
      </c>
      <c r="N134" s="71">
        <v>132.38</v>
      </c>
      <c r="O134" s="69">
        <v>152.505586776</v>
      </c>
      <c r="P134" s="70">
        <f t="shared" si="1"/>
        <v>4.7062875387561103E-4</v>
      </c>
      <c r="Q134" s="70">
        <f>O134/'סכום נכסי הקרן'!$C$41</f>
        <v>2.3757540689543166E-5</v>
      </c>
    </row>
    <row r="135" spans="1:17">
      <c r="A135" s="62" t="s">
        <v>3556</v>
      </c>
      <c r="B135" s="72" t="s">
        <v>3154</v>
      </c>
      <c r="C135" s="59" t="s">
        <v>3226</v>
      </c>
      <c r="D135" s="126" t="s">
        <v>3652</v>
      </c>
      <c r="E135" s="59" t="s">
        <v>458</v>
      </c>
      <c r="F135" s="78">
        <v>41767</v>
      </c>
      <c r="G135" s="59" t="s">
        <v>134</v>
      </c>
      <c r="H135" s="69">
        <v>4.2499999999402558</v>
      </c>
      <c r="I135" s="72" t="s">
        <v>654</v>
      </c>
      <c r="J135" s="72" t="s">
        <v>136</v>
      </c>
      <c r="K135" s="73">
        <v>5.3499999999999999E-2</v>
      </c>
      <c r="L135" s="73">
        <v>2.509999999975078E-2</v>
      </c>
      <c r="M135" s="69">
        <v>23004.694049999998</v>
      </c>
      <c r="N135" s="71">
        <v>127.33</v>
      </c>
      <c r="O135" s="69">
        <v>29.291877423000003</v>
      </c>
      <c r="P135" s="70">
        <f t="shared" si="1"/>
        <v>9.0394063992631996E-5</v>
      </c>
      <c r="Q135" s="70">
        <f>O135/'סכום נכסי הקרן'!$C$41</f>
        <v>4.5631309938315548E-6</v>
      </c>
    </row>
    <row r="136" spans="1:17">
      <c r="A136" s="62" t="s">
        <v>3556</v>
      </c>
      <c r="B136" s="72" t="s">
        <v>3154</v>
      </c>
      <c r="C136" s="59" t="s">
        <v>3227</v>
      </c>
      <c r="D136" s="126" t="s">
        <v>3652</v>
      </c>
      <c r="E136" s="59" t="s">
        <v>458</v>
      </c>
      <c r="F136" s="78">
        <v>41281</v>
      </c>
      <c r="G136" s="59" t="s">
        <v>134</v>
      </c>
      <c r="H136" s="69">
        <v>4.2799999999978153</v>
      </c>
      <c r="I136" s="72" t="s">
        <v>654</v>
      </c>
      <c r="J136" s="72" t="s">
        <v>136</v>
      </c>
      <c r="K136" s="73">
        <v>5.3499999999999999E-2</v>
      </c>
      <c r="L136" s="73">
        <v>1.9399999999989082E-2</v>
      </c>
      <c r="M136" s="69">
        <v>138356.42039000001</v>
      </c>
      <c r="N136" s="71">
        <v>132.38</v>
      </c>
      <c r="O136" s="69">
        <v>183.15622438</v>
      </c>
      <c r="P136" s="70">
        <f t="shared" si="1"/>
        <v>5.6521592071987219E-4</v>
      </c>
      <c r="Q136" s="70">
        <f>O136/'סכום נכסי הקרן'!$C$41</f>
        <v>2.8532341307877411E-5</v>
      </c>
    </row>
    <row r="137" spans="1:17">
      <c r="A137" s="62" t="s">
        <v>3557</v>
      </c>
      <c r="B137" s="72" t="s">
        <v>3154</v>
      </c>
      <c r="C137" s="59" t="s">
        <v>3228</v>
      </c>
      <c r="D137" s="126" t="s">
        <v>3652</v>
      </c>
      <c r="E137" s="59" t="s">
        <v>3183</v>
      </c>
      <c r="F137" s="78">
        <v>44748</v>
      </c>
      <c r="G137" s="59" t="s">
        <v>3144</v>
      </c>
      <c r="H137" s="69">
        <v>1.4199999999999864</v>
      </c>
      <c r="I137" s="72" t="s">
        <v>334</v>
      </c>
      <c r="J137" s="72" t="s">
        <v>136</v>
      </c>
      <c r="K137" s="73">
        <v>7.5660000000000005E-2</v>
      </c>
      <c r="L137" s="73">
        <v>7.8399999999998055E-2</v>
      </c>
      <c r="M137" s="69">
        <v>11720077.519045001</v>
      </c>
      <c r="N137" s="71">
        <v>101.68</v>
      </c>
      <c r="O137" s="69">
        <v>11916.974829598001</v>
      </c>
      <c r="P137" s="70">
        <f t="shared" ref="P137:P200" si="2">IFERROR(O137/$O$8,0)</f>
        <v>3.6775511852286717E-2</v>
      </c>
      <c r="Q137" s="70">
        <f>O137/'סכום נכסי הקרן'!$C$41</f>
        <v>1.8564435598433491E-3</v>
      </c>
    </row>
    <row r="138" spans="1:17">
      <c r="A138" s="62" t="s">
        <v>3558</v>
      </c>
      <c r="B138" s="72" t="s">
        <v>3154</v>
      </c>
      <c r="C138" s="59">
        <v>7127</v>
      </c>
      <c r="D138" s="126" t="s">
        <v>3652</v>
      </c>
      <c r="E138" s="59" t="s">
        <v>3183</v>
      </c>
      <c r="F138" s="78">
        <v>43631</v>
      </c>
      <c r="G138" s="59" t="s">
        <v>3144</v>
      </c>
      <c r="H138" s="69">
        <v>4.7199999999978903</v>
      </c>
      <c r="I138" s="72" t="s">
        <v>334</v>
      </c>
      <c r="J138" s="72" t="s">
        <v>136</v>
      </c>
      <c r="K138" s="73">
        <v>3.1E-2</v>
      </c>
      <c r="L138" s="73">
        <v>2.6699999999986693E-2</v>
      </c>
      <c r="M138" s="69">
        <v>733440.64017100004</v>
      </c>
      <c r="N138" s="71">
        <v>113.73</v>
      </c>
      <c r="O138" s="69">
        <v>834.14201753299994</v>
      </c>
      <c r="P138" s="70">
        <f t="shared" si="2"/>
        <v>2.574143194133943E-3</v>
      </c>
      <c r="Q138" s="70">
        <f>O138/'סכום נכסי הקרן'!$C$41</f>
        <v>1.2994384888669879E-4</v>
      </c>
    </row>
    <row r="139" spans="1:17">
      <c r="A139" s="62" t="s">
        <v>3558</v>
      </c>
      <c r="B139" s="72" t="s">
        <v>3154</v>
      </c>
      <c r="C139" s="59">
        <v>7128</v>
      </c>
      <c r="D139" s="126" t="s">
        <v>3652</v>
      </c>
      <c r="E139" s="59" t="s">
        <v>3183</v>
      </c>
      <c r="F139" s="78">
        <v>43634</v>
      </c>
      <c r="G139" s="59" t="s">
        <v>3144</v>
      </c>
      <c r="H139" s="69">
        <v>4.7399999999982692</v>
      </c>
      <c r="I139" s="72" t="s">
        <v>334</v>
      </c>
      <c r="J139" s="72" t="s">
        <v>136</v>
      </c>
      <c r="K139" s="73">
        <v>2.4900000000000002E-2</v>
      </c>
      <c r="L139" s="73">
        <v>2.6799999999994228E-2</v>
      </c>
      <c r="M139" s="69">
        <v>308112.25925800001</v>
      </c>
      <c r="N139" s="71">
        <v>112.44</v>
      </c>
      <c r="O139" s="69">
        <v>346.44140589</v>
      </c>
      <c r="P139" s="70">
        <f t="shared" si="2"/>
        <v>1.0691102574780173E-3</v>
      </c>
      <c r="Q139" s="70">
        <f>O139/'סכום נכסי הקרן'!$C$41</f>
        <v>5.3969142842375357E-5</v>
      </c>
    </row>
    <row r="140" spans="1:17">
      <c r="A140" s="62" t="s">
        <v>3558</v>
      </c>
      <c r="B140" s="72" t="s">
        <v>3154</v>
      </c>
      <c r="C140" s="59">
        <v>7130</v>
      </c>
      <c r="D140" s="126" t="s">
        <v>3652</v>
      </c>
      <c r="E140" s="59" t="s">
        <v>3183</v>
      </c>
      <c r="F140" s="78">
        <v>43634</v>
      </c>
      <c r="G140" s="59" t="s">
        <v>3144</v>
      </c>
      <c r="H140" s="69">
        <v>4.9899999999927198</v>
      </c>
      <c r="I140" s="72" t="s">
        <v>334</v>
      </c>
      <c r="J140" s="72" t="s">
        <v>136</v>
      </c>
      <c r="K140" s="73">
        <v>3.6000000000000004E-2</v>
      </c>
      <c r="L140" s="73">
        <v>2.7099999999938916E-2</v>
      </c>
      <c r="M140" s="69">
        <v>205010.769829</v>
      </c>
      <c r="N140" s="71">
        <v>116.58</v>
      </c>
      <c r="O140" s="69">
        <v>239.00155712599999</v>
      </c>
      <c r="P140" s="70">
        <f t="shared" si="2"/>
        <v>7.375533407163108E-4</v>
      </c>
      <c r="Q140" s="70">
        <f>O140/'סכום נכסי הקרן'!$C$41</f>
        <v>3.7232007943584977E-5</v>
      </c>
    </row>
    <row r="141" spans="1:17">
      <c r="A141" s="62" t="s">
        <v>3559</v>
      </c>
      <c r="B141" s="72" t="s">
        <v>3154</v>
      </c>
      <c r="C141" s="59" t="s">
        <v>3229</v>
      </c>
      <c r="D141" s="126" t="s">
        <v>3652</v>
      </c>
      <c r="E141" s="59" t="s">
        <v>3183</v>
      </c>
      <c r="F141" s="78">
        <v>45273</v>
      </c>
      <c r="G141" s="59" t="s">
        <v>3144</v>
      </c>
      <c r="H141" s="69">
        <v>3.5299999999977332</v>
      </c>
      <c r="I141" s="72" t="s">
        <v>132</v>
      </c>
      <c r="J141" s="72" t="s">
        <v>136</v>
      </c>
      <c r="K141" s="73">
        <v>6.9500000000000006E-2</v>
      </c>
      <c r="L141" s="73">
        <v>7.0799999999956731E-2</v>
      </c>
      <c r="M141" s="69">
        <v>581072.32222199999</v>
      </c>
      <c r="N141" s="71">
        <v>100.21</v>
      </c>
      <c r="O141" s="69">
        <v>582.29259894400002</v>
      </c>
      <c r="P141" s="70">
        <f t="shared" si="2"/>
        <v>1.7969416466986261E-3</v>
      </c>
      <c r="Q141" s="70">
        <f>O141/'סכום נכסי הקרן'!$C$41</f>
        <v>9.071038251832076E-5</v>
      </c>
    </row>
    <row r="142" spans="1:17">
      <c r="A142" s="62" t="s">
        <v>3559</v>
      </c>
      <c r="B142" s="72" t="s">
        <v>3154</v>
      </c>
      <c r="C142" s="59" t="s">
        <v>3230</v>
      </c>
      <c r="D142" s="126" t="s">
        <v>3652</v>
      </c>
      <c r="E142" s="59" t="s">
        <v>3183</v>
      </c>
      <c r="F142" s="78">
        <v>45273</v>
      </c>
      <c r="G142" s="59" t="s">
        <v>3144</v>
      </c>
      <c r="H142" s="69">
        <v>4.7300000000040061</v>
      </c>
      <c r="I142" s="72" t="s">
        <v>132</v>
      </c>
      <c r="J142" s="72" t="s">
        <v>136</v>
      </c>
      <c r="K142" s="73">
        <v>6.9500000000000006E-2</v>
      </c>
      <c r="L142" s="73">
        <v>7.0500000000066787E-2</v>
      </c>
      <c r="M142" s="69">
        <v>462368.60538500006</v>
      </c>
      <c r="N142" s="71">
        <v>100.41</v>
      </c>
      <c r="O142" s="69">
        <v>464.26433631800001</v>
      </c>
      <c r="P142" s="70">
        <f t="shared" si="2"/>
        <v>1.4327091268541837E-3</v>
      </c>
      <c r="Q142" s="70">
        <f>O142/'סכום נכסי הקרן'!$C$41</f>
        <v>7.2323769207085917E-5</v>
      </c>
    </row>
    <row r="143" spans="1:17">
      <c r="A143" s="62" t="s">
        <v>3552</v>
      </c>
      <c r="B143" s="72" t="s">
        <v>3145</v>
      </c>
      <c r="C143" s="59">
        <v>2378</v>
      </c>
      <c r="D143" s="126" t="s">
        <v>3652</v>
      </c>
      <c r="E143" s="59" t="s">
        <v>458</v>
      </c>
      <c r="F143" s="78">
        <v>40489</v>
      </c>
      <c r="G143" s="59" t="s">
        <v>134</v>
      </c>
      <c r="H143" s="69">
        <v>1.6099999999974346</v>
      </c>
      <c r="I143" s="72" t="s">
        <v>334</v>
      </c>
      <c r="J143" s="72" t="s">
        <v>136</v>
      </c>
      <c r="K143" s="73">
        <v>5.7000000000000002E-2</v>
      </c>
      <c r="L143" s="73">
        <v>2.0200000000011702E-2</v>
      </c>
      <c r="M143" s="69">
        <v>176980.73789600001</v>
      </c>
      <c r="N143" s="71">
        <v>125.54</v>
      </c>
      <c r="O143" s="69">
        <v>222.18161913700001</v>
      </c>
      <c r="P143" s="70">
        <f t="shared" si="2"/>
        <v>6.8564739665633978E-4</v>
      </c>
      <c r="Q143" s="70">
        <f>O143/'סכום נכסי הקרן'!$C$41</f>
        <v>3.461177369763442E-5</v>
      </c>
    </row>
    <row r="144" spans="1:17">
      <c r="A144" s="62" t="s">
        <v>3560</v>
      </c>
      <c r="B144" s="72" t="s">
        <v>3154</v>
      </c>
      <c r="C144" s="59" t="s">
        <v>3231</v>
      </c>
      <c r="D144" s="126" t="s">
        <v>3652</v>
      </c>
      <c r="E144" s="59" t="s">
        <v>527</v>
      </c>
      <c r="F144" s="78">
        <v>43801</v>
      </c>
      <c r="G144" s="59" t="s">
        <v>313</v>
      </c>
      <c r="H144" s="69">
        <v>4.5700000000001006</v>
      </c>
      <c r="I144" s="72" t="s">
        <v>317</v>
      </c>
      <c r="J144" s="72" t="s">
        <v>137</v>
      </c>
      <c r="K144" s="73">
        <v>2.3629999999999998E-2</v>
      </c>
      <c r="L144" s="73">
        <v>5.4200000000002566E-2</v>
      </c>
      <c r="M144" s="69">
        <v>1644393.3312150002</v>
      </c>
      <c r="N144" s="71">
        <v>87.31</v>
      </c>
      <c r="O144" s="69">
        <v>5759.5337299060002</v>
      </c>
      <c r="P144" s="70">
        <f t="shared" si="2"/>
        <v>1.7773789403476344E-2</v>
      </c>
      <c r="Q144" s="70">
        <f>O144/'סכום נכסי הקרן'!$C$41</f>
        <v>8.9722848738661156E-4</v>
      </c>
    </row>
    <row r="145" spans="1:17">
      <c r="A145" s="62" t="s">
        <v>3561</v>
      </c>
      <c r="B145" s="72" t="s">
        <v>3154</v>
      </c>
      <c r="C145" s="59">
        <v>9365</v>
      </c>
      <c r="D145" s="126" t="s">
        <v>3652</v>
      </c>
      <c r="E145" s="59" t="s">
        <v>298</v>
      </c>
      <c r="F145" s="78">
        <v>44906</v>
      </c>
      <c r="G145" s="59" t="s">
        <v>3144</v>
      </c>
      <c r="H145" s="69">
        <v>1.7599999999567246</v>
      </c>
      <c r="I145" s="72" t="s">
        <v>334</v>
      </c>
      <c r="J145" s="72" t="s">
        <v>136</v>
      </c>
      <c r="K145" s="73">
        <v>7.6799999999999993E-2</v>
      </c>
      <c r="L145" s="73">
        <v>7.6799999999783625E-2</v>
      </c>
      <c r="M145" s="69">
        <v>9184.3424809999997</v>
      </c>
      <c r="N145" s="71">
        <v>100.64</v>
      </c>
      <c r="O145" s="69">
        <v>9.2431220399999994</v>
      </c>
      <c r="P145" s="70">
        <f t="shared" si="2"/>
        <v>2.8524063279037677E-5</v>
      </c>
      <c r="Q145" s="70">
        <f>O145/'סכום נכסי הקרן'!$C$41</f>
        <v>1.4399069083695429E-6</v>
      </c>
    </row>
    <row r="146" spans="1:17">
      <c r="A146" s="62" t="s">
        <v>3561</v>
      </c>
      <c r="B146" s="72" t="s">
        <v>3154</v>
      </c>
      <c r="C146" s="59">
        <v>9509</v>
      </c>
      <c r="D146" s="126" t="s">
        <v>3652</v>
      </c>
      <c r="E146" s="59" t="s">
        <v>298</v>
      </c>
      <c r="F146" s="78">
        <v>44991</v>
      </c>
      <c r="G146" s="59" t="s">
        <v>3144</v>
      </c>
      <c r="H146" s="69">
        <v>1.7699999999998046</v>
      </c>
      <c r="I146" s="72" t="s">
        <v>334</v>
      </c>
      <c r="J146" s="72" t="s">
        <v>136</v>
      </c>
      <c r="K146" s="73">
        <v>7.6799999999999993E-2</v>
      </c>
      <c r="L146" s="73">
        <v>7.3099999999994142E-2</v>
      </c>
      <c r="M146" s="69">
        <v>454218.53145900002</v>
      </c>
      <c r="N146" s="71">
        <v>101.26</v>
      </c>
      <c r="O146" s="69">
        <v>459.94173811699989</v>
      </c>
      <c r="P146" s="70">
        <f t="shared" si="2"/>
        <v>1.4193696876385589E-3</v>
      </c>
      <c r="Q146" s="70">
        <f>O146/'סכום נכסי הקרן'!$C$41</f>
        <v>7.165038861286779E-5</v>
      </c>
    </row>
    <row r="147" spans="1:17">
      <c r="A147" s="62" t="s">
        <v>3561</v>
      </c>
      <c r="B147" s="72" t="s">
        <v>3154</v>
      </c>
      <c r="C147" s="59">
        <v>9316</v>
      </c>
      <c r="D147" s="126" t="s">
        <v>3652</v>
      </c>
      <c r="E147" s="59" t="s">
        <v>298</v>
      </c>
      <c r="F147" s="78">
        <v>44885</v>
      </c>
      <c r="G147" s="59" t="s">
        <v>3144</v>
      </c>
      <c r="H147" s="69">
        <v>1.7600000000002591</v>
      </c>
      <c r="I147" s="72" t="s">
        <v>334</v>
      </c>
      <c r="J147" s="72" t="s">
        <v>136</v>
      </c>
      <c r="K147" s="73">
        <v>7.6799999999999993E-2</v>
      </c>
      <c r="L147" s="73">
        <v>8.0900000000007827E-2</v>
      </c>
      <c r="M147" s="69">
        <v>3553402.5076270001</v>
      </c>
      <c r="N147" s="71">
        <v>99.97</v>
      </c>
      <c r="O147" s="69">
        <v>3552.3369165579998</v>
      </c>
      <c r="P147" s="70">
        <f t="shared" si="2"/>
        <v>1.0962430503228753E-2</v>
      </c>
      <c r="Q147" s="70">
        <f>O147/'סכום נכסי הקרן'!$C$41</f>
        <v>5.5338817824459067E-4</v>
      </c>
    </row>
    <row r="148" spans="1:17">
      <c r="A148" s="62" t="s">
        <v>3562</v>
      </c>
      <c r="B148" s="72" t="s">
        <v>3154</v>
      </c>
      <c r="C148" s="59" t="s">
        <v>3232</v>
      </c>
      <c r="D148" s="126" t="s">
        <v>3652</v>
      </c>
      <c r="E148" s="59" t="s">
        <v>544</v>
      </c>
      <c r="F148" s="78">
        <v>45015</v>
      </c>
      <c r="G148" s="59" t="s">
        <v>134</v>
      </c>
      <c r="H148" s="69">
        <v>4.970000000001777</v>
      </c>
      <c r="I148" s="72" t="s">
        <v>317</v>
      </c>
      <c r="J148" s="72" t="s">
        <v>136</v>
      </c>
      <c r="K148" s="73">
        <v>4.4999999999999998E-2</v>
      </c>
      <c r="L148" s="73">
        <v>3.7100000000019347E-2</v>
      </c>
      <c r="M148" s="69">
        <v>718404.90886299999</v>
      </c>
      <c r="N148" s="71">
        <v>106.49</v>
      </c>
      <c r="O148" s="69">
        <v>765.02934591200005</v>
      </c>
      <c r="P148" s="70">
        <f t="shared" si="2"/>
        <v>2.3608630697160731E-3</v>
      </c>
      <c r="Q148" s="70">
        <f>O148/'סכום נכסי הקרן'!$C$41</f>
        <v>1.1917737702878169E-4</v>
      </c>
    </row>
    <row r="149" spans="1:17">
      <c r="A149" s="62" t="s">
        <v>3563</v>
      </c>
      <c r="B149" s="72" t="s">
        <v>3154</v>
      </c>
      <c r="C149" s="59" t="s">
        <v>3233</v>
      </c>
      <c r="D149" s="126" t="s">
        <v>3652</v>
      </c>
      <c r="E149" s="59" t="s">
        <v>544</v>
      </c>
      <c r="F149" s="78">
        <v>44074</v>
      </c>
      <c r="G149" s="59" t="s">
        <v>134</v>
      </c>
      <c r="H149" s="69">
        <v>8.6</v>
      </c>
      <c r="I149" s="72" t="s">
        <v>654</v>
      </c>
      <c r="J149" s="72" t="s">
        <v>136</v>
      </c>
      <c r="K149" s="73">
        <v>2.35E-2</v>
      </c>
      <c r="L149" s="73">
        <v>4.0900000000000582E-2</v>
      </c>
      <c r="M149" s="69">
        <v>887606.88228999998</v>
      </c>
      <c r="N149" s="71">
        <v>96.18</v>
      </c>
      <c r="O149" s="69">
        <v>853.700287355</v>
      </c>
      <c r="P149" s="70">
        <f t="shared" si="2"/>
        <v>2.6344995676208412E-3</v>
      </c>
      <c r="Q149" s="70">
        <f>O149/'סכום נכסי הקרן'!$C$41</f>
        <v>1.3299066442268122E-4</v>
      </c>
    </row>
    <row r="150" spans="1:17">
      <c r="A150" s="62" t="s">
        <v>3563</v>
      </c>
      <c r="B150" s="72" t="s">
        <v>3154</v>
      </c>
      <c r="C150" s="59" t="s">
        <v>3234</v>
      </c>
      <c r="D150" s="126" t="s">
        <v>3652</v>
      </c>
      <c r="E150" s="59" t="s">
        <v>544</v>
      </c>
      <c r="F150" s="78">
        <v>44189</v>
      </c>
      <c r="G150" s="59" t="s">
        <v>134</v>
      </c>
      <c r="H150" s="69">
        <v>8.4999999999905569</v>
      </c>
      <c r="I150" s="72" t="s">
        <v>654</v>
      </c>
      <c r="J150" s="72" t="s">
        <v>136</v>
      </c>
      <c r="K150" s="73">
        <v>2.4700000000000003E-2</v>
      </c>
      <c r="L150" s="73">
        <v>4.3299999999967885E-2</v>
      </c>
      <c r="M150" s="69">
        <v>111044.487083</v>
      </c>
      <c r="N150" s="71">
        <v>95.37</v>
      </c>
      <c r="O150" s="69">
        <v>105.90313499800001</v>
      </c>
      <c r="P150" s="70">
        <f t="shared" si="2"/>
        <v>3.2681465321552998E-4</v>
      </c>
      <c r="Q150" s="70">
        <f>O150/'סכום נכסי הקרן'!$C$41</f>
        <v>1.6497743407660617E-5</v>
      </c>
    </row>
    <row r="151" spans="1:17">
      <c r="A151" s="62" t="s">
        <v>3563</v>
      </c>
      <c r="B151" s="72" t="s">
        <v>3154</v>
      </c>
      <c r="C151" s="59" t="s">
        <v>3235</v>
      </c>
      <c r="D151" s="126" t="s">
        <v>3652</v>
      </c>
      <c r="E151" s="59" t="s">
        <v>544</v>
      </c>
      <c r="F151" s="78">
        <v>44322</v>
      </c>
      <c r="G151" s="59" t="s">
        <v>134</v>
      </c>
      <c r="H151" s="69">
        <v>8.4099999999962343</v>
      </c>
      <c r="I151" s="72" t="s">
        <v>654</v>
      </c>
      <c r="J151" s="72" t="s">
        <v>136</v>
      </c>
      <c r="K151" s="73">
        <v>2.5600000000000001E-2</v>
      </c>
      <c r="L151" s="73">
        <v>4.5899999999974891E-2</v>
      </c>
      <c r="M151" s="69">
        <v>511182.31261099991</v>
      </c>
      <c r="N151" s="71">
        <v>93.5</v>
      </c>
      <c r="O151" s="69">
        <v>477.95545208000004</v>
      </c>
      <c r="P151" s="70">
        <f t="shared" si="2"/>
        <v>1.4749595970595863E-3</v>
      </c>
      <c r="Q151" s="70">
        <f>O151/'סכום נכסי הקרן'!$C$41</f>
        <v>7.4456591005140531E-5</v>
      </c>
    </row>
    <row r="152" spans="1:17">
      <c r="A152" s="62" t="s">
        <v>3563</v>
      </c>
      <c r="B152" s="72" t="s">
        <v>3154</v>
      </c>
      <c r="C152" s="59" t="s">
        <v>3236</v>
      </c>
      <c r="D152" s="126" t="s">
        <v>3652</v>
      </c>
      <c r="E152" s="59" t="s">
        <v>544</v>
      </c>
      <c r="F152" s="78">
        <v>44418</v>
      </c>
      <c r="G152" s="59" t="s">
        <v>134</v>
      </c>
      <c r="H152" s="69">
        <v>8.5300000000084122</v>
      </c>
      <c r="I152" s="72" t="s">
        <v>654</v>
      </c>
      <c r="J152" s="72" t="s">
        <v>136</v>
      </c>
      <c r="K152" s="73">
        <v>2.2700000000000001E-2</v>
      </c>
      <c r="L152" s="73">
        <v>4.4300000000054088E-2</v>
      </c>
      <c r="M152" s="69">
        <v>509430.82665200002</v>
      </c>
      <c r="N152" s="71">
        <v>91.47</v>
      </c>
      <c r="O152" s="69">
        <v>465.976371336</v>
      </c>
      <c r="P152" s="70">
        <f t="shared" si="2"/>
        <v>1.4379924277754556E-3</v>
      </c>
      <c r="Q152" s="70">
        <f>O152/'סכום נכסי הקרן'!$C$41</f>
        <v>7.2590472496204104E-5</v>
      </c>
    </row>
    <row r="153" spans="1:17">
      <c r="A153" s="62" t="s">
        <v>3563</v>
      </c>
      <c r="B153" s="72" t="s">
        <v>3154</v>
      </c>
      <c r="C153" s="59" t="s">
        <v>3237</v>
      </c>
      <c r="D153" s="126" t="s">
        <v>3652</v>
      </c>
      <c r="E153" s="59" t="s">
        <v>544</v>
      </c>
      <c r="F153" s="78">
        <v>44530</v>
      </c>
      <c r="G153" s="59" t="s">
        <v>134</v>
      </c>
      <c r="H153" s="69">
        <v>8.5699999999895589</v>
      </c>
      <c r="I153" s="72" t="s">
        <v>654</v>
      </c>
      <c r="J153" s="72" t="s">
        <v>136</v>
      </c>
      <c r="K153" s="73">
        <v>1.7899999999999999E-2</v>
      </c>
      <c r="L153" s="73">
        <v>4.7099999999940752E-2</v>
      </c>
      <c r="M153" s="69">
        <v>419776.86459100002</v>
      </c>
      <c r="N153" s="71">
        <v>84.42</v>
      </c>
      <c r="O153" s="69">
        <v>354.37563941000002</v>
      </c>
      <c r="P153" s="70">
        <f t="shared" si="2"/>
        <v>1.0935951207109971E-3</v>
      </c>
      <c r="Q153" s="70">
        <f>O153/'סכום נכסי הקרן'!$C$41</f>
        <v>5.520514920566094E-5</v>
      </c>
    </row>
    <row r="154" spans="1:17">
      <c r="A154" s="62" t="s">
        <v>3563</v>
      </c>
      <c r="B154" s="72" t="s">
        <v>3154</v>
      </c>
      <c r="C154" s="59" t="s">
        <v>3238</v>
      </c>
      <c r="D154" s="126" t="s">
        <v>3652</v>
      </c>
      <c r="E154" s="59" t="s">
        <v>544</v>
      </c>
      <c r="F154" s="78">
        <v>44612</v>
      </c>
      <c r="G154" s="59" t="s">
        <v>134</v>
      </c>
      <c r="H154" s="69">
        <v>8.4099999999964403</v>
      </c>
      <c r="I154" s="72" t="s">
        <v>654</v>
      </c>
      <c r="J154" s="72" t="s">
        <v>136</v>
      </c>
      <c r="K154" s="73">
        <v>2.3599999999999999E-2</v>
      </c>
      <c r="L154" s="73">
        <v>4.7799999999979324E-2</v>
      </c>
      <c r="M154" s="69">
        <v>492286.23931400001</v>
      </c>
      <c r="N154" s="71">
        <v>88.43</v>
      </c>
      <c r="O154" s="69">
        <v>435.32873355499999</v>
      </c>
      <c r="P154" s="70">
        <f t="shared" si="2"/>
        <v>1.343414518316384E-3</v>
      </c>
      <c r="Q154" s="70">
        <f>O154/'סכום נכסי הקרן'!$C$41</f>
        <v>6.7816139194631748E-5</v>
      </c>
    </row>
    <row r="155" spans="1:17">
      <c r="A155" s="62" t="s">
        <v>3563</v>
      </c>
      <c r="B155" s="72" t="s">
        <v>3154</v>
      </c>
      <c r="C155" s="59" t="s">
        <v>3239</v>
      </c>
      <c r="D155" s="126" t="s">
        <v>3652</v>
      </c>
      <c r="E155" s="59" t="s">
        <v>544</v>
      </c>
      <c r="F155" s="78">
        <v>44662</v>
      </c>
      <c r="G155" s="59" t="s">
        <v>134</v>
      </c>
      <c r="H155" s="69">
        <v>8.4499999999965176</v>
      </c>
      <c r="I155" s="72" t="s">
        <v>654</v>
      </c>
      <c r="J155" s="72" t="s">
        <v>136</v>
      </c>
      <c r="K155" s="73">
        <v>2.4E-2</v>
      </c>
      <c r="L155" s="73">
        <v>4.5699999999981103E-2</v>
      </c>
      <c r="M155" s="69">
        <v>560675.45813899999</v>
      </c>
      <c r="N155" s="71">
        <v>89.67</v>
      </c>
      <c r="O155" s="69">
        <v>502.75771283500001</v>
      </c>
      <c r="P155" s="70">
        <f t="shared" si="2"/>
        <v>1.5514988066661719E-3</v>
      </c>
      <c r="Q155" s="70">
        <f>O155/'סכום נכסי הקרן'!$C$41</f>
        <v>7.8320323026610976E-5</v>
      </c>
    </row>
    <row r="156" spans="1:17">
      <c r="A156" s="62" t="s">
        <v>3563</v>
      </c>
      <c r="B156" s="72" t="s">
        <v>3154</v>
      </c>
      <c r="C156" s="59" t="s">
        <v>3240</v>
      </c>
      <c r="D156" s="126" t="s">
        <v>3652</v>
      </c>
      <c r="E156" s="59" t="s">
        <v>544</v>
      </c>
      <c r="F156" s="78">
        <v>45197</v>
      </c>
      <c r="G156" s="59" t="s">
        <v>134</v>
      </c>
      <c r="H156" s="69">
        <v>8.2000000000229765</v>
      </c>
      <c r="I156" s="72" t="s">
        <v>654</v>
      </c>
      <c r="J156" s="72" t="s">
        <v>136</v>
      </c>
      <c r="K156" s="73">
        <v>4.1200000000000001E-2</v>
      </c>
      <c r="L156" s="73">
        <v>4.1399999999931075E-2</v>
      </c>
      <c r="M156" s="69">
        <v>8662.7436020000005</v>
      </c>
      <c r="N156" s="71">
        <v>100.49</v>
      </c>
      <c r="O156" s="69">
        <v>8.7051911789999998</v>
      </c>
      <c r="P156" s="70">
        <f t="shared" si="2"/>
        <v>2.6864020941339492E-5</v>
      </c>
      <c r="Q156" s="70">
        <f>O156/'סכום נכסי הקרן'!$C$41</f>
        <v>1.356107261494051E-6</v>
      </c>
    </row>
    <row r="157" spans="1:17">
      <c r="A157" s="62" t="s">
        <v>3563</v>
      </c>
      <c r="B157" s="72" t="s">
        <v>3154</v>
      </c>
      <c r="C157" s="59" t="s">
        <v>3241</v>
      </c>
      <c r="D157" s="126" t="s">
        <v>3652</v>
      </c>
      <c r="E157" s="59" t="s">
        <v>544</v>
      </c>
      <c r="F157" s="78">
        <v>45197</v>
      </c>
      <c r="G157" s="59" t="s">
        <v>134</v>
      </c>
      <c r="H157" s="69">
        <v>8.1999999999977327</v>
      </c>
      <c r="I157" s="72" t="s">
        <v>654</v>
      </c>
      <c r="J157" s="72" t="s">
        <v>136</v>
      </c>
      <c r="K157" s="73">
        <v>4.1200000000000001E-2</v>
      </c>
      <c r="L157" s="73">
        <v>4.1399999999965263E-2</v>
      </c>
      <c r="M157" s="69">
        <v>263491.78503600002</v>
      </c>
      <c r="N157" s="71">
        <v>100.49</v>
      </c>
      <c r="O157" s="69">
        <v>264.782895978</v>
      </c>
      <c r="P157" s="70">
        <f t="shared" si="2"/>
        <v>8.171139629444212E-4</v>
      </c>
      <c r="Q157" s="70">
        <f>O157/'סכום נכסי הקרן'!$C$41</f>
        <v>4.1248262165844591E-5</v>
      </c>
    </row>
    <row r="158" spans="1:17">
      <c r="A158" s="62" t="s">
        <v>3564</v>
      </c>
      <c r="B158" s="72" t="s">
        <v>3145</v>
      </c>
      <c r="C158" s="59">
        <v>7490</v>
      </c>
      <c r="D158" s="126" t="s">
        <v>3652</v>
      </c>
      <c r="E158" s="59" t="s">
        <v>298</v>
      </c>
      <c r="F158" s="78">
        <v>43899</v>
      </c>
      <c r="G158" s="59" t="s">
        <v>3144</v>
      </c>
      <c r="H158" s="69">
        <v>3.2799999999991298</v>
      </c>
      <c r="I158" s="72" t="s">
        <v>132</v>
      </c>
      <c r="J158" s="72" t="s">
        <v>136</v>
      </c>
      <c r="K158" s="73">
        <v>2.3889999999999998E-2</v>
      </c>
      <c r="L158" s="73">
        <v>4.7399999999994662E-2</v>
      </c>
      <c r="M158" s="69">
        <v>1090502.885453</v>
      </c>
      <c r="N158" s="71">
        <v>92.77</v>
      </c>
      <c r="O158" s="69">
        <v>1011.6594745210001</v>
      </c>
      <c r="P158" s="70">
        <f t="shared" si="2"/>
        <v>3.1219580076078937E-3</v>
      </c>
      <c r="Q158" s="70">
        <f>O158/'סכום נכסי הקרן'!$C$41</f>
        <v>1.575977748618247E-4</v>
      </c>
    </row>
    <row r="159" spans="1:17">
      <c r="A159" s="62" t="s">
        <v>3564</v>
      </c>
      <c r="B159" s="72" t="s">
        <v>3145</v>
      </c>
      <c r="C159" s="59">
        <v>7491</v>
      </c>
      <c r="D159" s="126" t="s">
        <v>3652</v>
      </c>
      <c r="E159" s="59" t="s">
        <v>298</v>
      </c>
      <c r="F159" s="78">
        <v>43899</v>
      </c>
      <c r="G159" s="59" t="s">
        <v>3144</v>
      </c>
      <c r="H159" s="69">
        <v>3.3899999999991381</v>
      </c>
      <c r="I159" s="72" t="s">
        <v>132</v>
      </c>
      <c r="J159" s="72" t="s">
        <v>136</v>
      </c>
      <c r="K159" s="73">
        <v>1.2969999999999999E-2</v>
      </c>
      <c r="L159" s="73">
        <v>2.1199999999998383E-2</v>
      </c>
      <c r="M159" s="69">
        <v>686431.92320299998</v>
      </c>
      <c r="N159" s="71">
        <v>108.17</v>
      </c>
      <c r="O159" s="69">
        <v>742.51341907599999</v>
      </c>
      <c r="P159" s="70">
        <f t="shared" si="2"/>
        <v>2.2913794343083719E-3</v>
      </c>
      <c r="Q159" s="70">
        <f>O159/'סכום נכסי הקרן'!$C$41</f>
        <v>1.1566981340913054E-4</v>
      </c>
    </row>
    <row r="160" spans="1:17">
      <c r="A160" s="62" t="s">
        <v>3565</v>
      </c>
      <c r="B160" s="72" t="s">
        <v>3154</v>
      </c>
      <c r="C160" s="59" t="s">
        <v>3242</v>
      </c>
      <c r="D160" s="126" t="s">
        <v>3652</v>
      </c>
      <c r="E160" s="59" t="s">
        <v>544</v>
      </c>
      <c r="F160" s="78">
        <v>43924</v>
      </c>
      <c r="G160" s="59" t="s">
        <v>134</v>
      </c>
      <c r="H160" s="69">
        <v>7.8000000000015728</v>
      </c>
      <c r="I160" s="72" t="s">
        <v>654</v>
      </c>
      <c r="J160" s="72" t="s">
        <v>136</v>
      </c>
      <c r="K160" s="73">
        <v>2.7900000000000001E-2</v>
      </c>
      <c r="L160" s="73">
        <v>3.1900000000040112E-2</v>
      </c>
      <c r="M160" s="69">
        <v>117442.71328900001</v>
      </c>
      <c r="N160" s="71">
        <v>108.25</v>
      </c>
      <c r="O160" s="69">
        <v>127.131729471</v>
      </c>
      <c r="P160" s="70">
        <f t="shared" si="2"/>
        <v>3.9232561038481139E-4</v>
      </c>
      <c r="Q160" s="70">
        <f>O160/'סכום נכסי הקרן'!$C$41</f>
        <v>1.980476453151545E-5</v>
      </c>
    </row>
    <row r="161" spans="1:17">
      <c r="A161" s="62" t="s">
        <v>3565</v>
      </c>
      <c r="B161" s="72" t="s">
        <v>3154</v>
      </c>
      <c r="C161" s="59" t="s">
        <v>3243</v>
      </c>
      <c r="D161" s="126" t="s">
        <v>3652</v>
      </c>
      <c r="E161" s="59" t="s">
        <v>544</v>
      </c>
      <c r="F161" s="78">
        <v>44015</v>
      </c>
      <c r="G161" s="59" t="s">
        <v>134</v>
      </c>
      <c r="H161" s="69">
        <v>7.5800000000209664</v>
      </c>
      <c r="I161" s="72" t="s">
        <v>654</v>
      </c>
      <c r="J161" s="72" t="s">
        <v>136</v>
      </c>
      <c r="K161" s="73">
        <v>2.75E-2</v>
      </c>
      <c r="L161" s="73">
        <v>4.1700000000098658E-2</v>
      </c>
      <c r="M161" s="69">
        <v>96817.525995000004</v>
      </c>
      <c r="N161" s="71">
        <v>100.5</v>
      </c>
      <c r="O161" s="69">
        <v>97.301610711999999</v>
      </c>
      <c r="P161" s="70">
        <f t="shared" si="2"/>
        <v>3.0027054593573E-4</v>
      </c>
      <c r="Q161" s="70">
        <f>O161/'סכום נכסי הקרן'!$C$41</f>
        <v>1.5157785524564245E-5</v>
      </c>
    </row>
    <row r="162" spans="1:17">
      <c r="A162" s="62" t="s">
        <v>3565</v>
      </c>
      <c r="B162" s="72" t="s">
        <v>3154</v>
      </c>
      <c r="C162" s="59" t="s">
        <v>3244</v>
      </c>
      <c r="D162" s="126" t="s">
        <v>3652</v>
      </c>
      <c r="E162" s="59" t="s">
        <v>544</v>
      </c>
      <c r="F162" s="78">
        <v>44108</v>
      </c>
      <c r="G162" s="59" t="s">
        <v>134</v>
      </c>
      <c r="H162" s="69">
        <v>7.4899999999768516</v>
      </c>
      <c r="I162" s="72" t="s">
        <v>654</v>
      </c>
      <c r="J162" s="72" t="s">
        <v>136</v>
      </c>
      <c r="K162" s="73">
        <v>2.75E-2</v>
      </c>
      <c r="L162" s="73">
        <v>4.5999999999829982E-2</v>
      </c>
      <c r="M162" s="69">
        <v>157038.48698099999</v>
      </c>
      <c r="N162" s="71">
        <v>97.38</v>
      </c>
      <c r="O162" s="69">
        <v>152.92407594599999</v>
      </c>
      <c r="P162" s="70">
        <f t="shared" si="2"/>
        <v>4.7192020188581944E-4</v>
      </c>
      <c r="Q162" s="70">
        <f>O162/'סכום נכסי הקרן'!$C$41</f>
        <v>2.3822733537192813E-5</v>
      </c>
    </row>
    <row r="163" spans="1:17">
      <c r="A163" s="62" t="s">
        <v>3565</v>
      </c>
      <c r="B163" s="72" t="s">
        <v>3154</v>
      </c>
      <c r="C163" s="59" t="s">
        <v>3245</v>
      </c>
      <c r="D163" s="126" t="s">
        <v>3652</v>
      </c>
      <c r="E163" s="59" t="s">
        <v>544</v>
      </c>
      <c r="F163" s="78">
        <v>44200</v>
      </c>
      <c r="G163" s="59" t="s">
        <v>134</v>
      </c>
      <c r="H163" s="69">
        <v>7.359999999968001</v>
      </c>
      <c r="I163" s="72" t="s">
        <v>654</v>
      </c>
      <c r="J163" s="72" t="s">
        <v>136</v>
      </c>
      <c r="K163" s="73">
        <v>2.75E-2</v>
      </c>
      <c r="L163" s="73">
        <v>5.1599999999784922E-2</v>
      </c>
      <c r="M163" s="69">
        <v>81473.680223999996</v>
      </c>
      <c r="N163" s="71">
        <v>93.59</v>
      </c>
      <c r="O163" s="69">
        <v>76.251216253999999</v>
      </c>
      <c r="P163" s="70">
        <f t="shared" si="2"/>
        <v>2.3530950993834137E-4</v>
      </c>
      <c r="Q163" s="70">
        <f>O163/'סכום נכסי הקרן'!$C$41</f>
        <v>1.1878524656557989E-5</v>
      </c>
    </row>
    <row r="164" spans="1:17">
      <c r="A164" s="62" t="s">
        <v>3565</v>
      </c>
      <c r="B164" s="72" t="s">
        <v>3154</v>
      </c>
      <c r="C164" s="59" t="s">
        <v>3246</v>
      </c>
      <c r="D164" s="126" t="s">
        <v>3652</v>
      </c>
      <c r="E164" s="59" t="s">
        <v>544</v>
      </c>
      <c r="F164" s="78">
        <v>44290</v>
      </c>
      <c r="G164" s="59" t="s">
        <v>134</v>
      </c>
      <c r="H164" s="69">
        <v>7.2699999999902447</v>
      </c>
      <c r="I164" s="72" t="s">
        <v>654</v>
      </c>
      <c r="J164" s="72" t="s">
        <v>136</v>
      </c>
      <c r="K164" s="73">
        <v>2.75E-2</v>
      </c>
      <c r="L164" s="73">
        <v>5.539999999994525E-2</v>
      </c>
      <c r="M164" s="69">
        <v>156490.38985499999</v>
      </c>
      <c r="N164" s="71">
        <v>91.05</v>
      </c>
      <c r="O164" s="69">
        <v>142.48449885700001</v>
      </c>
      <c r="P164" s="70">
        <f t="shared" si="2"/>
        <v>4.3970390568153091E-4</v>
      </c>
      <c r="Q164" s="70">
        <f>O164/'סכום נכסי הקרן'!$C$41</f>
        <v>2.2196441132326169E-5</v>
      </c>
    </row>
    <row r="165" spans="1:17">
      <c r="A165" s="62" t="s">
        <v>3565</v>
      </c>
      <c r="B165" s="72" t="s">
        <v>3154</v>
      </c>
      <c r="C165" s="59" t="s">
        <v>3247</v>
      </c>
      <c r="D165" s="126" t="s">
        <v>3652</v>
      </c>
      <c r="E165" s="59" t="s">
        <v>544</v>
      </c>
      <c r="F165" s="78">
        <v>44496</v>
      </c>
      <c r="G165" s="59" t="s">
        <v>134</v>
      </c>
      <c r="H165" s="69">
        <v>6.7099999999981739</v>
      </c>
      <c r="I165" s="72" t="s">
        <v>654</v>
      </c>
      <c r="J165" s="72" t="s">
        <v>136</v>
      </c>
      <c r="K165" s="73">
        <v>2.75E-2</v>
      </c>
      <c r="L165" s="73">
        <v>8.1599999999996953E-2</v>
      </c>
      <c r="M165" s="69">
        <v>175302.71296599999</v>
      </c>
      <c r="N165" s="71">
        <v>74.97</v>
      </c>
      <c r="O165" s="69">
        <v>131.424444744</v>
      </c>
      <c r="P165" s="70">
        <f t="shared" si="2"/>
        <v>4.0557283156787645E-4</v>
      </c>
      <c r="Q165" s="70">
        <f>O165/'סכום נכסי הקרן'!$C$41</f>
        <v>2.0473489920026726E-5</v>
      </c>
    </row>
    <row r="166" spans="1:17">
      <c r="A166" s="62" t="s">
        <v>3565</v>
      </c>
      <c r="B166" s="72" t="s">
        <v>3154</v>
      </c>
      <c r="C166" s="59" t="s">
        <v>3248</v>
      </c>
      <c r="D166" s="126" t="s">
        <v>3652</v>
      </c>
      <c r="E166" s="59" t="s">
        <v>544</v>
      </c>
      <c r="F166" s="78">
        <v>44615</v>
      </c>
      <c r="G166" s="59" t="s">
        <v>134</v>
      </c>
      <c r="H166" s="69">
        <v>6.9499999999868178</v>
      </c>
      <c r="I166" s="72" t="s">
        <v>654</v>
      </c>
      <c r="J166" s="72" t="s">
        <v>136</v>
      </c>
      <c r="K166" s="73">
        <v>2.75E-2</v>
      </c>
      <c r="L166" s="73">
        <v>7.0199999999865245E-2</v>
      </c>
      <c r="M166" s="69">
        <v>212801.49560299999</v>
      </c>
      <c r="N166" s="71">
        <v>80.209999999999994</v>
      </c>
      <c r="O166" s="69">
        <v>170.688080915</v>
      </c>
      <c r="P166" s="70">
        <f t="shared" si="2"/>
        <v>5.2673951506075351E-4</v>
      </c>
      <c r="Q166" s="70">
        <f>O166/'סכום נכסי הקרן'!$C$41</f>
        <v>2.6590035901532687E-5</v>
      </c>
    </row>
    <row r="167" spans="1:17">
      <c r="A167" s="62" t="s">
        <v>3565</v>
      </c>
      <c r="B167" s="72" t="s">
        <v>3154</v>
      </c>
      <c r="C167" s="59" t="s">
        <v>3249</v>
      </c>
      <c r="D167" s="126" t="s">
        <v>3652</v>
      </c>
      <c r="E167" s="59" t="s">
        <v>544</v>
      </c>
      <c r="F167" s="78">
        <v>44753</v>
      </c>
      <c r="G167" s="59" t="s">
        <v>134</v>
      </c>
      <c r="H167" s="69">
        <v>7.570000000002099</v>
      </c>
      <c r="I167" s="72" t="s">
        <v>654</v>
      </c>
      <c r="J167" s="72" t="s">
        <v>136</v>
      </c>
      <c r="K167" s="73">
        <v>2.9100000000000001E-2</v>
      </c>
      <c r="L167" s="73">
        <v>4.070000000002099E-2</v>
      </c>
      <c r="M167" s="69">
        <v>314135.547769</v>
      </c>
      <c r="N167" s="71">
        <v>97.05</v>
      </c>
      <c r="O167" s="69">
        <v>304.86853814800003</v>
      </c>
      <c r="P167" s="70">
        <f t="shared" si="2"/>
        <v>9.4081733815571961E-4</v>
      </c>
      <c r="Q167" s="70">
        <f>O167/'סכום נכסי הקרן'!$C$41</f>
        <v>4.7492861429732761E-5</v>
      </c>
    </row>
    <row r="168" spans="1:17">
      <c r="A168" s="62" t="s">
        <v>3565</v>
      </c>
      <c r="B168" s="72" t="s">
        <v>3154</v>
      </c>
      <c r="C168" s="59" t="s">
        <v>3250</v>
      </c>
      <c r="D168" s="126" t="s">
        <v>3652</v>
      </c>
      <c r="E168" s="59" t="s">
        <v>544</v>
      </c>
      <c r="F168" s="78">
        <v>44959</v>
      </c>
      <c r="G168" s="59" t="s">
        <v>134</v>
      </c>
      <c r="H168" s="69">
        <v>7.4499999999737954</v>
      </c>
      <c r="I168" s="72" t="s">
        <v>654</v>
      </c>
      <c r="J168" s="72" t="s">
        <v>136</v>
      </c>
      <c r="K168" s="73">
        <v>3.4599999999999999E-2</v>
      </c>
      <c r="L168" s="73">
        <v>4.2199999999836056E-2</v>
      </c>
      <c r="M168" s="69">
        <v>152001.06812400001</v>
      </c>
      <c r="N168" s="71">
        <v>97.91</v>
      </c>
      <c r="O168" s="69">
        <v>148.82423660199998</v>
      </c>
      <c r="P168" s="70">
        <f t="shared" si="2"/>
        <v>4.5926819140969851E-4</v>
      </c>
      <c r="Q168" s="70">
        <f>O168/'סכום נכסי הקרן'!$C$41</f>
        <v>2.318405463962079E-5</v>
      </c>
    </row>
    <row r="169" spans="1:17">
      <c r="A169" s="62" t="s">
        <v>3565</v>
      </c>
      <c r="B169" s="72" t="s">
        <v>3154</v>
      </c>
      <c r="C169" s="59" t="s">
        <v>3251</v>
      </c>
      <c r="D169" s="126" t="s">
        <v>3652</v>
      </c>
      <c r="E169" s="59" t="s">
        <v>544</v>
      </c>
      <c r="F169" s="78">
        <v>45153</v>
      </c>
      <c r="G169" s="59" t="s">
        <v>134</v>
      </c>
      <c r="H169" s="69">
        <v>7.3299999999817009</v>
      </c>
      <c r="I169" s="72" t="s">
        <v>654</v>
      </c>
      <c r="J169" s="72" t="s">
        <v>136</v>
      </c>
      <c r="K169" s="73">
        <v>3.9705999999999998E-2</v>
      </c>
      <c r="L169" s="73">
        <v>4.3799999999855253E-2</v>
      </c>
      <c r="M169" s="69">
        <v>172704.15708999999</v>
      </c>
      <c r="N169" s="71">
        <v>98.41</v>
      </c>
      <c r="O169" s="69">
        <v>169.95815506700001</v>
      </c>
      <c r="P169" s="70">
        <f t="shared" si="2"/>
        <v>5.2448698058298125E-4</v>
      </c>
      <c r="Q169" s="70">
        <f>O169/'סכום נכסי הקרן'!$C$41</f>
        <v>2.6476326998135728E-5</v>
      </c>
    </row>
    <row r="170" spans="1:17">
      <c r="A170" s="62" t="s">
        <v>3565</v>
      </c>
      <c r="B170" s="72" t="s">
        <v>3154</v>
      </c>
      <c r="C170" s="59" t="s">
        <v>3252</v>
      </c>
      <c r="D170" s="126" t="s">
        <v>3652</v>
      </c>
      <c r="E170" s="59" t="s">
        <v>544</v>
      </c>
      <c r="F170" s="78">
        <v>43011</v>
      </c>
      <c r="G170" s="59" t="s">
        <v>134</v>
      </c>
      <c r="H170" s="69">
        <v>7.5699999999726497</v>
      </c>
      <c r="I170" s="72" t="s">
        <v>654</v>
      </c>
      <c r="J170" s="72" t="s">
        <v>136</v>
      </c>
      <c r="K170" s="73">
        <v>3.5499999999999997E-2</v>
      </c>
      <c r="L170" s="73">
        <v>3.6199999999906071E-2</v>
      </c>
      <c r="M170" s="69">
        <v>96668.580793000001</v>
      </c>
      <c r="N170" s="71">
        <v>112.34</v>
      </c>
      <c r="O170" s="69">
        <v>108.59748382100001</v>
      </c>
      <c r="P170" s="70">
        <f t="shared" si="2"/>
        <v>3.3512935207923261E-4</v>
      </c>
      <c r="Q170" s="70">
        <f>O170/'סכום נכסי הקרן'!$C$41</f>
        <v>1.6917472960836034E-5</v>
      </c>
    </row>
    <row r="171" spans="1:17">
      <c r="A171" s="62" t="s">
        <v>3565</v>
      </c>
      <c r="B171" s="72" t="s">
        <v>3154</v>
      </c>
      <c r="C171" s="59" t="s">
        <v>3253</v>
      </c>
      <c r="D171" s="126" t="s">
        <v>3652</v>
      </c>
      <c r="E171" s="59" t="s">
        <v>544</v>
      </c>
      <c r="F171" s="78">
        <v>43104</v>
      </c>
      <c r="G171" s="59" t="s">
        <v>134</v>
      </c>
      <c r="H171" s="69">
        <v>7.4100000000125101</v>
      </c>
      <c r="I171" s="72" t="s">
        <v>654</v>
      </c>
      <c r="J171" s="72" t="s">
        <v>136</v>
      </c>
      <c r="K171" s="73">
        <v>3.4700000000000002E-2</v>
      </c>
      <c r="L171" s="73">
        <v>4.3800000000102507E-2</v>
      </c>
      <c r="M171" s="69">
        <v>171769.57442600001</v>
      </c>
      <c r="N171" s="71">
        <v>105.64</v>
      </c>
      <c r="O171" s="69">
        <v>181.45737745299999</v>
      </c>
      <c r="P171" s="70">
        <f t="shared" si="2"/>
        <v>5.5997331794589136E-4</v>
      </c>
      <c r="Q171" s="70">
        <f>O171/'סכום נכסי הקרן'!$C$41</f>
        <v>2.826769247863295E-5</v>
      </c>
    </row>
    <row r="172" spans="1:17">
      <c r="A172" s="62" t="s">
        <v>3565</v>
      </c>
      <c r="B172" s="72" t="s">
        <v>3154</v>
      </c>
      <c r="C172" s="59" t="s">
        <v>3254</v>
      </c>
      <c r="D172" s="126" t="s">
        <v>3652</v>
      </c>
      <c r="E172" s="59" t="s">
        <v>544</v>
      </c>
      <c r="F172" s="78">
        <v>43194</v>
      </c>
      <c r="G172" s="59" t="s">
        <v>134</v>
      </c>
      <c r="H172" s="69">
        <v>7.5799999999889547</v>
      </c>
      <c r="I172" s="72" t="s">
        <v>654</v>
      </c>
      <c r="J172" s="72" t="s">
        <v>136</v>
      </c>
      <c r="K172" s="73">
        <v>3.44E-2</v>
      </c>
      <c r="L172" s="73">
        <v>3.6899999999961006E-2</v>
      </c>
      <c r="M172" s="69">
        <v>110825.294727</v>
      </c>
      <c r="N172" s="71">
        <v>111.1</v>
      </c>
      <c r="O172" s="69">
        <v>123.126907292</v>
      </c>
      <c r="P172" s="70">
        <f t="shared" si="2"/>
        <v>3.7996682070739091E-4</v>
      </c>
      <c r="Q172" s="70">
        <f>O172/'סכום נכסי הקרן'!$C$41</f>
        <v>1.9180887545213789E-5</v>
      </c>
    </row>
    <row r="173" spans="1:17">
      <c r="A173" s="62" t="s">
        <v>3565</v>
      </c>
      <c r="B173" s="72" t="s">
        <v>3154</v>
      </c>
      <c r="C173" s="59" t="s">
        <v>3255</v>
      </c>
      <c r="D173" s="126" t="s">
        <v>3652</v>
      </c>
      <c r="E173" s="59" t="s">
        <v>544</v>
      </c>
      <c r="F173" s="78">
        <v>43285</v>
      </c>
      <c r="G173" s="59" t="s">
        <v>134</v>
      </c>
      <c r="H173" s="69">
        <v>7.5299999999979388</v>
      </c>
      <c r="I173" s="72" t="s">
        <v>654</v>
      </c>
      <c r="J173" s="72" t="s">
        <v>136</v>
      </c>
      <c r="K173" s="73">
        <v>3.6600000000000001E-2</v>
      </c>
      <c r="L173" s="73">
        <v>3.6999999999963624E-2</v>
      </c>
      <c r="M173" s="69">
        <v>147848.453263</v>
      </c>
      <c r="N173" s="71">
        <v>111.56</v>
      </c>
      <c r="O173" s="69">
        <v>164.939740078</v>
      </c>
      <c r="P173" s="70">
        <f t="shared" si="2"/>
        <v>5.0900026666886886E-4</v>
      </c>
      <c r="Q173" s="70">
        <f>O173/'סכום נכסי הקרן'!$C$41</f>
        <v>2.5694551059177512E-5</v>
      </c>
    </row>
    <row r="174" spans="1:17">
      <c r="A174" s="62" t="s">
        <v>3565</v>
      </c>
      <c r="B174" s="72" t="s">
        <v>3154</v>
      </c>
      <c r="C174" s="59" t="s">
        <v>3256</v>
      </c>
      <c r="D174" s="126" t="s">
        <v>3652</v>
      </c>
      <c r="E174" s="59" t="s">
        <v>544</v>
      </c>
      <c r="F174" s="78">
        <v>43377</v>
      </c>
      <c r="G174" s="59" t="s">
        <v>134</v>
      </c>
      <c r="H174" s="69">
        <v>7.4999999999984563</v>
      </c>
      <c r="I174" s="72" t="s">
        <v>654</v>
      </c>
      <c r="J174" s="72" t="s">
        <v>136</v>
      </c>
      <c r="K174" s="73">
        <v>3.6200000000000003E-2</v>
      </c>
      <c r="L174" s="73">
        <v>3.8699999999988577E-2</v>
      </c>
      <c r="M174" s="69">
        <v>295596.83779399999</v>
      </c>
      <c r="N174" s="71">
        <v>109.59</v>
      </c>
      <c r="O174" s="69">
        <v>323.94459355100003</v>
      </c>
      <c r="P174" s="70">
        <f t="shared" si="2"/>
        <v>9.996856089710209E-4</v>
      </c>
      <c r="Q174" s="70">
        <f>O174/'סכום נכסי הקרן'!$C$41</f>
        <v>5.046455690668871E-5</v>
      </c>
    </row>
    <row r="175" spans="1:17">
      <c r="A175" s="62" t="s">
        <v>3565</v>
      </c>
      <c r="B175" s="72" t="s">
        <v>3154</v>
      </c>
      <c r="C175" s="59" t="s">
        <v>3257</v>
      </c>
      <c r="D175" s="126" t="s">
        <v>3652</v>
      </c>
      <c r="E175" s="59" t="s">
        <v>544</v>
      </c>
      <c r="F175" s="78">
        <v>43469</v>
      </c>
      <c r="G175" s="59" t="s">
        <v>134</v>
      </c>
      <c r="H175" s="69">
        <v>7.5800000000098908</v>
      </c>
      <c r="I175" s="72" t="s">
        <v>654</v>
      </c>
      <c r="J175" s="72" t="s">
        <v>136</v>
      </c>
      <c r="K175" s="73">
        <v>3.8199999999999998E-2</v>
      </c>
      <c r="L175" s="73">
        <v>3.3800000000049041E-2</v>
      </c>
      <c r="M175" s="69">
        <v>208811.485709</v>
      </c>
      <c r="N175" s="71">
        <v>115.23</v>
      </c>
      <c r="O175" s="69">
        <v>240.61347808900001</v>
      </c>
      <c r="P175" s="70">
        <f t="shared" si="2"/>
        <v>7.4252769195287845E-4</v>
      </c>
      <c r="Q175" s="70">
        <f>O175/'סכום נכסי הקרן'!$C$41</f>
        <v>3.7483115320543228E-5</v>
      </c>
    </row>
    <row r="176" spans="1:17">
      <c r="A176" s="62" t="s">
        <v>3565</v>
      </c>
      <c r="B176" s="72" t="s">
        <v>3154</v>
      </c>
      <c r="C176" s="59" t="s">
        <v>3258</v>
      </c>
      <c r="D176" s="126" t="s">
        <v>3652</v>
      </c>
      <c r="E176" s="59" t="s">
        <v>544</v>
      </c>
      <c r="F176" s="78">
        <v>43559</v>
      </c>
      <c r="G176" s="59" t="s">
        <v>134</v>
      </c>
      <c r="H176" s="69">
        <v>7.5899999999964862</v>
      </c>
      <c r="I176" s="72" t="s">
        <v>654</v>
      </c>
      <c r="J176" s="72" t="s">
        <v>136</v>
      </c>
      <c r="K176" s="73">
        <v>3.3700000000000001E-2</v>
      </c>
      <c r="L176" s="73">
        <v>3.6299999999983991E-2</v>
      </c>
      <c r="M176" s="69">
        <v>495825.76487499999</v>
      </c>
      <c r="N176" s="71">
        <v>109.67</v>
      </c>
      <c r="O176" s="69">
        <v>543.77209624900001</v>
      </c>
      <c r="P176" s="70">
        <f t="shared" si="2"/>
        <v>1.6780682561215478E-3</v>
      </c>
      <c r="Q176" s="70">
        <f>O176/'סכום נכסי הקרן'!$C$41</f>
        <v>8.4709602943587573E-5</v>
      </c>
    </row>
    <row r="177" spans="1:17">
      <c r="A177" s="62" t="s">
        <v>3565</v>
      </c>
      <c r="B177" s="72" t="s">
        <v>3154</v>
      </c>
      <c r="C177" s="59" t="s">
        <v>3259</v>
      </c>
      <c r="D177" s="126" t="s">
        <v>3652</v>
      </c>
      <c r="E177" s="59" t="s">
        <v>544</v>
      </c>
      <c r="F177" s="78">
        <v>43742</v>
      </c>
      <c r="G177" s="59" t="s">
        <v>134</v>
      </c>
      <c r="H177" s="69">
        <v>7.4699999999939397</v>
      </c>
      <c r="I177" s="72" t="s">
        <v>654</v>
      </c>
      <c r="J177" s="72" t="s">
        <v>136</v>
      </c>
      <c r="K177" s="73">
        <v>2.75E-2</v>
      </c>
      <c r="L177" s="73">
        <v>4.6399999999974101E-2</v>
      </c>
      <c r="M177" s="69">
        <v>577246.638806</v>
      </c>
      <c r="N177" s="71">
        <v>96.34</v>
      </c>
      <c r="O177" s="69">
        <v>556.11943067100003</v>
      </c>
      <c r="P177" s="70">
        <f t="shared" si="2"/>
        <v>1.7161718478361681E-3</v>
      </c>
      <c r="Q177" s="70">
        <f>O177/'סכום נכסי הקרן'!$C$41</f>
        <v>8.6633088542635974E-5</v>
      </c>
    </row>
    <row r="178" spans="1:17">
      <c r="A178" s="62" t="s">
        <v>3565</v>
      </c>
      <c r="B178" s="72" t="s">
        <v>3154</v>
      </c>
      <c r="C178" s="59" t="s">
        <v>3260</v>
      </c>
      <c r="D178" s="126" t="s">
        <v>3652</v>
      </c>
      <c r="E178" s="59" t="s">
        <v>544</v>
      </c>
      <c r="F178" s="78">
        <v>42935</v>
      </c>
      <c r="G178" s="59" t="s">
        <v>134</v>
      </c>
      <c r="H178" s="69">
        <v>7.5399999999928875</v>
      </c>
      <c r="I178" s="72" t="s">
        <v>654</v>
      </c>
      <c r="J178" s="72" t="s">
        <v>136</v>
      </c>
      <c r="K178" s="73">
        <v>3.73E-2</v>
      </c>
      <c r="L178" s="73">
        <v>3.5999999999976807E-2</v>
      </c>
      <c r="M178" s="69">
        <v>452798.49913800001</v>
      </c>
      <c r="N178" s="71">
        <v>114.27</v>
      </c>
      <c r="O178" s="69">
        <v>517.41287084199996</v>
      </c>
      <c r="P178" s="70">
        <f t="shared" si="2"/>
        <v>1.5967242891976091E-3</v>
      </c>
      <c r="Q178" s="70">
        <f>O178/'סכום נכסי הקרן'!$C$41</f>
        <v>8.0603324718702286E-5</v>
      </c>
    </row>
    <row r="179" spans="1:17">
      <c r="A179" s="62" t="s">
        <v>3565</v>
      </c>
      <c r="B179" s="72" t="s">
        <v>3154</v>
      </c>
      <c r="C179" s="59" t="s">
        <v>3261</v>
      </c>
      <c r="D179" s="126" t="s">
        <v>3652</v>
      </c>
      <c r="E179" s="59" t="s">
        <v>544</v>
      </c>
      <c r="F179" s="78">
        <v>45284</v>
      </c>
      <c r="G179" s="59" t="s">
        <v>134</v>
      </c>
      <c r="H179" s="69">
        <v>7.200000000027563</v>
      </c>
      <c r="I179" s="72" t="s">
        <v>654</v>
      </c>
      <c r="J179" s="72" t="s">
        <v>136</v>
      </c>
      <c r="K179" s="73">
        <v>4.4500000000000005E-2</v>
      </c>
      <c r="L179" s="73">
        <v>4.6900000000172665E-2</v>
      </c>
      <c r="M179" s="69">
        <v>124673.85873300002</v>
      </c>
      <c r="N179" s="71">
        <v>98.94</v>
      </c>
      <c r="O179" s="69">
        <v>123.35232112300001</v>
      </c>
      <c r="P179" s="70">
        <f t="shared" si="2"/>
        <v>3.8066244263595467E-4</v>
      </c>
      <c r="Q179" s="70">
        <f>O179/'סכום נכסי הקרן'!$C$41</f>
        <v>1.9216002837546221E-5</v>
      </c>
    </row>
    <row r="180" spans="1:17">
      <c r="A180" s="62" t="s">
        <v>3546</v>
      </c>
      <c r="B180" s="72" t="s">
        <v>3154</v>
      </c>
      <c r="C180" s="59" t="s">
        <v>3262</v>
      </c>
      <c r="D180" s="126" t="s">
        <v>3652</v>
      </c>
      <c r="E180" s="59" t="s">
        <v>298</v>
      </c>
      <c r="F180" s="78">
        <v>40742</v>
      </c>
      <c r="G180" s="59" t="s">
        <v>3144</v>
      </c>
      <c r="H180" s="69">
        <v>4.9399999999993067</v>
      </c>
      <c r="I180" s="72" t="s">
        <v>334</v>
      </c>
      <c r="J180" s="72" t="s">
        <v>136</v>
      </c>
      <c r="K180" s="73">
        <v>0.06</v>
      </c>
      <c r="L180" s="73">
        <v>1.9099999999995863E-2</v>
      </c>
      <c r="M180" s="69">
        <v>1686620.8754799997</v>
      </c>
      <c r="N180" s="71">
        <v>141.91999999999999</v>
      </c>
      <c r="O180" s="69">
        <v>2393.6523067890002</v>
      </c>
      <c r="P180" s="70">
        <f t="shared" si="2"/>
        <v>7.3867562898546294E-3</v>
      </c>
      <c r="Q180" s="70">
        <f>O180/'סכום נכסי הקרן'!$C$41</f>
        <v>3.7288661535190274E-4</v>
      </c>
    </row>
    <row r="181" spans="1:17">
      <c r="A181" s="62" t="s">
        <v>3546</v>
      </c>
      <c r="B181" s="72" t="s">
        <v>3154</v>
      </c>
      <c r="C181" s="59" t="s">
        <v>3263</v>
      </c>
      <c r="D181" s="126" t="s">
        <v>3652</v>
      </c>
      <c r="E181" s="59" t="s">
        <v>298</v>
      </c>
      <c r="F181" s="78">
        <v>42201</v>
      </c>
      <c r="G181" s="59" t="s">
        <v>3144</v>
      </c>
      <c r="H181" s="69">
        <v>4.5700000000136454</v>
      </c>
      <c r="I181" s="72" t="s">
        <v>334</v>
      </c>
      <c r="J181" s="72" t="s">
        <v>136</v>
      </c>
      <c r="K181" s="73">
        <v>4.2030000000000005E-2</v>
      </c>
      <c r="L181" s="73">
        <v>3.0100000000122088E-2</v>
      </c>
      <c r="M181" s="69">
        <v>117060.60341</v>
      </c>
      <c r="N181" s="71">
        <v>118.95</v>
      </c>
      <c r="O181" s="69">
        <v>139.24357712999998</v>
      </c>
      <c r="P181" s="70">
        <f t="shared" si="2"/>
        <v>4.2970249533302526E-4</v>
      </c>
      <c r="Q181" s="70">
        <f>O181/'סכום נכסי הקרן'!$C$41</f>
        <v>2.1691565662328341E-5</v>
      </c>
    </row>
    <row r="182" spans="1:17">
      <c r="A182" s="62" t="s">
        <v>3566</v>
      </c>
      <c r="B182" s="72" t="s">
        <v>3154</v>
      </c>
      <c r="C182" s="59" t="s">
        <v>3264</v>
      </c>
      <c r="D182" s="126" t="s">
        <v>3652</v>
      </c>
      <c r="E182" s="59" t="s">
        <v>298</v>
      </c>
      <c r="F182" s="78">
        <v>42521</v>
      </c>
      <c r="G182" s="59" t="s">
        <v>3144</v>
      </c>
      <c r="H182" s="69">
        <v>1.2099999999992779</v>
      </c>
      <c r="I182" s="72" t="s">
        <v>132</v>
      </c>
      <c r="J182" s="72" t="s">
        <v>136</v>
      </c>
      <c r="K182" s="73">
        <v>2.3E-2</v>
      </c>
      <c r="L182" s="73">
        <v>3.2500000000025779E-2</v>
      </c>
      <c r="M182" s="69">
        <v>86511.615048000007</v>
      </c>
      <c r="N182" s="71">
        <v>112.08</v>
      </c>
      <c r="O182" s="69">
        <v>96.962221267000018</v>
      </c>
      <c r="P182" s="70">
        <f t="shared" si="2"/>
        <v>2.9922319786832127E-4</v>
      </c>
      <c r="Q182" s="70">
        <f>O182/'סכום נכסי הקרן'!$C$41</f>
        <v>1.5104914946379908E-5</v>
      </c>
    </row>
    <row r="183" spans="1:17">
      <c r="A183" s="62" t="s">
        <v>3567</v>
      </c>
      <c r="B183" s="72" t="s">
        <v>3154</v>
      </c>
      <c r="C183" s="59" t="s">
        <v>3265</v>
      </c>
      <c r="D183" s="126" t="s">
        <v>3652</v>
      </c>
      <c r="E183" s="59" t="s">
        <v>544</v>
      </c>
      <c r="F183" s="78">
        <v>44592</v>
      </c>
      <c r="G183" s="59" t="s">
        <v>134</v>
      </c>
      <c r="H183" s="69">
        <v>11.080000000020753</v>
      </c>
      <c r="I183" s="72" t="s">
        <v>654</v>
      </c>
      <c r="J183" s="72" t="s">
        <v>136</v>
      </c>
      <c r="K183" s="73">
        <v>2.7473999999999998E-2</v>
      </c>
      <c r="L183" s="73">
        <v>4.2500000000105571E-2</v>
      </c>
      <c r="M183" s="69">
        <v>193468.63503599996</v>
      </c>
      <c r="N183" s="71">
        <v>85.68</v>
      </c>
      <c r="O183" s="69">
        <v>165.76392675700001</v>
      </c>
      <c r="P183" s="70">
        <f t="shared" si="2"/>
        <v>5.1154368791591059E-4</v>
      </c>
      <c r="Q183" s="70">
        <f>O183/'סכום נכסי הקרן'!$C$41</f>
        <v>2.5822944051041358E-5</v>
      </c>
    </row>
    <row r="184" spans="1:17">
      <c r="A184" s="62" t="s">
        <v>3567</v>
      </c>
      <c r="B184" s="72" t="s">
        <v>3154</v>
      </c>
      <c r="C184" s="59" t="s">
        <v>3266</v>
      </c>
      <c r="D184" s="126" t="s">
        <v>3652</v>
      </c>
      <c r="E184" s="59" t="s">
        <v>544</v>
      </c>
      <c r="F184" s="78">
        <v>44837</v>
      </c>
      <c r="G184" s="59" t="s">
        <v>134</v>
      </c>
      <c r="H184" s="69">
        <v>10.899999999980398</v>
      </c>
      <c r="I184" s="72" t="s">
        <v>654</v>
      </c>
      <c r="J184" s="72" t="s">
        <v>136</v>
      </c>
      <c r="K184" s="73">
        <v>3.9636999999999999E-2</v>
      </c>
      <c r="L184" s="73">
        <v>3.8999999999922784E-2</v>
      </c>
      <c r="M184" s="69">
        <v>170941.13095300001</v>
      </c>
      <c r="N184" s="71">
        <v>98.47</v>
      </c>
      <c r="O184" s="69">
        <v>168.32573129699998</v>
      </c>
      <c r="P184" s="70">
        <f t="shared" si="2"/>
        <v>5.1944935815279145E-4</v>
      </c>
      <c r="Q184" s="70">
        <f>O184/'סכום נכסי הקרן'!$C$41</f>
        <v>2.6222025664274976E-5</v>
      </c>
    </row>
    <row r="185" spans="1:17">
      <c r="A185" s="62" t="s">
        <v>3567</v>
      </c>
      <c r="B185" s="72" t="s">
        <v>3154</v>
      </c>
      <c r="C185" s="59" t="s">
        <v>3267</v>
      </c>
      <c r="D185" s="126" t="s">
        <v>3652</v>
      </c>
      <c r="E185" s="59" t="s">
        <v>544</v>
      </c>
      <c r="F185" s="78">
        <v>45076</v>
      </c>
      <c r="G185" s="59" t="s">
        <v>134</v>
      </c>
      <c r="H185" s="69">
        <v>10.729999999983047</v>
      </c>
      <c r="I185" s="72" t="s">
        <v>654</v>
      </c>
      <c r="J185" s="72" t="s">
        <v>136</v>
      </c>
      <c r="K185" s="73">
        <v>4.4936999999999998E-2</v>
      </c>
      <c r="L185" s="73">
        <v>4.1699999999955183E-2</v>
      </c>
      <c r="M185" s="69">
        <v>208541.761325</v>
      </c>
      <c r="N185" s="71">
        <v>98.42</v>
      </c>
      <c r="O185" s="69">
        <v>205.24680207599997</v>
      </c>
      <c r="P185" s="70">
        <f t="shared" si="2"/>
        <v>6.3338693840679237E-4</v>
      </c>
      <c r="Q185" s="70">
        <f>O185/'סכום נכסי הקרן'!$C$41</f>
        <v>3.1973643423839138E-5</v>
      </c>
    </row>
    <row r="186" spans="1:17">
      <c r="A186" s="62" t="s">
        <v>3567</v>
      </c>
      <c r="B186" s="72" t="s">
        <v>3154</v>
      </c>
      <c r="C186" s="59" t="s">
        <v>3268</v>
      </c>
      <c r="D186" s="126" t="s">
        <v>3652</v>
      </c>
      <c r="E186" s="59" t="s">
        <v>544</v>
      </c>
      <c r="F186" s="78">
        <v>45291</v>
      </c>
      <c r="G186" s="59" t="s">
        <v>134</v>
      </c>
      <c r="H186" s="69">
        <v>10.65000000004726</v>
      </c>
      <c r="I186" s="72" t="s">
        <v>654</v>
      </c>
      <c r="J186" s="72" t="s">
        <v>136</v>
      </c>
      <c r="K186" s="73">
        <v>4.7819E-2</v>
      </c>
      <c r="L186" s="73">
        <v>4.2400000000132519E-2</v>
      </c>
      <c r="M186" s="69">
        <v>102882.52851600001</v>
      </c>
      <c r="N186" s="71">
        <v>99.75</v>
      </c>
      <c r="O186" s="69">
        <v>102.626136011</v>
      </c>
      <c r="P186" s="70">
        <f t="shared" si="2"/>
        <v>3.1670190926754132E-4</v>
      </c>
      <c r="Q186" s="70">
        <f>O186/'סכום נכסי הקרן'!$C$41</f>
        <v>1.5987247769965746E-5</v>
      </c>
    </row>
    <row r="187" spans="1:17">
      <c r="A187" s="62" t="s">
        <v>3568</v>
      </c>
      <c r="B187" s="72" t="s">
        <v>3145</v>
      </c>
      <c r="C187" s="59" t="s">
        <v>3269</v>
      </c>
      <c r="D187" s="126" t="s">
        <v>3652</v>
      </c>
      <c r="E187" s="59" t="s">
        <v>544</v>
      </c>
      <c r="F187" s="78">
        <v>42432</v>
      </c>
      <c r="G187" s="59" t="s">
        <v>134</v>
      </c>
      <c r="H187" s="69">
        <v>4.3700000000004522</v>
      </c>
      <c r="I187" s="72" t="s">
        <v>654</v>
      </c>
      <c r="J187" s="72" t="s">
        <v>136</v>
      </c>
      <c r="K187" s="73">
        <v>2.5399999999999999E-2</v>
      </c>
      <c r="L187" s="73">
        <v>2.1200000000012063E-2</v>
      </c>
      <c r="M187" s="69">
        <v>572316.05552699999</v>
      </c>
      <c r="N187" s="71">
        <v>115.92</v>
      </c>
      <c r="O187" s="69">
        <v>663.42877271000009</v>
      </c>
      <c r="P187" s="70">
        <f t="shared" si="2"/>
        <v>2.0473260238284539E-3</v>
      </c>
      <c r="Q187" s="70">
        <f>O187/'סכום נכסי הקרן'!$C$41</f>
        <v>1.0334989291521424E-4</v>
      </c>
    </row>
    <row r="188" spans="1:17">
      <c r="A188" s="62" t="s">
        <v>3569</v>
      </c>
      <c r="B188" s="72" t="s">
        <v>3154</v>
      </c>
      <c r="C188" s="59" t="s">
        <v>3270</v>
      </c>
      <c r="D188" s="126" t="s">
        <v>3652</v>
      </c>
      <c r="E188" s="59" t="s">
        <v>544</v>
      </c>
      <c r="F188" s="78">
        <v>42242</v>
      </c>
      <c r="G188" s="59" t="s">
        <v>134</v>
      </c>
      <c r="H188" s="69">
        <v>2.9199999999998019</v>
      </c>
      <c r="I188" s="72" t="s">
        <v>540</v>
      </c>
      <c r="J188" s="72" t="s">
        <v>136</v>
      </c>
      <c r="K188" s="73">
        <v>2.3599999999999999E-2</v>
      </c>
      <c r="L188" s="73">
        <v>2.7799999999992081E-2</v>
      </c>
      <c r="M188" s="69">
        <v>916991.28856100002</v>
      </c>
      <c r="N188" s="71">
        <v>110.13</v>
      </c>
      <c r="O188" s="69">
        <v>1009.88263631</v>
      </c>
      <c r="P188" s="70">
        <f t="shared" si="2"/>
        <v>3.1164747255146954E-3</v>
      </c>
      <c r="Q188" s="70">
        <f>O188/'סכום נכסי הקרן'!$C$41</f>
        <v>1.5732097643765566E-4</v>
      </c>
    </row>
    <row r="189" spans="1:17">
      <c r="A189" s="62" t="s">
        <v>3570</v>
      </c>
      <c r="B189" s="72" t="s">
        <v>3145</v>
      </c>
      <c r="C189" s="59">
        <v>7134</v>
      </c>
      <c r="D189" s="126" t="s">
        <v>3652</v>
      </c>
      <c r="E189" s="59" t="s">
        <v>544</v>
      </c>
      <c r="F189" s="78">
        <v>43705</v>
      </c>
      <c r="G189" s="59" t="s">
        <v>134</v>
      </c>
      <c r="H189" s="69">
        <v>5.1800000000069986</v>
      </c>
      <c r="I189" s="72" t="s">
        <v>654</v>
      </c>
      <c r="J189" s="72" t="s">
        <v>136</v>
      </c>
      <c r="K189" s="73">
        <v>0.04</v>
      </c>
      <c r="L189" s="73">
        <v>3.4700000000013692E-2</v>
      </c>
      <c r="M189" s="69">
        <v>57697.827732999998</v>
      </c>
      <c r="N189" s="71">
        <v>113.93</v>
      </c>
      <c r="O189" s="69">
        <v>65.735133352999995</v>
      </c>
      <c r="P189" s="70">
        <f t="shared" si="2"/>
        <v>2.0285711854746343E-4</v>
      </c>
      <c r="Q189" s="70">
        <f>O189/'סכום נכסי הקרן'!$C$41</f>
        <v>1.0240314065741563E-5</v>
      </c>
    </row>
    <row r="190" spans="1:17">
      <c r="A190" s="62" t="s">
        <v>3570</v>
      </c>
      <c r="B190" s="72" t="s">
        <v>3145</v>
      </c>
      <c r="C190" s="59" t="s">
        <v>3271</v>
      </c>
      <c r="D190" s="126" t="s">
        <v>3652</v>
      </c>
      <c r="E190" s="59" t="s">
        <v>544</v>
      </c>
      <c r="F190" s="78">
        <v>43256</v>
      </c>
      <c r="G190" s="59" t="s">
        <v>134</v>
      </c>
      <c r="H190" s="69">
        <v>5.189999999999781</v>
      </c>
      <c r="I190" s="72" t="s">
        <v>654</v>
      </c>
      <c r="J190" s="72" t="s">
        <v>136</v>
      </c>
      <c r="K190" s="73">
        <v>0.04</v>
      </c>
      <c r="L190" s="73">
        <v>3.4099999999996709E-2</v>
      </c>
      <c r="M190" s="69">
        <v>947970.38761400001</v>
      </c>
      <c r="N190" s="71">
        <v>115.56</v>
      </c>
      <c r="O190" s="69">
        <v>1095.4744977959999</v>
      </c>
      <c r="P190" s="70">
        <f t="shared" si="2"/>
        <v>3.3806092530727985E-3</v>
      </c>
      <c r="Q190" s="70">
        <f>O190/'סכום נכסי הקרן'!$C$41</f>
        <v>1.70654600306361E-4</v>
      </c>
    </row>
    <row r="191" spans="1:17">
      <c r="A191" s="62" t="s">
        <v>3571</v>
      </c>
      <c r="B191" s="72" t="s">
        <v>3154</v>
      </c>
      <c r="C191" s="59" t="s">
        <v>3272</v>
      </c>
      <c r="D191" s="126" t="s">
        <v>3652</v>
      </c>
      <c r="E191" s="59" t="s">
        <v>544</v>
      </c>
      <c r="F191" s="78">
        <v>44294</v>
      </c>
      <c r="G191" s="59" t="s">
        <v>134</v>
      </c>
      <c r="H191" s="69">
        <v>7.4900000000050975</v>
      </c>
      <c r="I191" s="72" t="s">
        <v>654</v>
      </c>
      <c r="J191" s="72" t="s">
        <v>136</v>
      </c>
      <c r="K191" s="73">
        <v>0.03</v>
      </c>
      <c r="L191" s="73">
        <v>4.2800000000029127E-2</v>
      </c>
      <c r="M191" s="69">
        <v>551000.67706799996</v>
      </c>
      <c r="N191" s="71">
        <v>102.2</v>
      </c>
      <c r="O191" s="69">
        <v>563.12271423699997</v>
      </c>
      <c r="P191" s="70">
        <f t="shared" si="2"/>
        <v>1.7377838207965107E-3</v>
      </c>
      <c r="Q191" s="70">
        <f>O191/'סכום נכסי הקרן'!$C$41</f>
        <v>8.7724070176797562E-5</v>
      </c>
    </row>
    <row r="192" spans="1:17">
      <c r="A192" s="62" t="s">
        <v>3571</v>
      </c>
      <c r="B192" s="72" t="s">
        <v>3154</v>
      </c>
      <c r="C192" s="59" t="s">
        <v>3273</v>
      </c>
      <c r="D192" s="126" t="s">
        <v>3652</v>
      </c>
      <c r="E192" s="59" t="s">
        <v>544</v>
      </c>
      <c r="F192" s="78">
        <v>42326</v>
      </c>
      <c r="G192" s="59" t="s">
        <v>134</v>
      </c>
      <c r="H192" s="69">
        <v>6.1900000000137325</v>
      </c>
      <c r="I192" s="72" t="s">
        <v>654</v>
      </c>
      <c r="J192" s="72" t="s">
        <v>136</v>
      </c>
      <c r="K192" s="73">
        <v>8.0500000000000002E-2</v>
      </c>
      <c r="L192" s="73">
        <v>7.3700000000219618E-2</v>
      </c>
      <c r="M192" s="69">
        <v>174441.98458700001</v>
      </c>
      <c r="N192" s="71">
        <v>107.27</v>
      </c>
      <c r="O192" s="69">
        <v>187.12461159700004</v>
      </c>
      <c r="P192" s="70">
        <f t="shared" si="2"/>
        <v>5.7746227293761624E-4</v>
      </c>
      <c r="Q192" s="70">
        <f>O192/'סכום נכסי הקרן'!$C$41</f>
        <v>2.9150542403147571E-5</v>
      </c>
    </row>
    <row r="193" spans="1:17">
      <c r="A193" s="62" t="s">
        <v>3571</v>
      </c>
      <c r="B193" s="72" t="s">
        <v>3154</v>
      </c>
      <c r="C193" s="59" t="s">
        <v>3274</v>
      </c>
      <c r="D193" s="126" t="s">
        <v>3652</v>
      </c>
      <c r="E193" s="59" t="s">
        <v>544</v>
      </c>
      <c r="F193" s="78">
        <v>42606</v>
      </c>
      <c r="G193" s="59" t="s">
        <v>134</v>
      </c>
      <c r="H193" s="69">
        <v>6.1899999999996576</v>
      </c>
      <c r="I193" s="72" t="s">
        <v>654</v>
      </c>
      <c r="J193" s="72" t="s">
        <v>136</v>
      </c>
      <c r="K193" s="73">
        <v>8.0500000000000002E-2</v>
      </c>
      <c r="L193" s="73">
        <v>7.3699999999984625E-2</v>
      </c>
      <c r="M193" s="69">
        <v>733751.44072099996</v>
      </c>
      <c r="N193" s="71">
        <v>107.27</v>
      </c>
      <c r="O193" s="69">
        <v>787.09805063299996</v>
      </c>
      <c r="P193" s="70">
        <f t="shared" si="2"/>
        <v>2.428966587902251E-3</v>
      </c>
      <c r="Q193" s="70">
        <f>O193/'סכום נכסי הקרן'!$C$41</f>
        <v>1.2261527174108988E-4</v>
      </c>
    </row>
    <row r="194" spans="1:17">
      <c r="A194" s="62" t="s">
        <v>3571</v>
      </c>
      <c r="B194" s="72" t="s">
        <v>3154</v>
      </c>
      <c r="C194" s="59" t="s">
        <v>3275</v>
      </c>
      <c r="D194" s="126" t="s">
        <v>3652</v>
      </c>
      <c r="E194" s="59" t="s">
        <v>544</v>
      </c>
      <c r="F194" s="78">
        <v>42648</v>
      </c>
      <c r="G194" s="59" t="s">
        <v>134</v>
      </c>
      <c r="H194" s="69">
        <v>6.1899999999972852</v>
      </c>
      <c r="I194" s="72" t="s">
        <v>654</v>
      </c>
      <c r="J194" s="72" t="s">
        <v>136</v>
      </c>
      <c r="K194" s="73">
        <v>8.0500000000000002E-2</v>
      </c>
      <c r="L194" s="73">
        <v>7.3699999999971191E-2</v>
      </c>
      <c r="M194" s="69">
        <v>673074.393025</v>
      </c>
      <c r="N194" s="71">
        <v>107.27</v>
      </c>
      <c r="O194" s="69">
        <v>722.00953638399994</v>
      </c>
      <c r="P194" s="70">
        <f t="shared" si="2"/>
        <v>2.2281049211253161E-3</v>
      </c>
      <c r="Q194" s="70">
        <f>O194/'סכום נכסי הקרן'!$C$41</f>
        <v>1.1247568893378069E-4</v>
      </c>
    </row>
    <row r="195" spans="1:17">
      <c r="A195" s="62" t="s">
        <v>3571</v>
      </c>
      <c r="B195" s="72" t="s">
        <v>3154</v>
      </c>
      <c r="C195" s="59" t="s">
        <v>3276</v>
      </c>
      <c r="D195" s="126" t="s">
        <v>3652</v>
      </c>
      <c r="E195" s="59" t="s">
        <v>544</v>
      </c>
      <c r="F195" s="78">
        <v>42718</v>
      </c>
      <c r="G195" s="59" t="s">
        <v>134</v>
      </c>
      <c r="H195" s="69">
        <v>6.189999999997899</v>
      </c>
      <c r="I195" s="72" t="s">
        <v>654</v>
      </c>
      <c r="J195" s="72" t="s">
        <v>136</v>
      </c>
      <c r="K195" s="73">
        <v>8.0500000000000002E-2</v>
      </c>
      <c r="L195" s="73">
        <v>7.3699999999972649E-2</v>
      </c>
      <c r="M195" s="69">
        <v>470260.15161200002</v>
      </c>
      <c r="N195" s="71">
        <v>107.27</v>
      </c>
      <c r="O195" s="69">
        <v>504.44990397399999</v>
      </c>
      <c r="P195" s="70">
        <f t="shared" si="2"/>
        <v>1.5567208698305638E-3</v>
      </c>
      <c r="Q195" s="70">
        <f>O195/'סכום נכסי הקרן'!$C$41</f>
        <v>7.8583935007582701E-5</v>
      </c>
    </row>
    <row r="196" spans="1:17">
      <c r="A196" s="62" t="s">
        <v>3571</v>
      </c>
      <c r="B196" s="72" t="s">
        <v>3154</v>
      </c>
      <c r="C196" s="59" t="s">
        <v>3277</v>
      </c>
      <c r="D196" s="126" t="s">
        <v>3652</v>
      </c>
      <c r="E196" s="59" t="s">
        <v>544</v>
      </c>
      <c r="F196" s="78">
        <v>42900</v>
      </c>
      <c r="G196" s="59" t="s">
        <v>134</v>
      </c>
      <c r="H196" s="69">
        <v>6.1899999999995314</v>
      </c>
      <c r="I196" s="72" t="s">
        <v>654</v>
      </c>
      <c r="J196" s="72" t="s">
        <v>136</v>
      </c>
      <c r="K196" s="73">
        <v>8.0500000000000002E-2</v>
      </c>
      <c r="L196" s="73">
        <v>7.3699999999992633E-2</v>
      </c>
      <c r="M196" s="69">
        <v>557041.01458099997</v>
      </c>
      <c r="N196" s="71">
        <v>107.27</v>
      </c>
      <c r="O196" s="69">
        <v>597.540082912</v>
      </c>
      <c r="P196" s="70">
        <f t="shared" si="2"/>
        <v>1.8439950336026623E-3</v>
      </c>
      <c r="Q196" s="70">
        <f>O196/'סכום נכסי הקרן'!$C$41</f>
        <v>9.3085657604570414E-5</v>
      </c>
    </row>
    <row r="197" spans="1:17">
      <c r="A197" s="62" t="s">
        <v>3571</v>
      </c>
      <c r="B197" s="72" t="s">
        <v>3154</v>
      </c>
      <c r="C197" s="59" t="s">
        <v>3278</v>
      </c>
      <c r="D197" s="126" t="s">
        <v>3652</v>
      </c>
      <c r="E197" s="59" t="s">
        <v>544</v>
      </c>
      <c r="F197" s="78">
        <v>43075</v>
      </c>
      <c r="G197" s="59" t="s">
        <v>134</v>
      </c>
      <c r="H197" s="69">
        <v>6.1899999999982205</v>
      </c>
      <c r="I197" s="72" t="s">
        <v>654</v>
      </c>
      <c r="J197" s="72" t="s">
        <v>136</v>
      </c>
      <c r="K197" s="73">
        <v>8.0500000000000002E-2</v>
      </c>
      <c r="L197" s="73">
        <v>7.369999999996818E-2</v>
      </c>
      <c r="M197" s="69">
        <v>345647.10508299997</v>
      </c>
      <c r="N197" s="71">
        <v>107.27</v>
      </c>
      <c r="O197" s="69">
        <v>370.776994414</v>
      </c>
      <c r="P197" s="70">
        <f t="shared" si="2"/>
        <v>1.1442093272498147E-3</v>
      </c>
      <c r="Q197" s="70">
        <f>O197/'סכום נכסי הקרן'!$C$41</f>
        <v>5.776017598932558E-5</v>
      </c>
    </row>
    <row r="198" spans="1:17">
      <c r="A198" s="62" t="s">
        <v>3571</v>
      </c>
      <c r="B198" s="72" t="s">
        <v>3154</v>
      </c>
      <c r="C198" s="59" t="s">
        <v>3279</v>
      </c>
      <c r="D198" s="126" t="s">
        <v>3652</v>
      </c>
      <c r="E198" s="59" t="s">
        <v>544</v>
      </c>
      <c r="F198" s="78">
        <v>43292</v>
      </c>
      <c r="G198" s="59" t="s">
        <v>134</v>
      </c>
      <c r="H198" s="69">
        <v>6.1900000000012465</v>
      </c>
      <c r="I198" s="72" t="s">
        <v>654</v>
      </c>
      <c r="J198" s="72" t="s">
        <v>136</v>
      </c>
      <c r="K198" s="73">
        <v>8.0500000000000002E-2</v>
      </c>
      <c r="L198" s="73">
        <v>7.3700000000009688E-2</v>
      </c>
      <c r="M198" s="69">
        <v>942501.08102399996</v>
      </c>
      <c r="N198" s="71">
        <v>107.27</v>
      </c>
      <c r="O198" s="69">
        <v>1011.0246026459999</v>
      </c>
      <c r="P198" s="70">
        <f t="shared" si="2"/>
        <v>3.119998807517468E-3</v>
      </c>
      <c r="Q198" s="70">
        <f>O198/'סכום נכסי הקרן'!$C$41</f>
        <v>1.5749887360370151E-4</v>
      </c>
    </row>
    <row r="199" spans="1:17">
      <c r="A199" s="62" t="s">
        <v>3572</v>
      </c>
      <c r="B199" s="72" t="s">
        <v>3154</v>
      </c>
      <c r="C199" s="59" t="s">
        <v>3280</v>
      </c>
      <c r="D199" s="126" t="s">
        <v>3652</v>
      </c>
      <c r="E199" s="59" t="s">
        <v>527</v>
      </c>
      <c r="F199" s="78">
        <v>44376</v>
      </c>
      <c r="G199" s="59" t="s">
        <v>313</v>
      </c>
      <c r="H199" s="69">
        <v>4.2400000000000695</v>
      </c>
      <c r="I199" s="72" t="s">
        <v>132</v>
      </c>
      <c r="J199" s="72" t="s">
        <v>136</v>
      </c>
      <c r="K199" s="73">
        <v>7.400000000000001E-2</v>
      </c>
      <c r="L199" s="73">
        <v>7.2800000000000378E-2</v>
      </c>
      <c r="M199" s="69">
        <v>12334247.798140001</v>
      </c>
      <c r="N199" s="71">
        <v>99.42</v>
      </c>
      <c r="O199" s="69">
        <v>12262.709650733999</v>
      </c>
      <c r="P199" s="70">
        <f t="shared" si="2"/>
        <v>3.784244160536937E-2</v>
      </c>
      <c r="Q199" s="70">
        <f>O199/'סכום נכסי הקרן'!$C$41</f>
        <v>1.9103026298916803E-3</v>
      </c>
    </row>
    <row r="200" spans="1:17">
      <c r="A200" s="62" t="s">
        <v>3572</v>
      </c>
      <c r="B200" s="72" t="s">
        <v>3154</v>
      </c>
      <c r="C200" s="59" t="s">
        <v>3281</v>
      </c>
      <c r="D200" s="126" t="s">
        <v>3652</v>
      </c>
      <c r="E200" s="59" t="s">
        <v>527</v>
      </c>
      <c r="F200" s="78">
        <v>44431</v>
      </c>
      <c r="G200" s="59" t="s">
        <v>313</v>
      </c>
      <c r="H200" s="69">
        <v>4.2400000000005846</v>
      </c>
      <c r="I200" s="72" t="s">
        <v>132</v>
      </c>
      <c r="J200" s="72" t="s">
        <v>136</v>
      </c>
      <c r="K200" s="73">
        <v>7.400000000000001E-2</v>
      </c>
      <c r="L200" s="73">
        <v>7.2700000000007176E-2</v>
      </c>
      <c r="M200" s="69">
        <v>2128992.4428929999</v>
      </c>
      <c r="N200" s="71">
        <v>99.46</v>
      </c>
      <c r="O200" s="69">
        <v>2117.4959682240001</v>
      </c>
      <c r="P200" s="70">
        <f t="shared" si="2"/>
        <v>6.5345441431311595E-3</v>
      </c>
      <c r="Q200" s="70">
        <f>O200/'סכום נכסי הקרן'!$C$41</f>
        <v>3.2986658186440996E-4</v>
      </c>
    </row>
    <row r="201" spans="1:17">
      <c r="A201" s="62" t="s">
        <v>3572</v>
      </c>
      <c r="B201" s="72" t="s">
        <v>3154</v>
      </c>
      <c r="C201" s="59" t="s">
        <v>3282</v>
      </c>
      <c r="D201" s="126" t="s">
        <v>3652</v>
      </c>
      <c r="E201" s="59" t="s">
        <v>527</v>
      </c>
      <c r="F201" s="78">
        <v>44859</v>
      </c>
      <c r="G201" s="59" t="s">
        <v>313</v>
      </c>
      <c r="H201" s="69">
        <v>4.2500000000001892</v>
      </c>
      <c r="I201" s="72" t="s">
        <v>132</v>
      </c>
      <c r="J201" s="72" t="s">
        <v>136</v>
      </c>
      <c r="K201" s="73">
        <v>7.400000000000001E-2</v>
      </c>
      <c r="L201" s="73">
        <v>6.7100000000001978E-2</v>
      </c>
      <c r="M201" s="69">
        <v>6480412.1843170002</v>
      </c>
      <c r="N201" s="71">
        <v>101.74</v>
      </c>
      <c r="O201" s="69">
        <v>6593.1716139390001</v>
      </c>
      <c r="P201" s="70">
        <f t="shared" ref="P201:P263" si="3">IFERROR(O201/$O$8,0)</f>
        <v>2.0346376853155886E-2</v>
      </c>
      <c r="Q201" s="70">
        <f>O201/'סכום נכסי הקרן'!$C$41</f>
        <v>1.0270938016281712E-3</v>
      </c>
    </row>
    <row r="202" spans="1:17">
      <c r="A202" s="62" t="s">
        <v>3573</v>
      </c>
      <c r="B202" s="72" t="s">
        <v>3154</v>
      </c>
      <c r="C202" s="59" t="s">
        <v>3283</v>
      </c>
      <c r="D202" s="126" t="s">
        <v>3652</v>
      </c>
      <c r="E202" s="59" t="s">
        <v>527</v>
      </c>
      <c r="F202" s="78">
        <v>42516</v>
      </c>
      <c r="G202" s="59" t="s">
        <v>313</v>
      </c>
      <c r="H202" s="69">
        <v>3.3800000000012478</v>
      </c>
      <c r="I202" s="72" t="s">
        <v>317</v>
      </c>
      <c r="J202" s="72" t="s">
        <v>136</v>
      </c>
      <c r="K202" s="73">
        <v>2.3269999999999999E-2</v>
      </c>
      <c r="L202" s="73">
        <v>3.0800000000004678E-2</v>
      </c>
      <c r="M202" s="69">
        <v>696671.95041399996</v>
      </c>
      <c r="N202" s="71">
        <v>110.49</v>
      </c>
      <c r="O202" s="69">
        <v>769.75287260799996</v>
      </c>
      <c r="P202" s="70">
        <f t="shared" si="3"/>
        <v>2.3754397651003663E-3</v>
      </c>
      <c r="Q202" s="70">
        <f>O202/'סכום נכסי הקרן'!$C$41</f>
        <v>1.1991321484332148E-4</v>
      </c>
    </row>
    <row r="203" spans="1:17">
      <c r="A203" s="62" t="s">
        <v>3574</v>
      </c>
      <c r="B203" s="72" t="s">
        <v>3145</v>
      </c>
      <c r="C203" s="59" t="s">
        <v>3284</v>
      </c>
      <c r="D203" s="126" t="s">
        <v>3652</v>
      </c>
      <c r="E203" s="59" t="s">
        <v>298</v>
      </c>
      <c r="F203" s="78">
        <v>42978</v>
      </c>
      <c r="G203" s="59" t="s">
        <v>3144</v>
      </c>
      <c r="H203" s="69">
        <v>0.55999999999947514</v>
      </c>
      <c r="I203" s="72" t="s">
        <v>132</v>
      </c>
      <c r="J203" s="72" t="s">
        <v>136</v>
      </c>
      <c r="K203" s="73">
        <v>2.76E-2</v>
      </c>
      <c r="L203" s="73">
        <v>5.6900000000064302E-2</v>
      </c>
      <c r="M203" s="69">
        <v>383506.89472400001</v>
      </c>
      <c r="N203" s="71">
        <v>99.35</v>
      </c>
      <c r="O203" s="69">
        <v>381.01410219499996</v>
      </c>
      <c r="P203" s="70">
        <f t="shared" si="3"/>
        <v>1.1758008077989099E-3</v>
      </c>
      <c r="Q203" s="70">
        <f>O203/'סכום נכסי הקרן'!$C$41</f>
        <v>5.9354927432809222E-5</v>
      </c>
    </row>
    <row r="204" spans="1:17">
      <c r="A204" s="62" t="s">
        <v>3575</v>
      </c>
      <c r="B204" s="72" t="s">
        <v>3154</v>
      </c>
      <c r="C204" s="59" t="s">
        <v>3285</v>
      </c>
      <c r="D204" s="126" t="s">
        <v>3652</v>
      </c>
      <c r="E204" s="59" t="s">
        <v>544</v>
      </c>
      <c r="F204" s="78">
        <v>42794</v>
      </c>
      <c r="G204" s="59" t="s">
        <v>134</v>
      </c>
      <c r="H204" s="69">
        <v>5.159999999998341</v>
      </c>
      <c r="I204" s="72" t="s">
        <v>654</v>
      </c>
      <c r="J204" s="72" t="s">
        <v>136</v>
      </c>
      <c r="K204" s="73">
        <v>2.8999999999999998E-2</v>
      </c>
      <c r="L204" s="73">
        <v>2.4199999999994094E-2</v>
      </c>
      <c r="M204" s="69">
        <v>1510260.0637470002</v>
      </c>
      <c r="N204" s="71">
        <v>116.59</v>
      </c>
      <c r="O204" s="69">
        <v>1760.812149012</v>
      </c>
      <c r="P204" s="70">
        <f t="shared" si="3"/>
        <v>5.433826032325827E-3</v>
      </c>
      <c r="Q204" s="70">
        <f>O204/'סכום נכסי הקרן'!$C$41</f>
        <v>2.7430186107370709E-4</v>
      </c>
    </row>
    <row r="205" spans="1:17">
      <c r="A205" s="62" t="s">
        <v>3576</v>
      </c>
      <c r="B205" s="72" t="s">
        <v>3154</v>
      </c>
      <c r="C205" s="59" t="s">
        <v>3286</v>
      </c>
      <c r="D205" s="126" t="s">
        <v>3652</v>
      </c>
      <c r="E205" s="59" t="s">
        <v>544</v>
      </c>
      <c r="F205" s="78">
        <v>44728</v>
      </c>
      <c r="G205" s="59" t="s">
        <v>134</v>
      </c>
      <c r="H205" s="69">
        <v>9.379999999979475</v>
      </c>
      <c r="I205" s="72" t="s">
        <v>654</v>
      </c>
      <c r="J205" s="72" t="s">
        <v>136</v>
      </c>
      <c r="K205" s="73">
        <v>2.6314999999999998E-2</v>
      </c>
      <c r="L205" s="73">
        <v>3.1699999999957276E-2</v>
      </c>
      <c r="M205" s="69">
        <v>201078.98114599998</v>
      </c>
      <c r="N205" s="71">
        <v>101.28</v>
      </c>
      <c r="O205" s="69">
        <v>203.652794011</v>
      </c>
      <c r="P205" s="70">
        <f t="shared" si="3"/>
        <v>6.284678659638891E-4</v>
      </c>
      <c r="Q205" s="70">
        <f>O205/'סכום נכסי הקרן'!$C$41</f>
        <v>3.1725326544016767E-5</v>
      </c>
    </row>
    <row r="206" spans="1:17">
      <c r="A206" s="62" t="s">
        <v>3576</v>
      </c>
      <c r="B206" s="72" t="s">
        <v>3154</v>
      </c>
      <c r="C206" s="59" t="s">
        <v>3287</v>
      </c>
      <c r="D206" s="126" t="s">
        <v>3652</v>
      </c>
      <c r="E206" s="59" t="s">
        <v>544</v>
      </c>
      <c r="F206" s="78">
        <v>44923</v>
      </c>
      <c r="G206" s="59" t="s">
        <v>134</v>
      </c>
      <c r="H206" s="69">
        <v>9.0899999999793071</v>
      </c>
      <c r="I206" s="72" t="s">
        <v>654</v>
      </c>
      <c r="J206" s="72" t="s">
        <v>136</v>
      </c>
      <c r="K206" s="73">
        <v>3.0750000000000003E-2</v>
      </c>
      <c r="L206" s="73">
        <v>3.6799999999894986E-2</v>
      </c>
      <c r="M206" s="69">
        <v>65439.933762999994</v>
      </c>
      <c r="N206" s="71">
        <v>98.95</v>
      </c>
      <c r="O206" s="69">
        <v>64.752815525999992</v>
      </c>
      <c r="P206" s="70">
        <f t="shared" si="3"/>
        <v>1.9982570819323265E-4</v>
      </c>
      <c r="Q206" s="70">
        <f>O206/'סכום נכסי הקרן'!$C$41</f>
        <v>1.0087287175131358E-5</v>
      </c>
    </row>
    <row r="207" spans="1:17">
      <c r="A207" s="62" t="s">
        <v>3566</v>
      </c>
      <c r="B207" s="72" t="s">
        <v>3154</v>
      </c>
      <c r="C207" s="59" t="s">
        <v>3288</v>
      </c>
      <c r="D207" s="126" t="s">
        <v>3652</v>
      </c>
      <c r="E207" s="59" t="s">
        <v>298</v>
      </c>
      <c r="F207" s="78">
        <v>42474</v>
      </c>
      <c r="G207" s="59" t="s">
        <v>3144</v>
      </c>
      <c r="H207" s="69">
        <v>0.19000000000157888</v>
      </c>
      <c r="I207" s="72" t="s">
        <v>132</v>
      </c>
      <c r="J207" s="72" t="s">
        <v>136</v>
      </c>
      <c r="K207" s="73">
        <v>6.8499999999999991E-2</v>
      </c>
      <c r="L207" s="73">
        <v>6.3099999999848097E-2</v>
      </c>
      <c r="M207" s="69">
        <v>182887.33179699999</v>
      </c>
      <c r="N207" s="71">
        <v>100.43</v>
      </c>
      <c r="O207" s="69">
        <v>183.67366070900002</v>
      </c>
      <c r="P207" s="70">
        <f t="shared" si="3"/>
        <v>5.6681271740040913E-4</v>
      </c>
      <c r="Q207" s="70">
        <f>O207/'סכום נכסי הקרן'!$C$41</f>
        <v>2.8612948286941867E-5</v>
      </c>
    </row>
    <row r="208" spans="1:17">
      <c r="A208" s="62" t="s">
        <v>3566</v>
      </c>
      <c r="B208" s="72" t="s">
        <v>3154</v>
      </c>
      <c r="C208" s="59" t="s">
        <v>3289</v>
      </c>
      <c r="D208" s="126" t="s">
        <v>3652</v>
      </c>
      <c r="E208" s="59" t="s">
        <v>298</v>
      </c>
      <c r="F208" s="78">
        <v>42562</v>
      </c>
      <c r="G208" s="59" t="s">
        <v>3144</v>
      </c>
      <c r="H208" s="69">
        <v>1.2100000000038904</v>
      </c>
      <c r="I208" s="72" t="s">
        <v>132</v>
      </c>
      <c r="J208" s="72" t="s">
        <v>136</v>
      </c>
      <c r="K208" s="73">
        <v>3.3700000000000001E-2</v>
      </c>
      <c r="L208" s="73">
        <v>6.0300000000015848E-2</v>
      </c>
      <c r="M208" s="69">
        <v>142847.539295</v>
      </c>
      <c r="N208" s="71">
        <v>97.17</v>
      </c>
      <c r="O208" s="69">
        <v>138.804952426</v>
      </c>
      <c r="P208" s="70">
        <f t="shared" si="3"/>
        <v>4.283489095252753E-4</v>
      </c>
      <c r="Q208" s="70">
        <f>O208/'סכום נכסי הקרן'!$C$41</f>
        <v>2.1623236072094876E-5</v>
      </c>
    </row>
    <row r="209" spans="1:17">
      <c r="A209" s="62" t="s">
        <v>3566</v>
      </c>
      <c r="B209" s="72" t="s">
        <v>3154</v>
      </c>
      <c r="C209" s="59" t="s">
        <v>3290</v>
      </c>
      <c r="D209" s="126" t="s">
        <v>3652</v>
      </c>
      <c r="E209" s="59" t="s">
        <v>298</v>
      </c>
      <c r="F209" s="78">
        <v>42717</v>
      </c>
      <c r="G209" s="59" t="s">
        <v>3144</v>
      </c>
      <c r="H209" s="69">
        <v>1.4300000000157091</v>
      </c>
      <c r="I209" s="72" t="s">
        <v>132</v>
      </c>
      <c r="J209" s="72" t="s">
        <v>136</v>
      </c>
      <c r="K209" s="73">
        <v>3.85E-2</v>
      </c>
      <c r="L209" s="73">
        <v>5.9500000000852309E-2</v>
      </c>
      <c r="M209" s="69">
        <v>30714.617389999999</v>
      </c>
      <c r="N209" s="71">
        <v>97.41</v>
      </c>
      <c r="O209" s="69">
        <v>29.919107171</v>
      </c>
      <c r="P209" s="70">
        <f t="shared" si="3"/>
        <v>9.2329680653866375E-5</v>
      </c>
      <c r="Q209" s="70">
        <f>O209/'סכום נכסי הקרן'!$C$41</f>
        <v>4.6608417503672425E-6</v>
      </c>
    </row>
    <row r="210" spans="1:17">
      <c r="A210" s="62" t="s">
        <v>3566</v>
      </c>
      <c r="B210" s="72" t="s">
        <v>3154</v>
      </c>
      <c r="C210" s="59" t="s">
        <v>3291</v>
      </c>
      <c r="D210" s="126" t="s">
        <v>3652</v>
      </c>
      <c r="E210" s="59" t="s">
        <v>298</v>
      </c>
      <c r="F210" s="78">
        <v>42710</v>
      </c>
      <c r="G210" s="59" t="s">
        <v>3144</v>
      </c>
      <c r="H210" s="69">
        <v>1.4300000000060382</v>
      </c>
      <c r="I210" s="72" t="s">
        <v>132</v>
      </c>
      <c r="J210" s="72" t="s">
        <v>136</v>
      </c>
      <c r="K210" s="73">
        <v>3.8399999999999997E-2</v>
      </c>
      <c r="L210" s="73">
        <v>5.9600000000098408E-2</v>
      </c>
      <c r="M210" s="69">
        <v>91828.207565999997</v>
      </c>
      <c r="N210" s="71">
        <v>97.39</v>
      </c>
      <c r="O210" s="69">
        <v>89.43149052199999</v>
      </c>
      <c r="P210" s="70">
        <f t="shared" si="3"/>
        <v>2.7598353497323139E-4</v>
      </c>
      <c r="Q210" s="70">
        <f>O210/'סכום נכסי הקרן'!$C$41</f>
        <v>1.3931766828474452E-5</v>
      </c>
    </row>
    <row r="211" spans="1:17">
      <c r="A211" s="62" t="s">
        <v>3566</v>
      </c>
      <c r="B211" s="72" t="s">
        <v>3154</v>
      </c>
      <c r="C211" s="59" t="s">
        <v>3292</v>
      </c>
      <c r="D211" s="126" t="s">
        <v>3652</v>
      </c>
      <c r="E211" s="59" t="s">
        <v>298</v>
      </c>
      <c r="F211" s="78">
        <v>42474</v>
      </c>
      <c r="G211" s="59" t="s">
        <v>3144</v>
      </c>
      <c r="H211" s="69">
        <v>0.18999999999951553</v>
      </c>
      <c r="I211" s="72" t="s">
        <v>132</v>
      </c>
      <c r="J211" s="72" t="s">
        <v>136</v>
      </c>
      <c r="K211" s="73">
        <v>3.1800000000000002E-2</v>
      </c>
      <c r="L211" s="73">
        <v>6.5800000000141037E-2</v>
      </c>
      <c r="M211" s="69">
        <v>186621.02609199996</v>
      </c>
      <c r="N211" s="71">
        <v>99.54</v>
      </c>
      <c r="O211" s="69">
        <v>185.76256841099999</v>
      </c>
      <c r="P211" s="70">
        <f t="shared" si="3"/>
        <v>5.732590388076201E-4</v>
      </c>
      <c r="Q211" s="70">
        <f>O211/'סכום נכסי הקרן'!$C$41</f>
        <v>2.8938361347381792E-5</v>
      </c>
    </row>
    <row r="212" spans="1:17">
      <c r="A212" s="62" t="s">
        <v>3577</v>
      </c>
      <c r="B212" s="72" t="s">
        <v>3145</v>
      </c>
      <c r="C212" s="59">
        <v>7355</v>
      </c>
      <c r="D212" s="126" t="s">
        <v>3652</v>
      </c>
      <c r="E212" s="59" t="s">
        <v>298</v>
      </c>
      <c r="F212" s="78">
        <v>43842</v>
      </c>
      <c r="G212" s="59" t="s">
        <v>3144</v>
      </c>
      <c r="H212" s="69">
        <v>2.9999999997367705E-2</v>
      </c>
      <c r="I212" s="72" t="s">
        <v>132</v>
      </c>
      <c r="J212" s="72" t="s">
        <v>136</v>
      </c>
      <c r="K212" s="73">
        <v>2.0838000000000002E-2</v>
      </c>
      <c r="L212" s="73">
        <v>6.0899999999745547E-2</v>
      </c>
      <c r="M212" s="69">
        <v>113594.05</v>
      </c>
      <c r="N212" s="71">
        <v>100.33</v>
      </c>
      <c r="O212" s="69">
        <v>113.96891291</v>
      </c>
      <c r="P212" s="70">
        <f t="shared" si="3"/>
        <v>3.5170545943456722E-4</v>
      </c>
      <c r="Q212" s="70">
        <f>O212/'סכום נכסי הקרן'!$C$41</f>
        <v>1.7754241946423094E-5</v>
      </c>
    </row>
    <row r="213" spans="1:17">
      <c r="A213" s="62" t="s">
        <v>3578</v>
      </c>
      <c r="B213" s="72" t="s">
        <v>3154</v>
      </c>
      <c r="C213" s="59" t="s">
        <v>3293</v>
      </c>
      <c r="D213" s="126" t="s">
        <v>3652</v>
      </c>
      <c r="E213" s="59" t="s">
        <v>544</v>
      </c>
      <c r="F213" s="78">
        <v>45015</v>
      </c>
      <c r="G213" s="59" t="s">
        <v>134</v>
      </c>
      <c r="H213" s="69">
        <v>5.1100000000001229</v>
      </c>
      <c r="I213" s="72" t="s">
        <v>317</v>
      </c>
      <c r="J213" s="72" t="s">
        <v>136</v>
      </c>
      <c r="K213" s="73">
        <v>4.5499999999999999E-2</v>
      </c>
      <c r="L213" s="73">
        <v>3.7700000000002468E-2</v>
      </c>
      <c r="M213" s="69">
        <v>1520566.288164</v>
      </c>
      <c r="N213" s="71">
        <v>106.58</v>
      </c>
      <c r="O213" s="69">
        <v>1620.6194703800002</v>
      </c>
      <c r="P213" s="70">
        <f t="shared" si="3"/>
        <v>5.0011946314580573E-3</v>
      </c>
      <c r="Q213" s="70">
        <f>O213/'סכום נכסי הקרן'!$C$41</f>
        <v>2.5246244300787703E-4</v>
      </c>
    </row>
    <row r="214" spans="1:17">
      <c r="A214" s="62" t="s">
        <v>3576</v>
      </c>
      <c r="B214" s="72" t="s">
        <v>3154</v>
      </c>
      <c r="C214" s="59" t="s">
        <v>3294</v>
      </c>
      <c r="D214" s="126" t="s">
        <v>3652</v>
      </c>
      <c r="E214" s="59" t="s">
        <v>544</v>
      </c>
      <c r="F214" s="78">
        <v>44143</v>
      </c>
      <c r="G214" s="59" t="s">
        <v>134</v>
      </c>
      <c r="H214" s="69">
        <v>6.5600000000069727</v>
      </c>
      <c r="I214" s="72" t="s">
        <v>654</v>
      </c>
      <c r="J214" s="72" t="s">
        <v>136</v>
      </c>
      <c r="K214" s="73">
        <v>2.5243000000000002E-2</v>
      </c>
      <c r="L214" s="73">
        <v>3.1800000000026765E-2</v>
      </c>
      <c r="M214" s="69">
        <v>457943.11223300005</v>
      </c>
      <c r="N214" s="71">
        <v>107.73</v>
      </c>
      <c r="O214" s="69">
        <v>493.342106376</v>
      </c>
      <c r="P214" s="70">
        <f t="shared" si="3"/>
        <v>1.5224424604138151E-3</v>
      </c>
      <c r="Q214" s="70">
        <f>O214/'סכום נכסי הקרן'!$C$41</f>
        <v>7.6853546246197178E-5</v>
      </c>
    </row>
    <row r="215" spans="1:17">
      <c r="A215" s="62" t="s">
        <v>3576</v>
      </c>
      <c r="B215" s="72" t="s">
        <v>3154</v>
      </c>
      <c r="C215" s="59" t="s">
        <v>3295</v>
      </c>
      <c r="D215" s="126" t="s">
        <v>3652</v>
      </c>
      <c r="E215" s="59" t="s">
        <v>544</v>
      </c>
      <c r="F215" s="78">
        <v>43779</v>
      </c>
      <c r="G215" s="59" t="s">
        <v>134</v>
      </c>
      <c r="H215" s="69">
        <v>6.8500000000046146</v>
      </c>
      <c r="I215" s="72" t="s">
        <v>654</v>
      </c>
      <c r="J215" s="72" t="s">
        <v>136</v>
      </c>
      <c r="K215" s="73">
        <v>2.5243000000000002E-2</v>
      </c>
      <c r="L215" s="73">
        <v>3.5400000000031635E-2</v>
      </c>
      <c r="M215" s="69">
        <v>145617.16077399999</v>
      </c>
      <c r="N215" s="71">
        <v>104.18</v>
      </c>
      <c r="O215" s="69">
        <v>151.70395853799999</v>
      </c>
      <c r="P215" s="70">
        <f t="shared" si="3"/>
        <v>4.6815494746171502E-4</v>
      </c>
      <c r="Q215" s="70">
        <f>O215/'סכום נכסי הקרן'!$C$41</f>
        <v>2.3632661884216875E-5</v>
      </c>
    </row>
    <row r="216" spans="1:17">
      <c r="A216" s="62" t="s">
        <v>3576</v>
      </c>
      <c r="B216" s="72" t="s">
        <v>3154</v>
      </c>
      <c r="C216" s="59" t="s">
        <v>3296</v>
      </c>
      <c r="D216" s="126" t="s">
        <v>3652</v>
      </c>
      <c r="E216" s="59" t="s">
        <v>544</v>
      </c>
      <c r="F216" s="78">
        <v>43835</v>
      </c>
      <c r="G216" s="59" t="s">
        <v>134</v>
      </c>
      <c r="H216" s="69">
        <v>6.8500000000148367</v>
      </c>
      <c r="I216" s="72" t="s">
        <v>654</v>
      </c>
      <c r="J216" s="72" t="s">
        <v>136</v>
      </c>
      <c r="K216" s="73">
        <v>2.5243000000000002E-2</v>
      </c>
      <c r="L216" s="73">
        <v>3.5800000000011878E-2</v>
      </c>
      <c r="M216" s="69">
        <v>81088.260026999997</v>
      </c>
      <c r="N216" s="71">
        <v>103.91</v>
      </c>
      <c r="O216" s="69">
        <v>84.258811154999989</v>
      </c>
      <c r="P216" s="70">
        <f t="shared" si="3"/>
        <v>2.6002076471573943E-4</v>
      </c>
      <c r="Q216" s="70">
        <f>O216/'סכום נכסי הקרן'!$C$41</f>
        <v>1.3125959361788238E-5</v>
      </c>
    </row>
    <row r="217" spans="1:17">
      <c r="A217" s="62" t="s">
        <v>3576</v>
      </c>
      <c r="B217" s="72" t="s">
        <v>3154</v>
      </c>
      <c r="C217" s="59" t="s">
        <v>3297</v>
      </c>
      <c r="D217" s="126" t="s">
        <v>3652</v>
      </c>
      <c r="E217" s="59" t="s">
        <v>544</v>
      </c>
      <c r="F217" s="78">
        <v>43227</v>
      </c>
      <c r="G217" s="59" t="s">
        <v>134</v>
      </c>
      <c r="H217" s="69">
        <v>6.8800000000007575</v>
      </c>
      <c r="I217" s="72" t="s">
        <v>654</v>
      </c>
      <c r="J217" s="72" t="s">
        <v>136</v>
      </c>
      <c r="K217" s="73">
        <v>2.7806000000000001E-2</v>
      </c>
      <c r="L217" s="73">
        <v>3.1600000000052912E-2</v>
      </c>
      <c r="M217" s="69">
        <v>47896.512547999999</v>
      </c>
      <c r="N217" s="71">
        <v>110.49</v>
      </c>
      <c r="O217" s="69">
        <v>52.920856592</v>
      </c>
      <c r="P217" s="70">
        <f t="shared" si="3"/>
        <v>1.6331255345094267E-4</v>
      </c>
      <c r="Q217" s="70">
        <f>O217/'סכום נכסי הקרן'!$C$41</f>
        <v>8.244087514358371E-6</v>
      </c>
    </row>
    <row r="218" spans="1:17">
      <c r="A218" s="62" t="s">
        <v>3576</v>
      </c>
      <c r="B218" s="72" t="s">
        <v>3154</v>
      </c>
      <c r="C218" s="59" t="s">
        <v>3298</v>
      </c>
      <c r="D218" s="126" t="s">
        <v>3652</v>
      </c>
      <c r="E218" s="59" t="s">
        <v>544</v>
      </c>
      <c r="F218" s="78">
        <v>43279</v>
      </c>
      <c r="G218" s="59" t="s">
        <v>134</v>
      </c>
      <c r="H218" s="69">
        <v>6.9000000000599435</v>
      </c>
      <c r="I218" s="72" t="s">
        <v>654</v>
      </c>
      <c r="J218" s="72" t="s">
        <v>136</v>
      </c>
      <c r="K218" s="73">
        <v>2.7797000000000002E-2</v>
      </c>
      <c r="L218" s="73">
        <v>3.0700000000228433E-2</v>
      </c>
      <c r="M218" s="69">
        <v>56016.446151000004</v>
      </c>
      <c r="N218" s="71">
        <v>110.19</v>
      </c>
      <c r="O218" s="69">
        <v>61.724523636999997</v>
      </c>
      <c r="P218" s="70">
        <f t="shared" si="3"/>
        <v>1.9048046866318826E-4</v>
      </c>
      <c r="Q218" s="70">
        <f>O218/'סכום נכסי הקרן'!$C$41</f>
        <v>9.6155354885626345E-6</v>
      </c>
    </row>
    <row r="219" spans="1:17">
      <c r="A219" s="62" t="s">
        <v>3576</v>
      </c>
      <c r="B219" s="72" t="s">
        <v>3154</v>
      </c>
      <c r="C219" s="59" t="s">
        <v>3299</v>
      </c>
      <c r="D219" s="126" t="s">
        <v>3652</v>
      </c>
      <c r="E219" s="59" t="s">
        <v>544</v>
      </c>
      <c r="F219" s="78">
        <v>43321</v>
      </c>
      <c r="G219" s="59" t="s">
        <v>134</v>
      </c>
      <c r="H219" s="69">
        <v>6.8999999999977017</v>
      </c>
      <c r="I219" s="72" t="s">
        <v>654</v>
      </c>
      <c r="J219" s="72" t="s">
        <v>136</v>
      </c>
      <c r="K219" s="73">
        <v>2.8528999999999999E-2</v>
      </c>
      <c r="L219" s="73">
        <v>3.0399999999991954E-2</v>
      </c>
      <c r="M219" s="69">
        <v>313796.085333</v>
      </c>
      <c r="N219" s="71">
        <v>110.9</v>
      </c>
      <c r="O219" s="69">
        <v>347.99983653199996</v>
      </c>
      <c r="P219" s="70">
        <f t="shared" si="3"/>
        <v>1.073919538806991E-3</v>
      </c>
      <c r="Q219" s="70">
        <f>O219/'סכום נכסי הקרן'!$C$41</f>
        <v>5.4211917419830845E-5</v>
      </c>
    </row>
    <row r="220" spans="1:17">
      <c r="A220" s="62" t="s">
        <v>3576</v>
      </c>
      <c r="B220" s="72" t="s">
        <v>3154</v>
      </c>
      <c r="C220" s="59" t="s">
        <v>3300</v>
      </c>
      <c r="D220" s="126" t="s">
        <v>3652</v>
      </c>
      <c r="E220" s="59" t="s">
        <v>544</v>
      </c>
      <c r="F220" s="78">
        <v>43138</v>
      </c>
      <c r="G220" s="59" t="s">
        <v>134</v>
      </c>
      <c r="H220" s="69">
        <v>6.8299999999965175</v>
      </c>
      <c r="I220" s="72" t="s">
        <v>654</v>
      </c>
      <c r="J220" s="72" t="s">
        <v>136</v>
      </c>
      <c r="K220" s="73">
        <v>2.6242999999999999E-2</v>
      </c>
      <c r="L220" s="73">
        <v>3.579999999997302E-2</v>
      </c>
      <c r="M220" s="69">
        <v>300318.37967200001</v>
      </c>
      <c r="N220" s="71">
        <v>106.14</v>
      </c>
      <c r="O220" s="69">
        <v>318.75791041700001</v>
      </c>
      <c r="P220" s="70">
        <f t="shared" si="3"/>
        <v>9.8367962340875159E-4</v>
      </c>
      <c r="Q220" s="70">
        <f>O220/'סכום נכסי הקרן'!$C$41</f>
        <v>4.9656567912942781E-5</v>
      </c>
    </row>
    <row r="221" spans="1:17">
      <c r="A221" s="62" t="s">
        <v>3576</v>
      </c>
      <c r="B221" s="72" t="s">
        <v>3154</v>
      </c>
      <c r="C221" s="59" t="s">
        <v>3301</v>
      </c>
      <c r="D221" s="126" t="s">
        <v>3652</v>
      </c>
      <c r="E221" s="59" t="s">
        <v>544</v>
      </c>
      <c r="F221" s="78">
        <v>43417</v>
      </c>
      <c r="G221" s="59" t="s">
        <v>134</v>
      </c>
      <c r="H221" s="69">
        <v>6.8500000000023782</v>
      </c>
      <c r="I221" s="72" t="s">
        <v>654</v>
      </c>
      <c r="J221" s="72" t="s">
        <v>136</v>
      </c>
      <c r="K221" s="73">
        <v>3.0796999999999998E-2</v>
      </c>
      <c r="L221" s="73">
        <v>3.1300000000022789E-2</v>
      </c>
      <c r="M221" s="69">
        <v>357271.08029399998</v>
      </c>
      <c r="N221" s="71">
        <v>111.79</v>
      </c>
      <c r="O221" s="69">
        <v>399.39333279299996</v>
      </c>
      <c r="P221" s="70">
        <f t="shared" si="3"/>
        <v>1.2325186931983086E-3</v>
      </c>
      <c r="Q221" s="70">
        <f>O221/'סכום נכסי הקרן'!$C$41</f>
        <v>6.221807053468014E-5</v>
      </c>
    </row>
    <row r="222" spans="1:17">
      <c r="A222" s="62" t="s">
        <v>3576</v>
      </c>
      <c r="B222" s="72" t="s">
        <v>3154</v>
      </c>
      <c r="C222" s="59" t="s">
        <v>3302</v>
      </c>
      <c r="D222" s="126" t="s">
        <v>3652</v>
      </c>
      <c r="E222" s="59" t="s">
        <v>544</v>
      </c>
      <c r="F222" s="78">
        <v>43485</v>
      </c>
      <c r="G222" s="59" t="s">
        <v>134</v>
      </c>
      <c r="H222" s="69">
        <v>6.8799999999926102</v>
      </c>
      <c r="I222" s="72" t="s">
        <v>654</v>
      </c>
      <c r="J222" s="72" t="s">
        <v>136</v>
      </c>
      <c r="K222" s="73">
        <v>3.0190999999999999E-2</v>
      </c>
      <c r="L222" s="73">
        <v>2.9799999999971308E-2</v>
      </c>
      <c r="M222" s="69">
        <v>451482.91026199999</v>
      </c>
      <c r="N222" s="71">
        <v>112.72</v>
      </c>
      <c r="O222" s="69">
        <v>508.91156172700005</v>
      </c>
      <c r="P222" s="70">
        <f t="shared" si="3"/>
        <v>1.5704894436441778E-3</v>
      </c>
      <c r="Q222" s="70">
        <f>O222/'סכום נכסי הקרן'!$C$41</f>
        <v>7.9278978499762454E-5</v>
      </c>
    </row>
    <row r="223" spans="1:17">
      <c r="A223" s="62" t="s">
        <v>3576</v>
      </c>
      <c r="B223" s="72" t="s">
        <v>3154</v>
      </c>
      <c r="C223" s="59" t="s">
        <v>3303</v>
      </c>
      <c r="D223" s="126" t="s">
        <v>3652</v>
      </c>
      <c r="E223" s="59" t="s">
        <v>544</v>
      </c>
      <c r="F223" s="78">
        <v>43613</v>
      </c>
      <c r="G223" s="59" t="s">
        <v>134</v>
      </c>
      <c r="H223" s="69">
        <v>6.9199999999814148</v>
      </c>
      <c r="I223" s="72" t="s">
        <v>654</v>
      </c>
      <c r="J223" s="72" t="s">
        <v>136</v>
      </c>
      <c r="K223" s="73">
        <v>2.5243000000000002E-2</v>
      </c>
      <c r="L223" s="73">
        <v>3.1699999999873218E-2</v>
      </c>
      <c r="M223" s="69">
        <v>119161.953307</v>
      </c>
      <c r="N223" s="71">
        <v>106.56</v>
      </c>
      <c r="O223" s="69">
        <v>126.97897743299998</v>
      </c>
      <c r="P223" s="70">
        <f t="shared" si="3"/>
        <v>3.9185422108809338E-4</v>
      </c>
      <c r="Q223" s="70">
        <f>O223/'סכום נכסי הקרן'!$C$41</f>
        <v>1.9780968598298088E-5</v>
      </c>
    </row>
    <row r="224" spans="1:17">
      <c r="A224" s="62" t="s">
        <v>3576</v>
      </c>
      <c r="B224" s="72" t="s">
        <v>3154</v>
      </c>
      <c r="C224" s="59" t="s">
        <v>3304</v>
      </c>
      <c r="D224" s="126" t="s">
        <v>3652</v>
      </c>
      <c r="E224" s="59" t="s">
        <v>544</v>
      </c>
      <c r="F224" s="78">
        <v>43657</v>
      </c>
      <c r="G224" s="59" t="s">
        <v>134</v>
      </c>
      <c r="H224" s="69">
        <v>6.8499999999756289</v>
      </c>
      <c r="I224" s="72" t="s">
        <v>654</v>
      </c>
      <c r="J224" s="72" t="s">
        <v>136</v>
      </c>
      <c r="K224" s="73">
        <v>2.5243000000000002E-2</v>
      </c>
      <c r="L224" s="73">
        <v>3.5899999999923174E-2</v>
      </c>
      <c r="M224" s="69">
        <v>117565.75506699999</v>
      </c>
      <c r="N224" s="71">
        <v>102.96</v>
      </c>
      <c r="O224" s="69">
        <v>121.04570222700001</v>
      </c>
      <c r="P224" s="70">
        <f t="shared" si="3"/>
        <v>3.7354426946184733E-4</v>
      </c>
      <c r="Q224" s="70">
        <f>O224/'סכום נכסי הקרן'!$C$41</f>
        <v>1.8856674412696587E-5</v>
      </c>
    </row>
    <row r="225" spans="1:17">
      <c r="A225" s="62" t="s">
        <v>3576</v>
      </c>
      <c r="B225" s="72" t="s">
        <v>3154</v>
      </c>
      <c r="C225" s="59" t="s">
        <v>3305</v>
      </c>
      <c r="D225" s="126" t="s">
        <v>3652</v>
      </c>
      <c r="E225" s="59" t="s">
        <v>544</v>
      </c>
      <c r="F225" s="78">
        <v>43541</v>
      </c>
      <c r="G225" s="59" t="s">
        <v>134</v>
      </c>
      <c r="H225" s="69">
        <v>6.910000000075688</v>
      </c>
      <c r="I225" s="72" t="s">
        <v>654</v>
      </c>
      <c r="J225" s="72" t="s">
        <v>136</v>
      </c>
      <c r="K225" s="73">
        <v>2.7271E-2</v>
      </c>
      <c r="L225" s="73">
        <v>3.070000000022095E-2</v>
      </c>
      <c r="M225" s="69">
        <v>38770.966363</v>
      </c>
      <c r="N225" s="71">
        <v>109.73</v>
      </c>
      <c r="O225" s="69">
        <v>42.543383057999996</v>
      </c>
      <c r="P225" s="70">
        <f t="shared" si="3"/>
        <v>1.3128790739743725E-4</v>
      </c>
      <c r="Q225" s="70">
        <f>O225/'סכום נכסי הקרן'!$C$41</f>
        <v>6.6274696910337423E-6</v>
      </c>
    </row>
    <row r="226" spans="1:17">
      <c r="A226" s="62" t="s">
        <v>3579</v>
      </c>
      <c r="B226" s="72" t="s">
        <v>3145</v>
      </c>
      <c r="C226" s="59">
        <v>22333</v>
      </c>
      <c r="D226" s="126" t="s">
        <v>3652</v>
      </c>
      <c r="E226" s="59" t="s">
        <v>527</v>
      </c>
      <c r="F226" s="78">
        <v>41639</v>
      </c>
      <c r="G226" s="59" t="s">
        <v>313</v>
      </c>
      <c r="H226" s="69">
        <v>0</v>
      </c>
      <c r="I226" s="72" t="s">
        <v>131</v>
      </c>
      <c r="J226" s="72" t="s">
        <v>136</v>
      </c>
      <c r="K226" s="73">
        <v>3.7000000000000005E-2</v>
      </c>
      <c r="L226" s="73">
        <v>5.3399999999868497E-2</v>
      </c>
      <c r="M226" s="69">
        <v>186508.12887700004</v>
      </c>
      <c r="N226" s="71">
        <v>113.34</v>
      </c>
      <c r="O226" s="69">
        <v>211.38830411699999</v>
      </c>
      <c r="P226" s="70">
        <f t="shared" si="3"/>
        <v>6.5233947328491272E-4</v>
      </c>
      <c r="Q226" s="70">
        <f>O226/'סכום נכסי הקרן'!$C$41</f>
        <v>3.2930375486699755E-5</v>
      </c>
    </row>
    <row r="227" spans="1:17">
      <c r="A227" s="62" t="s">
        <v>3579</v>
      </c>
      <c r="B227" s="72" t="s">
        <v>3145</v>
      </c>
      <c r="C227" s="59">
        <v>22334</v>
      </c>
      <c r="D227" s="126" t="s">
        <v>3652</v>
      </c>
      <c r="E227" s="59" t="s">
        <v>527</v>
      </c>
      <c r="F227" s="78">
        <v>42004</v>
      </c>
      <c r="G227" s="59" t="s">
        <v>313</v>
      </c>
      <c r="H227" s="69">
        <v>0.47999999999902543</v>
      </c>
      <c r="I227" s="72" t="s">
        <v>131</v>
      </c>
      <c r="J227" s="72" t="s">
        <v>136</v>
      </c>
      <c r="K227" s="73">
        <v>3.7000000000000005E-2</v>
      </c>
      <c r="L227" s="73">
        <v>0.10490000000026313</v>
      </c>
      <c r="M227" s="69">
        <v>186508.12933400003</v>
      </c>
      <c r="N227" s="71">
        <v>110.03</v>
      </c>
      <c r="O227" s="69">
        <v>205.21488894000001</v>
      </c>
      <c r="P227" s="70">
        <f t="shared" si="3"/>
        <v>6.3328845519876418E-4</v>
      </c>
      <c r="Q227" s="70">
        <f>O227/'סכום נכסי הקרן'!$C$41</f>
        <v>3.1968671949396281E-5</v>
      </c>
    </row>
    <row r="228" spans="1:17">
      <c r="A228" s="62" t="s">
        <v>3579</v>
      </c>
      <c r="B228" s="72" t="s">
        <v>3145</v>
      </c>
      <c r="C228" s="59" t="s">
        <v>3306</v>
      </c>
      <c r="D228" s="126" t="s">
        <v>3652</v>
      </c>
      <c r="E228" s="59" t="s">
        <v>527</v>
      </c>
      <c r="F228" s="78">
        <v>42759</v>
      </c>
      <c r="G228" s="59" t="s">
        <v>313</v>
      </c>
      <c r="H228" s="69">
        <v>1.4300000000005062</v>
      </c>
      <c r="I228" s="72" t="s">
        <v>131</v>
      </c>
      <c r="J228" s="72" t="s">
        <v>136</v>
      </c>
      <c r="K228" s="73">
        <v>7.0499999999999993E-2</v>
      </c>
      <c r="L228" s="73">
        <v>7.1699999999992367E-2</v>
      </c>
      <c r="M228" s="69">
        <v>747571.35209499998</v>
      </c>
      <c r="N228" s="71">
        <v>103.07</v>
      </c>
      <c r="O228" s="69">
        <v>770.51599542699989</v>
      </c>
      <c r="P228" s="70">
        <f t="shared" si="3"/>
        <v>2.3777947446716229E-3</v>
      </c>
      <c r="Q228" s="70">
        <f>O228/'סכום נכסי הקרן'!$C$41</f>
        <v>1.2003209521883284E-4</v>
      </c>
    </row>
    <row r="229" spans="1:17">
      <c r="A229" s="62" t="s">
        <v>3579</v>
      </c>
      <c r="B229" s="72" t="s">
        <v>3145</v>
      </c>
      <c r="C229" s="59" t="s">
        <v>3307</v>
      </c>
      <c r="D229" s="126" t="s">
        <v>3652</v>
      </c>
      <c r="E229" s="59" t="s">
        <v>527</v>
      </c>
      <c r="F229" s="78">
        <v>42759</v>
      </c>
      <c r="G229" s="59" t="s">
        <v>313</v>
      </c>
      <c r="H229" s="69">
        <v>1.480000000000802</v>
      </c>
      <c r="I229" s="72" t="s">
        <v>131</v>
      </c>
      <c r="J229" s="72" t="s">
        <v>136</v>
      </c>
      <c r="K229" s="73">
        <v>3.8800000000000001E-2</v>
      </c>
      <c r="L229" s="73">
        <v>5.0300000000028058E-2</v>
      </c>
      <c r="M229" s="69">
        <v>747571.35209499998</v>
      </c>
      <c r="N229" s="71">
        <v>100.09</v>
      </c>
      <c r="O229" s="69">
        <v>748.24418183</v>
      </c>
      <c r="P229" s="70">
        <f t="shared" si="3"/>
        <v>2.3090644371380272E-3</v>
      </c>
      <c r="Q229" s="70">
        <f>O229/'סכום נכסי הקרן'!$C$41</f>
        <v>1.1656255991231438E-4</v>
      </c>
    </row>
    <row r="230" spans="1:17">
      <c r="A230" s="62" t="s">
        <v>3580</v>
      </c>
      <c r="B230" s="72" t="s">
        <v>3154</v>
      </c>
      <c r="C230" s="59">
        <v>9806</v>
      </c>
      <c r="D230" s="126" t="s">
        <v>3652</v>
      </c>
      <c r="E230" s="59" t="s">
        <v>591</v>
      </c>
      <c r="F230" s="78">
        <v>45216</v>
      </c>
      <c r="G230" s="59" t="s">
        <v>134</v>
      </c>
      <c r="H230" s="69">
        <v>5.8199999999993182</v>
      </c>
      <c r="I230" s="72" t="s">
        <v>160</v>
      </c>
      <c r="J230" s="72" t="s">
        <v>136</v>
      </c>
      <c r="K230" s="73">
        <v>7.3617000000000002E-2</v>
      </c>
      <c r="L230" s="73">
        <v>6.5999999999994313E-2</v>
      </c>
      <c r="M230" s="69">
        <v>1644450.90417</v>
      </c>
      <c r="N230" s="71">
        <v>106.9</v>
      </c>
      <c r="O230" s="69">
        <v>1757.91803781</v>
      </c>
      <c r="P230" s="70">
        <f t="shared" si="3"/>
        <v>5.4248948713279338E-3</v>
      </c>
      <c r="Q230" s="70">
        <f>O230/'סכום נכסי הקרן'!$C$41</f>
        <v>2.7385101224845998E-4</v>
      </c>
    </row>
    <row r="231" spans="1:17">
      <c r="A231" s="62" t="s">
        <v>3580</v>
      </c>
      <c r="B231" s="72" t="s">
        <v>3145</v>
      </c>
      <c r="C231" s="59">
        <v>7561</v>
      </c>
      <c r="D231" s="126" t="s">
        <v>3652</v>
      </c>
      <c r="E231" s="59" t="s">
        <v>591</v>
      </c>
      <c r="F231" s="78">
        <v>43920</v>
      </c>
      <c r="G231" s="59" t="s">
        <v>134</v>
      </c>
      <c r="H231" s="69">
        <v>4.0299999999996885</v>
      </c>
      <c r="I231" s="72" t="s">
        <v>160</v>
      </c>
      <c r="J231" s="72" t="s">
        <v>136</v>
      </c>
      <c r="K231" s="73">
        <v>4.8917999999999996E-2</v>
      </c>
      <c r="L231" s="73">
        <v>5.3699999999998325E-2</v>
      </c>
      <c r="M231" s="69">
        <v>2095939.9156440003</v>
      </c>
      <c r="N231" s="71">
        <v>99.52</v>
      </c>
      <c r="O231" s="69">
        <v>2085.8794242549998</v>
      </c>
      <c r="P231" s="70">
        <f t="shared" si="3"/>
        <v>6.4369762113291639E-3</v>
      </c>
      <c r="Q231" s="70">
        <f>O231/'סכום נכסי הקרן'!$C$41</f>
        <v>3.2494131095673159E-4</v>
      </c>
    </row>
    <row r="232" spans="1:17">
      <c r="A232" s="62" t="s">
        <v>3580</v>
      </c>
      <c r="B232" s="72" t="s">
        <v>3145</v>
      </c>
      <c r="C232" s="59">
        <v>8991</v>
      </c>
      <c r="D232" s="126" t="s">
        <v>3652</v>
      </c>
      <c r="E232" s="59" t="s">
        <v>591</v>
      </c>
      <c r="F232" s="78">
        <v>44636</v>
      </c>
      <c r="G232" s="59" t="s">
        <v>134</v>
      </c>
      <c r="H232" s="69">
        <v>4.2500000000007141</v>
      </c>
      <c r="I232" s="72" t="s">
        <v>160</v>
      </c>
      <c r="J232" s="72" t="s">
        <v>136</v>
      </c>
      <c r="K232" s="73">
        <v>4.2824000000000001E-2</v>
      </c>
      <c r="L232" s="73">
        <v>7.1300000000011257E-2</v>
      </c>
      <c r="M232" s="69">
        <v>1944355.7881710001</v>
      </c>
      <c r="N232" s="71">
        <v>90.07</v>
      </c>
      <c r="O232" s="69">
        <v>1751.2813005309999</v>
      </c>
      <c r="P232" s="70">
        <f t="shared" si="3"/>
        <v>5.4044140518284926E-3</v>
      </c>
      <c r="Q232" s="70">
        <f>O232/'סכום נכסי הקרן'!$C$41</f>
        <v>2.728171317245731E-4</v>
      </c>
    </row>
    <row r="233" spans="1:17">
      <c r="A233" s="62" t="s">
        <v>3580</v>
      </c>
      <c r="B233" s="72" t="s">
        <v>3145</v>
      </c>
      <c r="C233" s="59">
        <v>9112</v>
      </c>
      <c r="D233" s="126" t="s">
        <v>3652</v>
      </c>
      <c r="E233" s="59" t="s">
        <v>591</v>
      </c>
      <c r="F233" s="78">
        <v>44722</v>
      </c>
      <c r="G233" s="59" t="s">
        <v>134</v>
      </c>
      <c r="H233" s="69">
        <v>4.210000000000349</v>
      </c>
      <c r="I233" s="72" t="s">
        <v>160</v>
      </c>
      <c r="J233" s="72" t="s">
        <v>136</v>
      </c>
      <c r="K233" s="73">
        <v>5.2750000000000005E-2</v>
      </c>
      <c r="L233" s="73">
        <v>6.5700000000006142E-2</v>
      </c>
      <c r="M233" s="69">
        <v>3120918.2165560001</v>
      </c>
      <c r="N233" s="71">
        <v>96.4</v>
      </c>
      <c r="O233" s="69">
        <v>3008.5652358950001</v>
      </c>
      <c r="P233" s="70">
        <f t="shared" si="3"/>
        <v>9.2843635295961E-3</v>
      </c>
      <c r="Q233" s="70">
        <f>O233/'סכום נכסי הקרן'!$C$41</f>
        <v>4.6867864004159084E-4</v>
      </c>
    </row>
    <row r="234" spans="1:17">
      <c r="A234" s="62" t="s">
        <v>3580</v>
      </c>
      <c r="B234" s="72" t="s">
        <v>3145</v>
      </c>
      <c r="C234" s="59">
        <v>9247</v>
      </c>
      <c r="D234" s="126" t="s">
        <v>3652</v>
      </c>
      <c r="E234" s="59" t="s">
        <v>591</v>
      </c>
      <c r="F234" s="78">
        <v>44816</v>
      </c>
      <c r="G234" s="59" t="s">
        <v>134</v>
      </c>
      <c r="H234" s="69">
        <v>4.1200000000000774</v>
      </c>
      <c r="I234" s="72" t="s">
        <v>160</v>
      </c>
      <c r="J234" s="72" t="s">
        <v>136</v>
      </c>
      <c r="K234" s="73">
        <v>5.6036999999999997E-2</v>
      </c>
      <c r="L234" s="73">
        <v>7.8300000000004907E-2</v>
      </c>
      <c r="M234" s="69">
        <v>3862495.1950019998</v>
      </c>
      <c r="N234" s="71">
        <v>93.15</v>
      </c>
      <c r="O234" s="69">
        <v>3597.9143902810001</v>
      </c>
      <c r="P234" s="70">
        <f t="shared" si="3"/>
        <v>1.1103081545046387E-2</v>
      </c>
      <c r="Q234" s="70">
        <f>O234/'סכום נכסי הקרן'!$C$41</f>
        <v>5.6048830296389815E-4</v>
      </c>
    </row>
    <row r="235" spans="1:17">
      <c r="A235" s="62" t="s">
        <v>3580</v>
      </c>
      <c r="B235" s="72" t="s">
        <v>3145</v>
      </c>
      <c r="C235" s="59">
        <v>9486</v>
      </c>
      <c r="D235" s="126" t="s">
        <v>3652</v>
      </c>
      <c r="E235" s="59" t="s">
        <v>591</v>
      </c>
      <c r="F235" s="78">
        <v>44976</v>
      </c>
      <c r="G235" s="59" t="s">
        <v>134</v>
      </c>
      <c r="H235" s="69">
        <v>4.1499999999996247</v>
      </c>
      <c r="I235" s="72" t="s">
        <v>160</v>
      </c>
      <c r="J235" s="72" t="s">
        <v>136</v>
      </c>
      <c r="K235" s="73">
        <v>6.1999000000000005E-2</v>
      </c>
      <c r="L235" s="73">
        <v>6.1799999999993943E-2</v>
      </c>
      <c r="M235" s="69">
        <v>3783903.0671950001</v>
      </c>
      <c r="N235" s="71">
        <v>101.95</v>
      </c>
      <c r="O235" s="69">
        <v>3857.6891819629996</v>
      </c>
      <c r="P235" s="70">
        <f t="shared" si="3"/>
        <v>1.1904740612639545E-2</v>
      </c>
      <c r="Q235" s="70">
        <f>O235/'סכום נכסי הקרן'!$C$41</f>
        <v>6.0095639540543966E-4</v>
      </c>
    </row>
    <row r="236" spans="1:17">
      <c r="A236" s="62" t="s">
        <v>3580</v>
      </c>
      <c r="B236" s="72" t="s">
        <v>3145</v>
      </c>
      <c r="C236" s="59">
        <v>9567</v>
      </c>
      <c r="D236" s="126" t="s">
        <v>3652</v>
      </c>
      <c r="E236" s="59" t="s">
        <v>591</v>
      </c>
      <c r="F236" s="78">
        <v>45056</v>
      </c>
      <c r="G236" s="59" t="s">
        <v>134</v>
      </c>
      <c r="H236" s="69">
        <v>4.1400000000000334</v>
      </c>
      <c r="I236" s="72" t="s">
        <v>160</v>
      </c>
      <c r="J236" s="72" t="s">
        <v>136</v>
      </c>
      <c r="K236" s="73">
        <v>6.3411999999999996E-2</v>
      </c>
      <c r="L236" s="73">
        <v>6.1999999999998098E-2</v>
      </c>
      <c r="M236" s="69">
        <v>4109000.7908959999</v>
      </c>
      <c r="N236" s="71">
        <v>102.47</v>
      </c>
      <c r="O236" s="69">
        <v>4210.492935749</v>
      </c>
      <c r="P236" s="70">
        <f t="shared" si="3"/>
        <v>1.2993484930254756E-2</v>
      </c>
      <c r="Q236" s="70">
        <f>O236/'סכום נכסי הקרן'!$C$41</f>
        <v>6.5591667399710583E-4</v>
      </c>
    </row>
    <row r="237" spans="1:17">
      <c r="A237" s="62" t="s">
        <v>3580</v>
      </c>
      <c r="B237" s="72" t="s">
        <v>3145</v>
      </c>
      <c r="C237" s="59">
        <v>7894</v>
      </c>
      <c r="D237" s="126" t="s">
        <v>3652</v>
      </c>
      <c r="E237" s="59" t="s">
        <v>591</v>
      </c>
      <c r="F237" s="78">
        <v>44068</v>
      </c>
      <c r="G237" s="59" t="s">
        <v>134</v>
      </c>
      <c r="H237" s="69">
        <v>3.9900000000001716</v>
      </c>
      <c r="I237" s="72" t="s">
        <v>160</v>
      </c>
      <c r="J237" s="72" t="s">
        <v>136</v>
      </c>
      <c r="K237" s="73">
        <v>4.5102999999999997E-2</v>
      </c>
      <c r="L237" s="73">
        <v>6.3500000000001208E-2</v>
      </c>
      <c r="M237" s="69">
        <v>2597546.4638550002</v>
      </c>
      <c r="N237" s="71">
        <v>94.34</v>
      </c>
      <c r="O237" s="69">
        <v>2450.5254624419999</v>
      </c>
      <c r="P237" s="70">
        <f t="shared" si="3"/>
        <v>7.562265547841741E-3</v>
      </c>
      <c r="Q237" s="70">
        <f>O237/'סכום נכסי הקרן'!$C$41</f>
        <v>3.8174639772534097E-4</v>
      </c>
    </row>
    <row r="238" spans="1:17">
      <c r="A238" s="62" t="s">
        <v>3580</v>
      </c>
      <c r="B238" s="72" t="s">
        <v>3145</v>
      </c>
      <c r="C238" s="59">
        <v>8076</v>
      </c>
      <c r="D238" s="126" t="s">
        <v>3652</v>
      </c>
      <c r="E238" s="59" t="s">
        <v>591</v>
      </c>
      <c r="F238" s="78">
        <v>44160</v>
      </c>
      <c r="G238" s="59" t="s">
        <v>134</v>
      </c>
      <c r="H238" s="69">
        <v>3.8399999999999017</v>
      </c>
      <c r="I238" s="72" t="s">
        <v>160</v>
      </c>
      <c r="J238" s="72" t="s">
        <v>136</v>
      </c>
      <c r="K238" s="73">
        <v>4.5465999999999999E-2</v>
      </c>
      <c r="L238" s="73">
        <v>9.0599999999998529E-2</v>
      </c>
      <c r="M238" s="69">
        <v>2385728.6195459999</v>
      </c>
      <c r="N238" s="71">
        <v>85.62</v>
      </c>
      <c r="O238" s="69">
        <v>2042.6608965549999</v>
      </c>
      <c r="P238" s="70">
        <f t="shared" si="3"/>
        <v>6.303604823003143E-3</v>
      </c>
      <c r="Q238" s="70">
        <f>O238/'סכום נכסי הקרן'!$C$41</f>
        <v>3.1820866625773437E-4</v>
      </c>
    </row>
    <row r="239" spans="1:17">
      <c r="A239" s="62" t="s">
        <v>3580</v>
      </c>
      <c r="B239" s="72" t="s">
        <v>3145</v>
      </c>
      <c r="C239" s="59">
        <v>9311</v>
      </c>
      <c r="D239" s="126" t="s">
        <v>3652</v>
      </c>
      <c r="E239" s="59" t="s">
        <v>591</v>
      </c>
      <c r="F239" s="78">
        <v>44880</v>
      </c>
      <c r="G239" s="59" t="s">
        <v>134</v>
      </c>
      <c r="H239" s="69">
        <v>3.6600000000010255</v>
      </c>
      <c r="I239" s="72" t="s">
        <v>160</v>
      </c>
      <c r="J239" s="72" t="s">
        <v>136</v>
      </c>
      <c r="K239" s="73">
        <v>7.2695999999999997E-2</v>
      </c>
      <c r="L239" s="73">
        <v>9.7100000000023834E-2</v>
      </c>
      <c r="M239" s="69">
        <v>2115575.5926529998</v>
      </c>
      <c r="N239" s="71">
        <v>93.99</v>
      </c>
      <c r="O239" s="69">
        <v>1988.4295751060001</v>
      </c>
      <c r="P239" s="70">
        <f t="shared" si="3"/>
        <v>6.1362482049662033E-3</v>
      </c>
      <c r="Q239" s="70">
        <f>O239/'סכום נכסי הקרן'!$C$41</f>
        <v>3.0976043263423629E-4</v>
      </c>
    </row>
    <row r="240" spans="1:17">
      <c r="A240" s="62" t="s">
        <v>3581</v>
      </c>
      <c r="B240" s="72" t="s">
        <v>3145</v>
      </c>
      <c r="C240" s="59">
        <v>8811</v>
      </c>
      <c r="D240" s="126" t="s">
        <v>3652</v>
      </c>
      <c r="E240" s="59" t="s">
        <v>835</v>
      </c>
      <c r="F240" s="78">
        <v>44550</v>
      </c>
      <c r="G240" s="59" t="s">
        <v>3144</v>
      </c>
      <c r="H240" s="69">
        <v>4.8900000000002004</v>
      </c>
      <c r="I240" s="72" t="s">
        <v>334</v>
      </c>
      <c r="J240" s="72" t="s">
        <v>136</v>
      </c>
      <c r="K240" s="73">
        <v>7.85E-2</v>
      </c>
      <c r="L240" s="73">
        <v>7.9500000000003762E-2</v>
      </c>
      <c r="M240" s="69">
        <v>3173140.5343550001</v>
      </c>
      <c r="N240" s="71">
        <v>100.43</v>
      </c>
      <c r="O240" s="69">
        <v>3186.7838384239999</v>
      </c>
      <c r="P240" s="70">
        <f t="shared" si="3"/>
        <v>9.834342062178458E-3</v>
      </c>
      <c r="Q240" s="70">
        <f>O240/'סכום נכסי הקרן'!$C$41</f>
        <v>4.9644179148229954E-4</v>
      </c>
    </row>
    <row r="241" spans="1:17">
      <c r="A241" s="62" t="s">
        <v>3582</v>
      </c>
      <c r="B241" s="72" t="s">
        <v>3154</v>
      </c>
      <c r="C241" s="59" t="s">
        <v>3308</v>
      </c>
      <c r="D241" s="126" t="s">
        <v>3652</v>
      </c>
      <c r="E241" s="59" t="s">
        <v>835</v>
      </c>
      <c r="F241" s="78">
        <v>42732</v>
      </c>
      <c r="G241" s="59" t="s">
        <v>3144</v>
      </c>
      <c r="H241" s="69">
        <v>2.2899999999979506</v>
      </c>
      <c r="I241" s="72" t="s">
        <v>132</v>
      </c>
      <c r="J241" s="72" t="s">
        <v>136</v>
      </c>
      <c r="K241" s="73">
        <v>2.1613000000000004E-2</v>
      </c>
      <c r="L241" s="73">
        <v>2.3699999999976469E-2</v>
      </c>
      <c r="M241" s="69">
        <v>469234.35272700002</v>
      </c>
      <c r="N241" s="71">
        <v>112.3</v>
      </c>
      <c r="O241" s="69">
        <v>526.95022355200001</v>
      </c>
      <c r="P241" s="70">
        <f t="shared" si="3"/>
        <v>1.6261563415969241E-3</v>
      </c>
      <c r="Q241" s="70">
        <f>O241/'סכום נכסי הקרן'!$C$41</f>
        <v>8.2089067306028988E-5</v>
      </c>
    </row>
    <row r="242" spans="1:17">
      <c r="A242" s="62" t="s">
        <v>3583</v>
      </c>
      <c r="B242" s="72" t="s">
        <v>3145</v>
      </c>
      <c r="C242" s="59">
        <v>9533</v>
      </c>
      <c r="D242" s="126" t="s">
        <v>3652</v>
      </c>
      <c r="E242" s="59" t="s">
        <v>604</v>
      </c>
      <c r="F242" s="78">
        <v>45015</v>
      </c>
      <c r="G242" s="59" t="s">
        <v>313</v>
      </c>
      <c r="H242" s="69">
        <v>3.7999999999993119</v>
      </c>
      <c r="I242" s="72" t="s">
        <v>603</v>
      </c>
      <c r="J242" s="72" t="s">
        <v>136</v>
      </c>
      <c r="K242" s="73">
        <v>3.3593000000000005E-2</v>
      </c>
      <c r="L242" s="73">
        <v>2.9799999999989855E-2</v>
      </c>
      <c r="M242" s="69">
        <v>1121258.2961339999</v>
      </c>
      <c r="N242" s="71">
        <v>103.78</v>
      </c>
      <c r="O242" s="69">
        <v>1163.641856791</v>
      </c>
      <c r="P242" s="70">
        <f t="shared" si="3"/>
        <v>3.5909721643406305E-3</v>
      </c>
      <c r="Q242" s="70">
        <f>O242/'סכום נכסי הקרן'!$C$41</f>
        <v>1.8127380999735489E-4</v>
      </c>
    </row>
    <row r="243" spans="1:17">
      <c r="A243" s="62" t="s">
        <v>3559</v>
      </c>
      <c r="B243" s="72" t="s">
        <v>3154</v>
      </c>
      <c r="C243" s="59" t="s">
        <v>3309</v>
      </c>
      <c r="D243" s="126" t="s">
        <v>3652</v>
      </c>
      <c r="E243" s="59" t="s">
        <v>591</v>
      </c>
      <c r="F243" s="78">
        <v>45286</v>
      </c>
      <c r="G243" s="59" t="s">
        <v>134</v>
      </c>
      <c r="H243" s="69">
        <v>1.7299999999999722</v>
      </c>
      <c r="I243" s="72" t="s">
        <v>132</v>
      </c>
      <c r="J243" s="72" t="s">
        <v>136</v>
      </c>
      <c r="K243" s="73">
        <v>6.7500000000000004E-2</v>
      </c>
      <c r="L243" s="73">
        <v>7.1700000000000277E-2</v>
      </c>
      <c r="M243" s="69">
        <v>10776759.454709999</v>
      </c>
      <c r="N243" s="71">
        <v>99.67</v>
      </c>
      <c r="O243" s="69">
        <v>10741.19818451</v>
      </c>
      <c r="P243" s="70">
        <f t="shared" si="3"/>
        <v>3.3147092008713526E-2</v>
      </c>
      <c r="Q243" s="70">
        <f>O243/'סכום נכסי הקרן'!$C$41</f>
        <v>1.6732793749894427E-3</v>
      </c>
    </row>
    <row r="244" spans="1:17">
      <c r="A244" s="62" t="s">
        <v>3559</v>
      </c>
      <c r="B244" s="72" t="s">
        <v>3154</v>
      </c>
      <c r="C244" s="59" t="s">
        <v>3310</v>
      </c>
      <c r="D244" s="126" t="s">
        <v>3652</v>
      </c>
      <c r="E244" s="59" t="s">
        <v>591</v>
      </c>
      <c r="F244" s="78">
        <v>45169</v>
      </c>
      <c r="G244" s="59" t="s">
        <v>134</v>
      </c>
      <c r="H244" s="69">
        <v>1.8199999999991852</v>
      </c>
      <c r="I244" s="72" t="s">
        <v>132</v>
      </c>
      <c r="J244" s="72" t="s">
        <v>136</v>
      </c>
      <c r="K244" s="73">
        <v>6.9500000000000006E-2</v>
      </c>
      <c r="L244" s="73">
        <v>7.1399999999983713E-2</v>
      </c>
      <c r="M244" s="69">
        <v>735511.43203599984</v>
      </c>
      <c r="N244" s="71">
        <v>100.05</v>
      </c>
      <c r="O244" s="69">
        <v>735.8792350299999</v>
      </c>
      <c r="P244" s="70">
        <f t="shared" si="3"/>
        <v>2.270906494027591E-3</v>
      </c>
      <c r="Q244" s="70">
        <f>O244/'סכום נכסי הקרן'!$C$41</f>
        <v>1.1463633063156997E-4</v>
      </c>
    </row>
    <row r="245" spans="1:17">
      <c r="A245" s="62" t="s">
        <v>3559</v>
      </c>
      <c r="B245" s="72" t="s">
        <v>3154</v>
      </c>
      <c r="C245" s="59" t="s">
        <v>3311</v>
      </c>
      <c r="D245" s="126" t="s">
        <v>3652</v>
      </c>
      <c r="E245" s="59" t="s">
        <v>591</v>
      </c>
      <c r="F245" s="78">
        <v>45195</v>
      </c>
      <c r="G245" s="59" t="s">
        <v>134</v>
      </c>
      <c r="H245" s="69">
        <v>1.8199999999981442</v>
      </c>
      <c r="I245" s="72" t="s">
        <v>132</v>
      </c>
      <c r="J245" s="72" t="s">
        <v>136</v>
      </c>
      <c r="K245" s="73">
        <v>6.9500000000000006E-2</v>
      </c>
      <c r="L245" s="73">
        <v>7.1399999999937111E-2</v>
      </c>
      <c r="M245" s="69">
        <v>387788.93058099999</v>
      </c>
      <c r="N245" s="71">
        <v>100.06</v>
      </c>
      <c r="O245" s="69">
        <v>388.02163044600002</v>
      </c>
      <c r="P245" s="70">
        <f t="shared" si="3"/>
        <v>1.1974258797601116E-3</v>
      </c>
      <c r="Q245" s="70">
        <f>O245/'סכום נכסי הקרן'!$C$41</f>
        <v>6.0446570310134001E-5</v>
      </c>
    </row>
    <row r="246" spans="1:17">
      <c r="A246" s="62" t="s">
        <v>3559</v>
      </c>
      <c r="B246" s="72" t="s">
        <v>3154</v>
      </c>
      <c r="C246" s="59" t="s">
        <v>3312</v>
      </c>
      <c r="D246" s="126" t="s">
        <v>3652</v>
      </c>
      <c r="E246" s="59" t="s">
        <v>591</v>
      </c>
      <c r="F246" s="78">
        <v>45230</v>
      </c>
      <c r="G246" s="59" t="s">
        <v>134</v>
      </c>
      <c r="H246" s="69">
        <v>1.8200000000001308</v>
      </c>
      <c r="I246" s="72" t="s">
        <v>132</v>
      </c>
      <c r="J246" s="72" t="s">
        <v>136</v>
      </c>
      <c r="K246" s="73">
        <v>6.9500000000000006E-2</v>
      </c>
      <c r="L246" s="73">
        <v>6.3500000000029366E-2</v>
      </c>
      <c r="M246" s="69">
        <v>755593.53184299986</v>
      </c>
      <c r="N246" s="71">
        <v>101.41</v>
      </c>
      <c r="O246" s="69">
        <v>766.24745054499999</v>
      </c>
      <c r="P246" s="70">
        <f t="shared" si="3"/>
        <v>2.3646221127625478E-3</v>
      </c>
      <c r="Q246" s="70">
        <f>O246/'סכום נכסי הקרן'!$C$41</f>
        <v>1.1936713512875951E-4</v>
      </c>
    </row>
    <row r="247" spans="1:17">
      <c r="A247" s="62" t="s">
        <v>3559</v>
      </c>
      <c r="B247" s="72" t="s">
        <v>3154</v>
      </c>
      <c r="C247" s="59" t="s">
        <v>3313</v>
      </c>
      <c r="D247" s="126" t="s">
        <v>3652</v>
      </c>
      <c r="E247" s="59" t="s">
        <v>591</v>
      </c>
      <c r="F247" s="78">
        <v>45257</v>
      </c>
      <c r="G247" s="59" t="s">
        <v>134</v>
      </c>
      <c r="H247" s="69">
        <v>1.8199999999986636</v>
      </c>
      <c r="I247" s="72" t="s">
        <v>132</v>
      </c>
      <c r="J247" s="72" t="s">
        <v>136</v>
      </c>
      <c r="K247" s="73">
        <v>6.9500000000000006E-2</v>
      </c>
      <c r="L247" s="73">
        <v>6.8099999999955724E-2</v>
      </c>
      <c r="M247" s="69">
        <v>475963.68777999998</v>
      </c>
      <c r="N247" s="71">
        <v>100.62</v>
      </c>
      <c r="O247" s="69">
        <v>478.91469435200008</v>
      </c>
      <c r="P247" s="70">
        <f t="shared" si="3"/>
        <v>1.4779197967786908E-3</v>
      </c>
      <c r="Q247" s="70">
        <f>O247/'סכום נכסי הקרן'!$C$41</f>
        <v>7.4606023152446997E-5</v>
      </c>
    </row>
    <row r="248" spans="1:17">
      <c r="A248" s="62" t="s">
        <v>3556</v>
      </c>
      <c r="B248" s="72" t="s">
        <v>3154</v>
      </c>
      <c r="C248" s="59" t="s">
        <v>3314</v>
      </c>
      <c r="D248" s="126" t="s">
        <v>3652</v>
      </c>
      <c r="E248" s="59" t="s">
        <v>626</v>
      </c>
      <c r="F248" s="78">
        <v>44858</v>
      </c>
      <c r="G248" s="59" t="s">
        <v>134</v>
      </c>
      <c r="H248" s="69">
        <v>5.3999999999774131</v>
      </c>
      <c r="I248" s="72" t="s">
        <v>654</v>
      </c>
      <c r="J248" s="72" t="s">
        <v>136</v>
      </c>
      <c r="K248" s="73">
        <v>3.49E-2</v>
      </c>
      <c r="L248" s="73">
        <v>4.469999999979813E-2</v>
      </c>
      <c r="M248" s="69">
        <v>70884.734863000005</v>
      </c>
      <c r="N248" s="71">
        <v>99.93</v>
      </c>
      <c r="O248" s="69">
        <v>70.83511086899999</v>
      </c>
      <c r="P248" s="70">
        <f t="shared" si="3"/>
        <v>2.1859553255503756E-4</v>
      </c>
      <c r="Q248" s="70">
        <f>O248/'סכום נכסי הקרן'!$C$41</f>
        <v>1.1034795933019574E-5</v>
      </c>
    </row>
    <row r="249" spans="1:17">
      <c r="A249" s="62" t="s">
        <v>3556</v>
      </c>
      <c r="B249" s="72" t="s">
        <v>3154</v>
      </c>
      <c r="C249" s="59" t="s">
        <v>3315</v>
      </c>
      <c r="D249" s="126" t="s">
        <v>3652</v>
      </c>
      <c r="E249" s="59" t="s">
        <v>626</v>
      </c>
      <c r="F249" s="78">
        <v>44858</v>
      </c>
      <c r="G249" s="59" t="s">
        <v>134</v>
      </c>
      <c r="H249" s="69">
        <v>5.4299999999812467</v>
      </c>
      <c r="I249" s="72" t="s">
        <v>654</v>
      </c>
      <c r="J249" s="72" t="s">
        <v>136</v>
      </c>
      <c r="K249" s="73">
        <v>3.49E-2</v>
      </c>
      <c r="L249" s="73">
        <v>4.4599999999795407E-2</v>
      </c>
      <c r="M249" s="69">
        <v>58689.108530999998</v>
      </c>
      <c r="N249" s="71">
        <v>99.94</v>
      </c>
      <c r="O249" s="69">
        <v>58.653891369999997</v>
      </c>
      <c r="P249" s="70">
        <f t="shared" si="3"/>
        <v>1.8100456769471387E-4</v>
      </c>
      <c r="Q249" s="70">
        <f>O249/'סכום נכסי הקרן'!$C$41</f>
        <v>9.1371879567241669E-6</v>
      </c>
    </row>
    <row r="250" spans="1:17">
      <c r="A250" s="62" t="s">
        <v>3556</v>
      </c>
      <c r="B250" s="72" t="s">
        <v>3154</v>
      </c>
      <c r="C250" s="59" t="s">
        <v>3316</v>
      </c>
      <c r="D250" s="126" t="s">
        <v>3652</v>
      </c>
      <c r="E250" s="59" t="s">
        <v>626</v>
      </c>
      <c r="F250" s="78">
        <v>44858</v>
      </c>
      <c r="G250" s="59" t="s">
        <v>134</v>
      </c>
      <c r="H250" s="69">
        <v>5.3199999999689309</v>
      </c>
      <c r="I250" s="72" t="s">
        <v>654</v>
      </c>
      <c r="J250" s="72" t="s">
        <v>136</v>
      </c>
      <c r="K250" s="73">
        <v>3.49E-2</v>
      </c>
      <c r="L250" s="73">
        <v>4.4699999999641617E-2</v>
      </c>
      <c r="M250" s="69">
        <v>73400.633581000002</v>
      </c>
      <c r="N250" s="71">
        <v>99.98</v>
      </c>
      <c r="O250" s="69">
        <v>73.385948629000012</v>
      </c>
      <c r="P250" s="70">
        <f t="shared" si="3"/>
        <v>2.2646735955958499E-4</v>
      </c>
      <c r="Q250" s="70">
        <f>O250/'סכום נכסי הקרן'!$C$41</f>
        <v>1.1432169125417013E-5</v>
      </c>
    </row>
    <row r="251" spans="1:17">
      <c r="A251" s="62" t="s">
        <v>3556</v>
      </c>
      <c r="B251" s="72" t="s">
        <v>3154</v>
      </c>
      <c r="C251" s="59" t="s">
        <v>3317</v>
      </c>
      <c r="D251" s="126" t="s">
        <v>3652</v>
      </c>
      <c r="E251" s="59" t="s">
        <v>626</v>
      </c>
      <c r="F251" s="78">
        <v>44858</v>
      </c>
      <c r="G251" s="59" t="s">
        <v>134</v>
      </c>
      <c r="H251" s="69">
        <v>5.3599999999735681</v>
      </c>
      <c r="I251" s="72" t="s">
        <v>654</v>
      </c>
      <c r="J251" s="72" t="s">
        <v>136</v>
      </c>
      <c r="K251" s="73">
        <v>3.49E-2</v>
      </c>
      <c r="L251" s="73">
        <v>4.4699999999695358E-2</v>
      </c>
      <c r="M251" s="69">
        <v>89311.298336000007</v>
      </c>
      <c r="N251" s="71">
        <v>99.97</v>
      </c>
      <c r="O251" s="69">
        <v>89.284498775999992</v>
      </c>
      <c r="P251" s="70">
        <f t="shared" si="3"/>
        <v>2.7552992180592109E-4</v>
      </c>
      <c r="Q251" s="70">
        <f>O251/'סכום נכסי הקרן'!$C$41</f>
        <v>1.3908868241868892E-5</v>
      </c>
    </row>
    <row r="252" spans="1:17">
      <c r="A252" s="62" t="s">
        <v>3556</v>
      </c>
      <c r="B252" s="72" t="s">
        <v>3154</v>
      </c>
      <c r="C252" s="59" t="s">
        <v>3318</v>
      </c>
      <c r="D252" s="126" t="s">
        <v>3652</v>
      </c>
      <c r="E252" s="59" t="s">
        <v>626</v>
      </c>
      <c r="F252" s="78">
        <v>44858</v>
      </c>
      <c r="G252" s="59" t="s">
        <v>134</v>
      </c>
      <c r="H252" s="69">
        <v>5.5199999999856795</v>
      </c>
      <c r="I252" s="72" t="s">
        <v>654</v>
      </c>
      <c r="J252" s="72" t="s">
        <v>136</v>
      </c>
      <c r="K252" s="73">
        <v>3.49E-2</v>
      </c>
      <c r="L252" s="73">
        <v>4.4499999999792719E-2</v>
      </c>
      <c r="M252" s="69">
        <v>53121.233848999997</v>
      </c>
      <c r="N252" s="71">
        <v>99.9</v>
      </c>
      <c r="O252" s="69">
        <v>53.068108937999995</v>
      </c>
      <c r="P252" s="70">
        <f t="shared" si="3"/>
        <v>1.6376697082389456E-4</v>
      </c>
      <c r="Q252" s="70">
        <f>O252/'סכום נכסי הקרן'!$C$41</f>
        <v>8.2670266976085156E-6</v>
      </c>
    </row>
    <row r="253" spans="1:17">
      <c r="A253" s="62" t="s">
        <v>3584</v>
      </c>
      <c r="B253" s="72" t="s">
        <v>3145</v>
      </c>
      <c r="C253" s="59">
        <v>9637</v>
      </c>
      <c r="D253" s="126" t="s">
        <v>3652</v>
      </c>
      <c r="E253" s="59" t="s">
        <v>626</v>
      </c>
      <c r="F253" s="78">
        <v>45104</v>
      </c>
      <c r="G253" s="59" t="s">
        <v>134</v>
      </c>
      <c r="H253" s="69">
        <v>2.2999999999991241</v>
      </c>
      <c r="I253" s="72" t="s">
        <v>334</v>
      </c>
      <c r="J253" s="72" t="s">
        <v>136</v>
      </c>
      <c r="K253" s="73">
        <v>5.2159000000000004E-2</v>
      </c>
      <c r="L253" s="73">
        <v>5.7899999999957083E-2</v>
      </c>
      <c r="M253" s="69">
        <v>572026.6</v>
      </c>
      <c r="N253" s="71">
        <v>99.81</v>
      </c>
      <c r="O253" s="69">
        <v>570.93977165500007</v>
      </c>
      <c r="P253" s="70">
        <f t="shared" si="3"/>
        <v>1.7619070812578542E-3</v>
      </c>
      <c r="Q253" s="70">
        <f>O253/'סכום נכסי הקרן'!$C$41</f>
        <v>8.8941822677585683E-5</v>
      </c>
    </row>
    <row r="254" spans="1:17">
      <c r="A254" s="62" t="s">
        <v>3585</v>
      </c>
      <c r="B254" s="72" t="s">
        <v>3145</v>
      </c>
      <c r="C254" s="59">
        <v>9577</v>
      </c>
      <c r="D254" s="126" t="s">
        <v>3652</v>
      </c>
      <c r="E254" s="59" t="s">
        <v>626</v>
      </c>
      <c r="F254" s="78">
        <v>45063</v>
      </c>
      <c r="G254" s="59" t="s">
        <v>134</v>
      </c>
      <c r="H254" s="69">
        <v>3.3699999999976376</v>
      </c>
      <c r="I254" s="72" t="s">
        <v>334</v>
      </c>
      <c r="J254" s="72" t="s">
        <v>136</v>
      </c>
      <c r="K254" s="73">
        <v>4.4344000000000001E-2</v>
      </c>
      <c r="L254" s="73">
        <v>4.189999999997774E-2</v>
      </c>
      <c r="M254" s="69">
        <v>858039.9</v>
      </c>
      <c r="N254" s="71">
        <v>102.62</v>
      </c>
      <c r="O254" s="69">
        <v>880.52053508400002</v>
      </c>
      <c r="P254" s="70">
        <f t="shared" si="3"/>
        <v>2.7172662388895747E-3</v>
      </c>
      <c r="Q254" s="70">
        <f>O254/'סכום נכסי הקרן'!$C$41</f>
        <v>1.3716876137109818E-4</v>
      </c>
    </row>
    <row r="255" spans="1:17">
      <c r="A255" s="62" t="s">
        <v>3586</v>
      </c>
      <c r="B255" s="72" t="s">
        <v>3154</v>
      </c>
      <c r="C255" s="59" t="s">
        <v>3319</v>
      </c>
      <c r="D255" s="126" t="s">
        <v>3652</v>
      </c>
      <c r="E255" s="59" t="s">
        <v>626</v>
      </c>
      <c r="F255" s="78">
        <v>42372</v>
      </c>
      <c r="G255" s="59" t="s">
        <v>134</v>
      </c>
      <c r="H255" s="69">
        <v>9.3599999999987418</v>
      </c>
      <c r="I255" s="72" t="s">
        <v>132</v>
      </c>
      <c r="J255" s="72" t="s">
        <v>136</v>
      </c>
      <c r="K255" s="73">
        <v>6.7000000000000004E-2</v>
      </c>
      <c r="L255" s="73">
        <v>3.4100000000000762E-2</v>
      </c>
      <c r="M255" s="69">
        <v>692349.60576499999</v>
      </c>
      <c r="N255" s="71">
        <v>151.47999999999999</v>
      </c>
      <c r="O255" s="69">
        <v>1048.771182512</v>
      </c>
      <c r="P255" s="70">
        <f t="shared" si="3"/>
        <v>3.2364838899393632E-3</v>
      </c>
      <c r="Q255" s="70">
        <f>O255/'סכום נכסי הקרן'!$C$41</f>
        <v>1.6337909036175872E-4</v>
      </c>
    </row>
    <row r="256" spans="1:17">
      <c r="A256" s="62" t="s">
        <v>3587</v>
      </c>
      <c r="B256" s="72" t="s">
        <v>3154</v>
      </c>
      <c r="C256" s="59" t="s">
        <v>3320</v>
      </c>
      <c r="D256" s="126" t="s">
        <v>3652</v>
      </c>
      <c r="E256" s="59" t="s">
        <v>647</v>
      </c>
      <c r="F256" s="78">
        <v>44871</v>
      </c>
      <c r="G256" s="126" t="s">
        <v>3652</v>
      </c>
      <c r="H256" s="69">
        <v>4.6900000000011932</v>
      </c>
      <c r="I256" s="72" t="s">
        <v>334</v>
      </c>
      <c r="J256" s="72" t="s">
        <v>136</v>
      </c>
      <c r="K256" s="73">
        <v>0.05</v>
      </c>
      <c r="L256" s="73">
        <v>6.9900000000007068E-2</v>
      </c>
      <c r="M256" s="69">
        <v>856860.23482600006</v>
      </c>
      <c r="N256" s="71">
        <v>95.84</v>
      </c>
      <c r="O256" s="69">
        <v>821.21481745800008</v>
      </c>
      <c r="P256" s="70">
        <f t="shared" si="3"/>
        <v>2.5342501502723172E-3</v>
      </c>
      <c r="Q256" s="70">
        <f>O256/'סכום נכסי הקרן'!$C$41</f>
        <v>1.2793003097827838E-4</v>
      </c>
    </row>
    <row r="257" spans="1:17">
      <c r="A257" s="62" t="s">
        <v>3587</v>
      </c>
      <c r="B257" s="72" t="s">
        <v>3154</v>
      </c>
      <c r="C257" s="59" t="s">
        <v>3321</v>
      </c>
      <c r="D257" s="126" t="s">
        <v>3652</v>
      </c>
      <c r="E257" s="59" t="s">
        <v>647</v>
      </c>
      <c r="F257" s="78">
        <v>44969</v>
      </c>
      <c r="G257" s="126" t="s">
        <v>3652</v>
      </c>
      <c r="H257" s="69">
        <v>4.6899999999979167</v>
      </c>
      <c r="I257" s="72" t="s">
        <v>334</v>
      </c>
      <c r="J257" s="72" t="s">
        <v>136</v>
      </c>
      <c r="K257" s="73">
        <v>0.05</v>
      </c>
      <c r="L257" s="73">
        <v>6.7099999999970836E-2</v>
      </c>
      <c r="M257" s="69">
        <v>621222.59281099995</v>
      </c>
      <c r="N257" s="71">
        <v>96.56</v>
      </c>
      <c r="O257" s="69">
        <v>599.85257082499993</v>
      </c>
      <c r="P257" s="70">
        <f t="shared" si="3"/>
        <v>1.8511313184290412E-3</v>
      </c>
      <c r="Q257" s="70">
        <f>O257/'סכום נכסי הקרן'!$C$41</f>
        <v>9.344590031336944E-5</v>
      </c>
    </row>
    <row r="258" spans="1:17">
      <c r="A258" s="62" t="s">
        <v>3587</v>
      </c>
      <c r="B258" s="72" t="s">
        <v>3154</v>
      </c>
      <c r="C258" s="59" t="s">
        <v>3322</v>
      </c>
      <c r="D258" s="126" t="s">
        <v>3652</v>
      </c>
      <c r="E258" s="59" t="s">
        <v>647</v>
      </c>
      <c r="F258" s="78">
        <v>45018</v>
      </c>
      <c r="G258" s="126" t="s">
        <v>3652</v>
      </c>
      <c r="H258" s="69">
        <v>4.6899999999948321</v>
      </c>
      <c r="I258" s="72" t="s">
        <v>334</v>
      </c>
      <c r="J258" s="72" t="s">
        <v>136</v>
      </c>
      <c r="K258" s="73">
        <v>0.05</v>
      </c>
      <c r="L258" s="73">
        <v>4.1799999999959286E-2</v>
      </c>
      <c r="M258" s="69">
        <v>296255.06514199998</v>
      </c>
      <c r="N258" s="71">
        <v>107.78</v>
      </c>
      <c r="O258" s="69">
        <v>319.30369758500001</v>
      </c>
      <c r="P258" s="70">
        <f t="shared" si="3"/>
        <v>9.8536391013022374E-4</v>
      </c>
      <c r="Q258" s="70">
        <f>O258/'סכום נכסי הקרן'!$C$41</f>
        <v>4.9741591426675663E-5</v>
      </c>
    </row>
    <row r="259" spans="1:17">
      <c r="A259" s="62" t="s">
        <v>3587</v>
      </c>
      <c r="B259" s="72" t="s">
        <v>3154</v>
      </c>
      <c r="C259" s="59" t="s">
        <v>3323</v>
      </c>
      <c r="D259" s="126" t="s">
        <v>3652</v>
      </c>
      <c r="E259" s="59" t="s">
        <v>647</v>
      </c>
      <c r="F259" s="78">
        <v>45109</v>
      </c>
      <c r="G259" s="126" t="s">
        <v>3652</v>
      </c>
      <c r="H259" s="69">
        <v>4.6899999999949475</v>
      </c>
      <c r="I259" s="72" t="s">
        <v>334</v>
      </c>
      <c r="J259" s="72" t="s">
        <v>136</v>
      </c>
      <c r="K259" s="73">
        <v>0.05</v>
      </c>
      <c r="L259" s="73">
        <v>5.2499999999953903E-2</v>
      </c>
      <c r="M259" s="69">
        <v>267521.68634800002</v>
      </c>
      <c r="N259" s="71">
        <v>101.37</v>
      </c>
      <c r="O259" s="69">
        <v>271.186713973</v>
      </c>
      <c r="P259" s="70">
        <f t="shared" si="3"/>
        <v>8.3687599885894646E-4</v>
      </c>
      <c r="Q259" s="70">
        <f>O259/'סכום נכסי הקרן'!$C$41</f>
        <v>4.2245858187084804E-5</v>
      </c>
    </row>
    <row r="260" spans="1:17">
      <c r="A260" s="62" t="s">
        <v>3587</v>
      </c>
      <c r="B260" s="72" t="s">
        <v>3154</v>
      </c>
      <c r="C260" s="59" t="s">
        <v>3324</v>
      </c>
      <c r="D260" s="126" t="s">
        <v>3652</v>
      </c>
      <c r="E260" s="59" t="s">
        <v>647</v>
      </c>
      <c r="F260" s="78">
        <v>45200</v>
      </c>
      <c r="G260" s="126" t="s">
        <v>3652</v>
      </c>
      <c r="H260" s="69">
        <v>4.6900000000056643</v>
      </c>
      <c r="I260" s="72" t="s">
        <v>334</v>
      </c>
      <c r="J260" s="72" t="s">
        <v>136</v>
      </c>
      <c r="K260" s="73">
        <v>0.05</v>
      </c>
      <c r="L260" s="73">
        <v>4.920000000003448E-2</v>
      </c>
      <c r="M260" s="69">
        <v>319670.88065800001</v>
      </c>
      <c r="N260" s="71">
        <v>101.61</v>
      </c>
      <c r="O260" s="69">
        <v>324.81759526399998</v>
      </c>
      <c r="P260" s="70">
        <f t="shared" si="3"/>
        <v>1.0023796722968708E-3</v>
      </c>
      <c r="Q260" s="70">
        <f>O260/'סכום נכסי הקרן'!$C$41</f>
        <v>5.0600554375090318E-5</v>
      </c>
    </row>
    <row r="261" spans="1:17">
      <c r="A261" s="62" t="s">
        <v>3588</v>
      </c>
      <c r="B261" s="72" t="s">
        <v>3154</v>
      </c>
      <c r="C261" s="59" t="s">
        <v>3325</v>
      </c>
      <c r="D261" s="126" t="s">
        <v>3652</v>
      </c>
      <c r="E261" s="59" t="s">
        <v>647</v>
      </c>
      <c r="F261" s="78">
        <v>41816</v>
      </c>
      <c r="G261" s="126" t="s">
        <v>3652</v>
      </c>
      <c r="H261" s="69">
        <v>5.5400000000063514</v>
      </c>
      <c r="I261" s="72" t="s">
        <v>654</v>
      </c>
      <c r="J261" s="72" t="s">
        <v>136</v>
      </c>
      <c r="K261" s="73">
        <v>4.4999999999999998E-2</v>
      </c>
      <c r="L261" s="73">
        <v>9.050000000009957E-2</v>
      </c>
      <c r="M261" s="69">
        <v>212994.327143</v>
      </c>
      <c r="N261" s="71">
        <v>87.22</v>
      </c>
      <c r="O261" s="69">
        <v>185.77366388300004</v>
      </c>
      <c r="P261" s="70">
        <f t="shared" si="3"/>
        <v>5.7329327918052343E-4</v>
      </c>
      <c r="Q261" s="70">
        <f>O261/'סכום נכסי הקרן'!$C$41</f>
        <v>2.8940089816043716E-5</v>
      </c>
    </row>
    <row r="262" spans="1:17">
      <c r="A262" s="62" t="s">
        <v>3588</v>
      </c>
      <c r="B262" s="72" t="s">
        <v>3154</v>
      </c>
      <c r="C262" s="59" t="s">
        <v>3326</v>
      </c>
      <c r="D262" s="126" t="s">
        <v>3652</v>
      </c>
      <c r="E262" s="59" t="s">
        <v>647</v>
      </c>
      <c r="F262" s="78">
        <v>42625</v>
      </c>
      <c r="G262" s="126" t="s">
        <v>3652</v>
      </c>
      <c r="H262" s="69">
        <v>5.5399999999880745</v>
      </c>
      <c r="I262" s="72" t="s">
        <v>654</v>
      </c>
      <c r="J262" s="72" t="s">
        <v>136</v>
      </c>
      <c r="K262" s="73">
        <v>4.4999999999999998E-2</v>
      </c>
      <c r="L262" s="73">
        <v>9.049999999968264E-2</v>
      </c>
      <c r="M262" s="69">
        <v>59310.097976000005</v>
      </c>
      <c r="N262" s="71">
        <v>87.66</v>
      </c>
      <c r="O262" s="69">
        <v>51.991231452999997</v>
      </c>
      <c r="P262" s="70">
        <f t="shared" si="3"/>
        <v>1.6044375152710478E-4</v>
      </c>
      <c r="Q262" s="70">
        <f>O262/'סכום נכסי הקרן'!$C$41</f>
        <v>8.0992691668295416E-6</v>
      </c>
    </row>
    <row r="263" spans="1:17">
      <c r="A263" s="62" t="s">
        <v>3588</v>
      </c>
      <c r="B263" s="72" t="s">
        <v>3154</v>
      </c>
      <c r="C263" s="59" t="s">
        <v>3327</v>
      </c>
      <c r="D263" s="126" t="s">
        <v>3652</v>
      </c>
      <c r="E263" s="59" t="s">
        <v>647</v>
      </c>
      <c r="F263" s="78">
        <v>42716</v>
      </c>
      <c r="G263" s="126" t="s">
        <v>3652</v>
      </c>
      <c r="H263" s="69">
        <v>5.5400000000202976</v>
      </c>
      <c r="I263" s="72" t="s">
        <v>654</v>
      </c>
      <c r="J263" s="72" t="s">
        <v>136</v>
      </c>
      <c r="K263" s="73">
        <v>4.4999999999999998E-2</v>
      </c>
      <c r="L263" s="73">
        <v>9.0500000000634268E-2</v>
      </c>
      <c r="M263" s="69">
        <v>44871.573765000001</v>
      </c>
      <c r="N263" s="71">
        <v>87.84</v>
      </c>
      <c r="O263" s="69">
        <v>39.415192329999996</v>
      </c>
      <c r="P263" s="70">
        <f t="shared" si="3"/>
        <v>1.2163438233434387E-4</v>
      </c>
      <c r="Q263" s="70">
        <f>O263/'סכום נכסי הקרן'!$C$41</f>
        <v>6.1401556189645662E-6</v>
      </c>
    </row>
    <row r="264" spans="1:17">
      <c r="A264" s="62" t="s">
        <v>3588</v>
      </c>
      <c r="B264" s="72" t="s">
        <v>3154</v>
      </c>
      <c r="C264" s="59" t="s">
        <v>3328</v>
      </c>
      <c r="D264" s="126" t="s">
        <v>3652</v>
      </c>
      <c r="E264" s="59" t="s">
        <v>647</v>
      </c>
      <c r="F264" s="78">
        <v>42803</v>
      </c>
      <c r="G264" s="126" t="s">
        <v>3652</v>
      </c>
      <c r="H264" s="69">
        <v>5.5400000000097602</v>
      </c>
      <c r="I264" s="72" t="s">
        <v>654</v>
      </c>
      <c r="J264" s="72" t="s">
        <v>136</v>
      </c>
      <c r="K264" s="73">
        <v>4.4999999999999998E-2</v>
      </c>
      <c r="L264" s="73">
        <v>9.050000000016134E-2</v>
      </c>
      <c r="M264" s="69">
        <v>287570.72238799999</v>
      </c>
      <c r="N264" s="71">
        <v>88.37</v>
      </c>
      <c r="O264" s="69">
        <v>254.126249438</v>
      </c>
      <c r="P264" s="70">
        <f t="shared" ref="P264:P327" si="4">IFERROR(O264/$O$8,0)</f>
        <v>7.8422779537746156E-4</v>
      </c>
      <c r="Q264" s="70">
        <f>O264/'סכום נכסי הקרן'!$C$41</f>
        <v>3.9588154368220146E-5</v>
      </c>
    </row>
    <row r="265" spans="1:17">
      <c r="A265" s="62" t="s">
        <v>3588</v>
      </c>
      <c r="B265" s="72" t="s">
        <v>3154</v>
      </c>
      <c r="C265" s="59" t="s">
        <v>3329</v>
      </c>
      <c r="D265" s="126" t="s">
        <v>3652</v>
      </c>
      <c r="E265" s="59" t="s">
        <v>647</v>
      </c>
      <c r="F265" s="78">
        <v>42898</v>
      </c>
      <c r="G265" s="126" t="s">
        <v>3652</v>
      </c>
      <c r="H265" s="69">
        <v>5.5400000000109362</v>
      </c>
      <c r="I265" s="72" t="s">
        <v>654</v>
      </c>
      <c r="J265" s="72" t="s">
        <v>136</v>
      </c>
      <c r="K265" s="73">
        <v>4.4999999999999998E-2</v>
      </c>
      <c r="L265" s="73">
        <v>9.0500000000084124E-2</v>
      </c>
      <c r="M265" s="69">
        <v>54084.683722000002</v>
      </c>
      <c r="N265" s="71">
        <v>87.92</v>
      </c>
      <c r="O265" s="69">
        <v>47.551256512000002</v>
      </c>
      <c r="P265" s="70">
        <f t="shared" si="4"/>
        <v>1.4674209037556323E-4</v>
      </c>
      <c r="Q265" s="70">
        <f>O265/'סכום נכסי הקרן'!$C$41</f>
        <v>7.4076034544363779E-6</v>
      </c>
    </row>
    <row r="266" spans="1:17">
      <c r="A266" s="62" t="s">
        <v>3588</v>
      </c>
      <c r="B266" s="72" t="s">
        <v>3154</v>
      </c>
      <c r="C266" s="59" t="s">
        <v>3330</v>
      </c>
      <c r="D266" s="126" t="s">
        <v>3652</v>
      </c>
      <c r="E266" s="59" t="s">
        <v>647</v>
      </c>
      <c r="F266" s="78">
        <v>42989</v>
      </c>
      <c r="G266" s="126" t="s">
        <v>3652</v>
      </c>
      <c r="H266" s="69">
        <v>5.5400000000372307</v>
      </c>
      <c r="I266" s="72" t="s">
        <v>654</v>
      </c>
      <c r="J266" s="72" t="s">
        <v>136</v>
      </c>
      <c r="K266" s="73">
        <v>4.4999999999999998E-2</v>
      </c>
      <c r="L266" s="73">
        <v>9.0500000000631589E-2</v>
      </c>
      <c r="M266" s="69">
        <v>68153.509888000001</v>
      </c>
      <c r="N266" s="71">
        <v>88.28</v>
      </c>
      <c r="O266" s="69">
        <v>60.165921044000001</v>
      </c>
      <c r="P266" s="70">
        <f t="shared" si="4"/>
        <v>1.8567065669735988E-4</v>
      </c>
      <c r="Q266" s="70">
        <f>O266/'סכום נכסי הקרן'!$C$41</f>
        <v>9.3727341243318774E-6</v>
      </c>
    </row>
    <row r="267" spans="1:17">
      <c r="A267" s="62" t="s">
        <v>3588</v>
      </c>
      <c r="B267" s="72" t="s">
        <v>3154</v>
      </c>
      <c r="C267" s="59" t="s">
        <v>3331</v>
      </c>
      <c r="D267" s="126" t="s">
        <v>3652</v>
      </c>
      <c r="E267" s="59" t="s">
        <v>647</v>
      </c>
      <c r="F267" s="78">
        <v>43080</v>
      </c>
      <c r="G267" s="126" t="s">
        <v>3652</v>
      </c>
      <c r="H267" s="69">
        <v>5.5399999999254552</v>
      </c>
      <c r="I267" s="72" t="s">
        <v>654</v>
      </c>
      <c r="J267" s="72" t="s">
        <v>136</v>
      </c>
      <c r="K267" s="73">
        <v>4.4999999999999998E-2</v>
      </c>
      <c r="L267" s="73">
        <v>9.0499999999000685E-2</v>
      </c>
      <c r="M267" s="69">
        <v>21116.312974</v>
      </c>
      <c r="N267" s="71">
        <v>87.67</v>
      </c>
      <c r="O267" s="69">
        <v>18.512672697000003</v>
      </c>
      <c r="P267" s="70">
        <f t="shared" si="4"/>
        <v>5.712968466586872E-5</v>
      </c>
      <c r="Q267" s="70">
        <f>O267/'סכום נכסי הקרן'!$C$41</f>
        <v>2.8839309048866054E-6</v>
      </c>
    </row>
    <row r="268" spans="1:17">
      <c r="A268" s="62" t="s">
        <v>3588</v>
      </c>
      <c r="B268" s="72" t="s">
        <v>3154</v>
      </c>
      <c r="C268" s="59" t="s">
        <v>3332</v>
      </c>
      <c r="D268" s="126" t="s">
        <v>3652</v>
      </c>
      <c r="E268" s="59" t="s">
        <v>647</v>
      </c>
      <c r="F268" s="78">
        <v>43171</v>
      </c>
      <c r="G268" s="126" t="s">
        <v>3652</v>
      </c>
      <c r="H268" s="69">
        <v>5.4299999998305655</v>
      </c>
      <c r="I268" s="72" t="s">
        <v>654</v>
      </c>
      <c r="J268" s="72" t="s">
        <v>136</v>
      </c>
      <c r="K268" s="73">
        <v>4.4999999999999998E-2</v>
      </c>
      <c r="L268" s="73">
        <v>9.1499999997271805E-2</v>
      </c>
      <c r="M268" s="69">
        <v>15777.798878</v>
      </c>
      <c r="N268" s="71">
        <v>88.28</v>
      </c>
      <c r="O268" s="69">
        <v>13.928641551999998</v>
      </c>
      <c r="P268" s="70">
        <f t="shared" si="4"/>
        <v>4.2983469362510065E-5</v>
      </c>
      <c r="Q268" s="70">
        <f>O268/'סכום נכסי הקרן'!$C$41</f>
        <v>2.1698239088627105E-6</v>
      </c>
    </row>
    <row r="269" spans="1:17">
      <c r="A269" s="62" t="s">
        <v>3588</v>
      </c>
      <c r="B269" s="72" t="s">
        <v>3154</v>
      </c>
      <c r="C269" s="59" t="s">
        <v>3333</v>
      </c>
      <c r="D269" s="126" t="s">
        <v>3652</v>
      </c>
      <c r="E269" s="59" t="s">
        <v>647</v>
      </c>
      <c r="F269" s="78">
        <v>43341</v>
      </c>
      <c r="G269" s="126" t="s">
        <v>3652</v>
      </c>
      <c r="H269" s="69">
        <v>5.5800000000635306</v>
      </c>
      <c r="I269" s="72" t="s">
        <v>654</v>
      </c>
      <c r="J269" s="72" t="s">
        <v>136</v>
      </c>
      <c r="K269" s="73">
        <v>4.4999999999999998E-2</v>
      </c>
      <c r="L269" s="73">
        <v>8.7800000000864242E-2</v>
      </c>
      <c r="M269" s="69">
        <v>39582.676456000001</v>
      </c>
      <c r="N269" s="71">
        <v>88.28</v>
      </c>
      <c r="O269" s="69">
        <v>34.943585691000003</v>
      </c>
      <c r="P269" s="70">
        <f t="shared" si="4"/>
        <v>1.0783510648600715E-4</v>
      </c>
      <c r="Q269" s="70">
        <f>O269/'סכום נכסי הקרן'!$C$41</f>
        <v>5.443562274946877E-6</v>
      </c>
    </row>
    <row r="270" spans="1:17">
      <c r="A270" s="62" t="s">
        <v>3588</v>
      </c>
      <c r="B270" s="72" t="s">
        <v>3154</v>
      </c>
      <c r="C270" s="59" t="s">
        <v>3334</v>
      </c>
      <c r="D270" s="126" t="s">
        <v>3652</v>
      </c>
      <c r="E270" s="59" t="s">
        <v>647</v>
      </c>
      <c r="F270" s="78">
        <v>43990</v>
      </c>
      <c r="G270" s="126" t="s">
        <v>3652</v>
      </c>
      <c r="H270" s="69">
        <v>5.5400000000084493</v>
      </c>
      <c r="I270" s="72" t="s">
        <v>654</v>
      </c>
      <c r="J270" s="72" t="s">
        <v>136</v>
      </c>
      <c r="K270" s="73">
        <v>4.4999999999999998E-2</v>
      </c>
      <c r="L270" s="73">
        <v>9.0500000000211231E-2</v>
      </c>
      <c r="M270" s="69">
        <v>40825.076473000001</v>
      </c>
      <c r="N270" s="71">
        <v>86.97</v>
      </c>
      <c r="O270" s="69">
        <v>35.505568305000004</v>
      </c>
      <c r="P270" s="70">
        <f t="shared" si="4"/>
        <v>1.0956937198353974E-4</v>
      </c>
      <c r="Q270" s="70">
        <f>O270/'סכום נכסי הקרן'!$C$41</f>
        <v>5.5311087386612274E-6</v>
      </c>
    </row>
    <row r="271" spans="1:17">
      <c r="A271" s="62" t="s">
        <v>3588</v>
      </c>
      <c r="B271" s="72" t="s">
        <v>3154</v>
      </c>
      <c r="C271" s="59" t="s">
        <v>3335</v>
      </c>
      <c r="D271" s="126" t="s">
        <v>3652</v>
      </c>
      <c r="E271" s="59" t="s">
        <v>647</v>
      </c>
      <c r="F271" s="78">
        <v>41893</v>
      </c>
      <c r="G271" s="126" t="s">
        <v>3652</v>
      </c>
      <c r="H271" s="69">
        <v>5.5400000000347056</v>
      </c>
      <c r="I271" s="72" t="s">
        <v>654</v>
      </c>
      <c r="J271" s="72" t="s">
        <v>136</v>
      </c>
      <c r="K271" s="73">
        <v>4.4999999999999998E-2</v>
      </c>
      <c r="L271" s="73">
        <v>9.0500000000261663E-2</v>
      </c>
      <c r="M271" s="69">
        <v>41787.340305999998</v>
      </c>
      <c r="N271" s="71">
        <v>86.88</v>
      </c>
      <c r="O271" s="69">
        <v>36.304841281000002</v>
      </c>
      <c r="P271" s="70">
        <f t="shared" si="4"/>
        <v>1.1203591011275486E-4</v>
      </c>
      <c r="Q271" s="70">
        <f>O271/'סכום נכסי הקרן'!$C$41</f>
        <v>5.6556206378696342E-6</v>
      </c>
    </row>
    <row r="272" spans="1:17">
      <c r="A272" s="62" t="s">
        <v>3588</v>
      </c>
      <c r="B272" s="72" t="s">
        <v>3154</v>
      </c>
      <c r="C272" s="59" t="s">
        <v>3336</v>
      </c>
      <c r="D272" s="126" t="s">
        <v>3652</v>
      </c>
      <c r="E272" s="59" t="s">
        <v>647</v>
      </c>
      <c r="F272" s="78">
        <v>42151</v>
      </c>
      <c r="G272" s="126" t="s">
        <v>3652</v>
      </c>
      <c r="H272" s="69">
        <v>5.5399999999986607</v>
      </c>
      <c r="I272" s="72" t="s">
        <v>654</v>
      </c>
      <c r="J272" s="72" t="s">
        <v>136</v>
      </c>
      <c r="K272" s="73">
        <v>4.4999999999999998E-2</v>
      </c>
      <c r="L272" s="73">
        <v>9.0499999999936701E-2</v>
      </c>
      <c r="M272" s="69">
        <v>153032.35943700001</v>
      </c>
      <c r="N272" s="71">
        <v>87.75</v>
      </c>
      <c r="O272" s="69">
        <v>134.285904617</v>
      </c>
      <c r="P272" s="70">
        <f t="shared" si="4"/>
        <v>4.1440323131102202E-4</v>
      </c>
      <c r="Q272" s="70">
        <f>O272/'סכום נכסי הקרן'!$C$41</f>
        <v>2.0919252274058669E-5</v>
      </c>
    </row>
    <row r="273" spans="1:17">
      <c r="A273" s="62" t="s">
        <v>3588</v>
      </c>
      <c r="B273" s="72" t="s">
        <v>3154</v>
      </c>
      <c r="C273" s="59" t="s">
        <v>3337</v>
      </c>
      <c r="D273" s="126" t="s">
        <v>3652</v>
      </c>
      <c r="E273" s="59" t="s">
        <v>647</v>
      </c>
      <c r="F273" s="78">
        <v>42166</v>
      </c>
      <c r="G273" s="126" t="s">
        <v>3652</v>
      </c>
      <c r="H273" s="69">
        <v>5.540000000002375</v>
      </c>
      <c r="I273" s="72" t="s">
        <v>654</v>
      </c>
      <c r="J273" s="72" t="s">
        <v>136</v>
      </c>
      <c r="K273" s="73">
        <v>4.4999999999999998E-2</v>
      </c>
      <c r="L273" s="73">
        <v>9.0499999999980221E-2</v>
      </c>
      <c r="M273" s="69">
        <v>143986.62938200001</v>
      </c>
      <c r="N273" s="71">
        <v>87.75</v>
      </c>
      <c r="O273" s="69">
        <v>126.348276005</v>
      </c>
      <c r="P273" s="70">
        <f t="shared" si="4"/>
        <v>3.8990789090175617E-4</v>
      </c>
      <c r="Q273" s="70">
        <f>O273/'סכום נכסי הקרן'!$C$41</f>
        <v>1.9682717018435178E-5</v>
      </c>
    </row>
    <row r="274" spans="1:17">
      <c r="A274" s="62" t="s">
        <v>3588</v>
      </c>
      <c r="B274" s="72" t="s">
        <v>3154</v>
      </c>
      <c r="C274" s="59" t="s">
        <v>3338</v>
      </c>
      <c r="D274" s="126" t="s">
        <v>3652</v>
      </c>
      <c r="E274" s="59" t="s">
        <v>647</v>
      </c>
      <c r="F274" s="78">
        <v>42257</v>
      </c>
      <c r="G274" s="126" t="s">
        <v>3652</v>
      </c>
      <c r="H274" s="69">
        <v>5.5399999999825988</v>
      </c>
      <c r="I274" s="72" t="s">
        <v>654</v>
      </c>
      <c r="J274" s="72" t="s">
        <v>136</v>
      </c>
      <c r="K274" s="73">
        <v>4.4999999999999998E-2</v>
      </c>
      <c r="L274" s="73">
        <v>9.0499999999670011E-2</v>
      </c>
      <c r="M274" s="69">
        <v>76515.137543000004</v>
      </c>
      <c r="N274" s="71">
        <v>87.13</v>
      </c>
      <c r="O274" s="69">
        <v>66.667639104000003</v>
      </c>
      <c r="P274" s="70">
        <f t="shared" si="4"/>
        <v>2.0573480997407049E-4</v>
      </c>
      <c r="Q274" s="70">
        <f>O274/'סכום נכסי הקרן'!$C$41</f>
        <v>1.0385581159170446E-5</v>
      </c>
    </row>
    <row r="275" spans="1:17">
      <c r="A275" s="62" t="s">
        <v>3588</v>
      </c>
      <c r="B275" s="72" t="s">
        <v>3154</v>
      </c>
      <c r="C275" s="59" t="s">
        <v>3339</v>
      </c>
      <c r="D275" s="126" t="s">
        <v>3652</v>
      </c>
      <c r="E275" s="59" t="s">
        <v>647</v>
      </c>
      <c r="F275" s="78">
        <v>42348</v>
      </c>
      <c r="G275" s="126" t="s">
        <v>3652</v>
      </c>
      <c r="H275" s="69">
        <v>5.5399999999922427</v>
      </c>
      <c r="I275" s="72" t="s">
        <v>654</v>
      </c>
      <c r="J275" s="72" t="s">
        <v>136</v>
      </c>
      <c r="K275" s="73">
        <v>4.4999999999999998E-2</v>
      </c>
      <c r="L275" s="73">
        <v>9.0499999999935368E-2</v>
      </c>
      <c r="M275" s="69">
        <v>132500.30779699999</v>
      </c>
      <c r="N275" s="71">
        <v>87.57</v>
      </c>
      <c r="O275" s="69">
        <v>116.03052273500001</v>
      </c>
      <c r="P275" s="70">
        <f t="shared" si="4"/>
        <v>3.5806754021749991E-4</v>
      </c>
      <c r="Q275" s="70">
        <f>O275/'סכום נכסי הקרן'!$C$41</f>
        <v>1.807540250413656E-5</v>
      </c>
    </row>
    <row r="276" spans="1:17">
      <c r="A276" s="62" t="s">
        <v>3588</v>
      </c>
      <c r="B276" s="72" t="s">
        <v>3154</v>
      </c>
      <c r="C276" s="59" t="s">
        <v>3340</v>
      </c>
      <c r="D276" s="126" t="s">
        <v>3652</v>
      </c>
      <c r="E276" s="59" t="s">
        <v>647</v>
      </c>
      <c r="F276" s="78">
        <v>42439</v>
      </c>
      <c r="G276" s="126" t="s">
        <v>3652</v>
      </c>
      <c r="H276" s="69">
        <v>5.5399999999988507</v>
      </c>
      <c r="I276" s="72" t="s">
        <v>654</v>
      </c>
      <c r="J276" s="72" t="s">
        <v>136</v>
      </c>
      <c r="K276" s="73">
        <v>4.4999999999999998E-2</v>
      </c>
      <c r="L276" s="73">
        <v>9.0499999999949718E-2</v>
      </c>
      <c r="M276" s="69">
        <v>157368.67251800001</v>
      </c>
      <c r="N276" s="71">
        <v>88.46</v>
      </c>
      <c r="O276" s="69">
        <v>139.208331254</v>
      </c>
      <c r="P276" s="70">
        <f t="shared" si="4"/>
        <v>4.2959372736555736E-4</v>
      </c>
      <c r="Q276" s="70">
        <f>O276/'סכום נכסי הקרן'!$C$41</f>
        <v>2.168607500883223E-5</v>
      </c>
    </row>
    <row r="277" spans="1:17">
      <c r="A277" s="62" t="s">
        <v>3588</v>
      </c>
      <c r="B277" s="72" t="s">
        <v>3154</v>
      </c>
      <c r="C277" s="59" t="s">
        <v>3341</v>
      </c>
      <c r="D277" s="126" t="s">
        <v>3652</v>
      </c>
      <c r="E277" s="59" t="s">
        <v>647</v>
      </c>
      <c r="F277" s="78">
        <v>42549</v>
      </c>
      <c r="G277" s="126" t="s">
        <v>3652</v>
      </c>
      <c r="H277" s="69">
        <v>5.5699999999739731</v>
      </c>
      <c r="I277" s="72" t="s">
        <v>654</v>
      </c>
      <c r="J277" s="72" t="s">
        <v>136</v>
      </c>
      <c r="K277" s="73">
        <v>4.4999999999999998E-2</v>
      </c>
      <c r="L277" s="73">
        <v>8.9199999999658386E-2</v>
      </c>
      <c r="M277" s="69">
        <v>110691.287429</v>
      </c>
      <c r="N277" s="71">
        <v>88.86</v>
      </c>
      <c r="O277" s="69">
        <v>98.360283108000004</v>
      </c>
      <c r="P277" s="70">
        <f t="shared" si="4"/>
        <v>3.0353758474411022E-4</v>
      </c>
      <c r="Q277" s="70">
        <f>O277/'סכום נכסי הקרן'!$C$41</f>
        <v>1.5322707040271132E-5</v>
      </c>
    </row>
    <row r="278" spans="1:17">
      <c r="A278" s="62" t="s">
        <v>3588</v>
      </c>
      <c r="B278" s="72" t="s">
        <v>3154</v>
      </c>
      <c r="C278" s="59" t="s">
        <v>3342</v>
      </c>
      <c r="D278" s="126" t="s">
        <v>3652</v>
      </c>
      <c r="E278" s="59" t="s">
        <v>647</v>
      </c>
      <c r="F278" s="78">
        <v>42604</v>
      </c>
      <c r="G278" s="126" t="s">
        <v>3652</v>
      </c>
      <c r="H278" s="69">
        <v>5.5399999999843956</v>
      </c>
      <c r="I278" s="72" t="s">
        <v>654</v>
      </c>
      <c r="J278" s="72" t="s">
        <v>136</v>
      </c>
      <c r="K278" s="73">
        <v>4.4999999999999998E-2</v>
      </c>
      <c r="L278" s="73">
        <v>9.0499999999735986E-2</v>
      </c>
      <c r="M278" s="69">
        <v>144748.125035</v>
      </c>
      <c r="N278" s="71">
        <v>87.66</v>
      </c>
      <c r="O278" s="69">
        <v>126.88620558700001</v>
      </c>
      <c r="P278" s="70">
        <f t="shared" si="4"/>
        <v>3.9156792929248959E-4</v>
      </c>
      <c r="Q278" s="70">
        <f>O278/'סכום נכסי הקרן'!$C$41</f>
        <v>1.9766516466066203E-5</v>
      </c>
    </row>
    <row r="279" spans="1:17">
      <c r="A279" s="128" t="s">
        <v>3652</v>
      </c>
      <c r="B279" s="126" t="s">
        <v>3652</v>
      </c>
      <c r="C279" s="126" t="s">
        <v>3652</v>
      </c>
      <c r="D279" s="126" t="s">
        <v>3652</v>
      </c>
      <c r="E279" s="126" t="s">
        <v>3652</v>
      </c>
      <c r="F279" s="126" t="s">
        <v>3652</v>
      </c>
      <c r="G279" s="126" t="s">
        <v>3652</v>
      </c>
      <c r="H279" s="126" t="s">
        <v>3652</v>
      </c>
      <c r="I279" s="126" t="s">
        <v>3652</v>
      </c>
      <c r="J279" s="126" t="s">
        <v>3652</v>
      </c>
      <c r="K279" s="126" t="s">
        <v>3652</v>
      </c>
      <c r="L279" s="126" t="s">
        <v>3652</v>
      </c>
      <c r="M279" s="126" t="s">
        <v>3652</v>
      </c>
      <c r="N279" s="126" t="s">
        <v>3652</v>
      </c>
      <c r="O279" s="126" t="s">
        <v>3652</v>
      </c>
      <c r="P279" s="126" t="s">
        <v>3652</v>
      </c>
      <c r="Q279" s="126" t="s">
        <v>3652</v>
      </c>
    </row>
    <row r="280" spans="1:17">
      <c r="A280" s="75" t="s">
        <v>38</v>
      </c>
      <c r="B280" s="125" t="s">
        <v>3652</v>
      </c>
      <c r="C280" s="125" t="s">
        <v>3652</v>
      </c>
      <c r="D280" s="125" t="s">
        <v>3652</v>
      </c>
      <c r="E280" s="125" t="s">
        <v>3652</v>
      </c>
      <c r="F280" s="125" t="s">
        <v>3652</v>
      </c>
      <c r="G280" s="125" t="s">
        <v>3652</v>
      </c>
      <c r="H280" s="125" t="s">
        <v>3652</v>
      </c>
      <c r="I280" s="125" t="s">
        <v>3652</v>
      </c>
      <c r="J280" s="125" t="s">
        <v>3652</v>
      </c>
      <c r="K280" s="125" t="s">
        <v>3652</v>
      </c>
      <c r="L280" s="125" t="s">
        <v>3652</v>
      </c>
      <c r="M280" s="125" t="s">
        <v>3652</v>
      </c>
      <c r="N280" s="125" t="s">
        <v>3652</v>
      </c>
      <c r="O280" s="66">
        <v>4068.0458676080002</v>
      </c>
      <c r="P280" s="67">
        <f t="shared" si="4"/>
        <v>1.2553896534906978E-2</v>
      </c>
      <c r="Q280" s="67">
        <f>O280/'סכום נכסי הקרן'!$C$41</f>
        <v>6.3372606387580822E-4</v>
      </c>
    </row>
    <row r="281" spans="1:17">
      <c r="A281" s="62" t="s">
        <v>3589</v>
      </c>
      <c r="B281" s="72" t="s">
        <v>3145</v>
      </c>
      <c r="C281" s="59">
        <v>9915</v>
      </c>
      <c r="D281" s="126" t="s">
        <v>3652</v>
      </c>
      <c r="E281" s="59" t="s">
        <v>647</v>
      </c>
      <c r="F281" s="78">
        <v>45291</v>
      </c>
      <c r="G281" s="126" t="s">
        <v>3652</v>
      </c>
      <c r="H281" s="69">
        <v>3</v>
      </c>
      <c r="I281" s="72" t="s">
        <v>565</v>
      </c>
      <c r="J281" s="72" t="s">
        <v>136</v>
      </c>
      <c r="K281" s="73">
        <v>6.5000000000000002E-2</v>
      </c>
      <c r="L281" s="73">
        <v>6.5000000000000002E-2</v>
      </c>
      <c r="M281" s="69">
        <v>3776862.5321640004</v>
      </c>
      <c r="N281" s="71">
        <v>107.70966199999999</v>
      </c>
      <c r="O281" s="69">
        <v>4068.0458676080002</v>
      </c>
      <c r="P281" s="70">
        <f t="shared" si="4"/>
        <v>1.2553896534906978E-2</v>
      </c>
      <c r="Q281" s="70">
        <f>O281/'סכום נכסי הקרן'!$C$41</f>
        <v>6.3372606387580822E-4</v>
      </c>
    </row>
    <row r="282" spans="1:17">
      <c r="A282" s="128" t="s">
        <v>3652</v>
      </c>
      <c r="B282" s="126" t="s">
        <v>3652</v>
      </c>
      <c r="C282" s="126" t="s">
        <v>3652</v>
      </c>
      <c r="D282" s="126" t="s">
        <v>3652</v>
      </c>
      <c r="E282" s="126" t="s">
        <v>3652</v>
      </c>
      <c r="F282" s="126" t="s">
        <v>3652</v>
      </c>
      <c r="G282" s="126" t="s">
        <v>3652</v>
      </c>
      <c r="H282" s="126" t="s">
        <v>3652</v>
      </c>
      <c r="I282" s="126" t="s">
        <v>3652</v>
      </c>
      <c r="J282" s="126" t="s">
        <v>3652</v>
      </c>
      <c r="K282" s="126" t="s">
        <v>3652</v>
      </c>
      <c r="L282" s="126" t="s">
        <v>3652</v>
      </c>
      <c r="M282" s="126" t="s">
        <v>3652</v>
      </c>
      <c r="N282" s="126" t="s">
        <v>3652</v>
      </c>
      <c r="O282" s="126" t="s">
        <v>3652</v>
      </c>
      <c r="P282" s="126" t="s">
        <v>3652</v>
      </c>
      <c r="Q282" s="126" t="s">
        <v>3652</v>
      </c>
    </row>
    <row r="283" spans="1:17">
      <c r="A283" s="56" t="s">
        <v>41</v>
      </c>
      <c r="B283" s="125" t="s">
        <v>3652</v>
      </c>
      <c r="C283" s="125" t="s">
        <v>3652</v>
      </c>
      <c r="D283" s="125" t="s">
        <v>3652</v>
      </c>
      <c r="E283" s="125" t="s">
        <v>3652</v>
      </c>
      <c r="F283" s="125" t="s">
        <v>3652</v>
      </c>
      <c r="G283" s="125" t="s">
        <v>3652</v>
      </c>
      <c r="H283" s="66">
        <v>2.0833125038207454</v>
      </c>
      <c r="I283" s="125" t="s">
        <v>3652</v>
      </c>
      <c r="J283" s="125" t="s">
        <v>3652</v>
      </c>
      <c r="K283" s="125" t="s">
        <v>3652</v>
      </c>
      <c r="L283" s="77">
        <v>0.16192964118173717</v>
      </c>
      <c r="M283" s="125" t="s">
        <v>3652</v>
      </c>
      <c r="N283" s="125" t="s">
        <v>3652</v>
      </c>
      <c r="O283" s="66">
        <v>109685.80350438999</v>
      </c>
      <c r="P283" s="67">
        <f t="shared" si="4"/>
        <v>0.33848788173863736</v>
      </c>
      <c r="Q283" s="67">
        <f>O283/'סכום נכסי הקרן'!$C$41</f>
        <v>1.7087012973815E-2</v>
      </c>
    </row>
    <row r="284" spans="1:17">
      <c r="A284" s="75" t="s">
        <v>39</v>
      </c>
      <c r="B284" s="125" t="s">
        <v>3652</v>
      </c>
      <c r="C284" s="125" t="s">
        <v>3652</v>
      </c>
      <c r="D284" s="125" t="s">
        <v>3652</v>
      </c>
      <c r="E284" s="125" t="s">
        <v>3652</v>
      </c>
      <c r="F284" s="125" t="s">
        <v>3652</v>
      </c>
      <c r="G284" s="125" t="s">
        <v>3652</v>
      </c>
      <c r="H284" s="66">
        <v>2.0833125038207454</v>
      </c>
      <c r="I284" s="125" t="s">
        <v>3652</v>
      </c>
      <c r="J284" s="125" t="s">
        <v>3652</v>
      </c>
      <c r="K284" s="125" t="s">
        <v>3652</v>
      </c>
      <c r="L284" s="77">
        <v>0.16192964118173719</v>
      </c>
      <c r="M284" s="125" t="s">
        <v>3652</v>
      </c>
      <c r="N284" s="125" t="s">
        <v>3652</v>
      </c>
      <c r="O284" s="66">
        <v>109685.80350438999</v>
      </c>
      <c r="P284" s="67">
        <f t="shared" si="4"/>
        <v>0.33848788173863736</v>
      </c>
      <c r="Q284" s="67">
        <f>O284/'סכום נכסי הקרן'!$C$41</f>
        <v>1.7087012973815E-2</v>
      </c>
    </row>
    <row r="285" spans="1:17">
      <c r="A285" s="62" t="s">
        <v>3590</v>
      </c>
      <c r="B285" s="72" t="s">
        <v>3154</v>
      </c>
      <c r="C285" s="59">
        <v>9645</v>
      </c>
      <c r="D285" s="126" t="s">
        <v>3652</v>
      </c>
      <c r="E285" s="59" t="s">
        <v>3183</v>
      </c>
      <c r="F285" s="78">
        <v>45114</v>
      </c>
      <c r="G285" s="59" t="s">
        <v>3144</v>
      </c>
      <c r="H285" s="69">
        <v>0.60000000000092246</v>
      </c>
      <c r="I285" s="72" t="s">
        <v>3535</v>
      </c>
      <c r="J285" s="72" t="s">
        <v>3136</v>
      </c>
      <c r="K285" s="73">
        <v>7.7199999999999991E-2</v>
      </c>
      <c r="L285" s="73">
        <v>8.1500000000106085E-2</v>
      </c>
      <c r="M285" s="69">
        <v>601656.91706799995</v>
      </c>
      <c r="N285" s="71">
        <v>101.26</v>
      </c>
      <c r="O285" s="69">
        <v>216.827721478</v>
      </c>
      <c r="P285" s="70">
        <f t="shared" si="4"/>
        <v>6.6912539089314339E-4</v>
      </c>
      <c r="Q285" s="70">
        <f>O285/'סכום נכסי הקרן'!$C$41</f>
        <v>3.3777735783546936E-5</v>
      </c>
    </row>
    <row r="286" spans="1:17">
      <c r="A286" s="62" t="s">
        <v>3590</v>
      </c>
      <c r="B286" s="72" t="s">
        <v>3154</v>
      </c>
      <c r="C286" s="59">
        <v>9722</v>
      </c>
      <c r="D286" s="126" t="s">
        <v>3652</v>
      </c>
      <c r="E286" s="59" t="s">
        <v>3183</v>
      </c>
      <c r="F286" s="78">
        <v>45169</v>
      </c>
      <c r="G286" s="59" t="s">
        <v>3144</v>
      </c>
      <c r="H286" s="69">
        <v>0.6000000000043596</v>
      </c>
      <c r="I286" s="72" t="s">
        <v>3535</v>
      </c>
      <c r="J286" s="72" t="s">
        <v>3136</v>
      </c>
      <c r="K286" s="73">
        <v>7.7199999999999991E-2</v>
      </c>
      <c r="L286" s="73">
        <v>8.1300000000100264E-2</v>
      </c>
      <c r="M286" s="69">
        <v>254568.2132</v>
      </c>
      <c r="N286" s="71">
        <v>101.27</v>
      </c>
      <c r="O286" s="69">
        <v>91.751453615999992</v>
      </c>
      <c r="P286" s="70">
        <f t="shared" si="4"/>
        <v>2.8314288803726255E-4</v>
      </c>
      <c r="Q286" s="70">
        <f>O286/'סכום נכסי הקרן'!$C$41</f>
        <v>1.4293174031771853E-5</v>
      </c>
    </row>
    <row r="287" spans="1:17">
      <c r="A287" s="62" t="s">
        <v>3590</v>
      </c>
      <c r="B287" s="72" t="s">
        <v>3154</v>
      </c>
      <c r="C287" s="59">
        <v>9788</v>
      </c>
      <c r="D287" s="126" t="s">
        <v>3652</v>
      </c>
      <c r="E287" s="59" t="s">
        <v>3183</v>
      </c>
      <c r="F287" s="78">
        <v>45198</v>
      </c>
      <c r="G287" s="59" t="s">
        <v>3144</v>
      </c>
      <c r="H287" s="69">
        <v>0.60999999999529242</v>
      </c>
      <c r="I287" s="72" t="s">
        <v>3535</v>
      </c>
      <c r="J287" s="72" t="s">
        <v>3136</v>
      </c>
      <c r="K287" s="73">
        <v>7.7499999999999999E-2</v>
      </c>
      <c r="L287" s="73">
        <v>8.0700000000141228E-2</v>
      </c>
      <c r="M287" s="69">
        <v>176829.10310000004</v>
      </c>
      <c r="N287" s="71">
        <v>101.26</v>
      </c>
      <c r="O287" s="69">
        <v>63.726439830000004</v>
      </c>
      <c r="P287" s="70">
        <f t="shared" si="4"/>
        <v>1.9665833626261492E-4</v>
      </c>
      <c r="Q287" s="70">
        <f>O287/'סכום נכסי הקרן'!$C$41</f>
        <v>9.9273968860215349E-6</v>
      </c>
    </row>
    <row r="288" spans="1:17">
      <c r="A288" s="62" t="s">
        <v>3590</v>
      </c>
      <c r="B288" s="72" t="s">
        <v>3154</v>
      </c>
      <c r="C288" s="59">
        <v>9813</v>
      </c>
      <c r="D288" s="126" t="s">
        <v>3652</v>
      </c>
      <c r="E288" s="59" t="s">
        <v>3183</v>
      </c>
      <c r="F288" s="78">
        <v>45229</v>
      </c>
      <c r="G288" s="59" t="s">
        <v>3144</v>
      </c>
      <c r="H288" s="69">
        <v>0.60000000000521081</v>
      </c>
      <c r="I288" s="72" t="s">
        <v>3535</v>
      </c>
      <c r="J288" s="72" t="s">
        <v>3136</v>
      </c>
      <c r="K288" s="73">
        <v>7.7199999999999991E-2</v>
      </c>
      <c r="L288" s="73">
        <v>8.1500000000534117E-2</v>
      </c>
      <c r="M288" s="69">
        <v>106480.68275599999</v>
      </c>
      <c r="N288" s="71">
        <v>101.28</v>
      </c>
      <c r="O288" s="69">
        <v>38.381549812999999</v>
      </c>
      <c r="P288" s="70">
        <f t="shared" si="4"/>
        <v>1.1844458516027002E-4</v>
      </c>
      <c r="Q288" s="70">
        <f>O288/'סכום נכסי הקרן'!$C$41</f>
        <v>5.9791332939782803E-6</v>
      </c>
    </row>
    <row r="289" spans="1:17">
      <c r="A289" s="62" t="s">
        <v>3590</v>
      </c>
      <c r="B289" s="72" t="s">
        <v>3154</v>
      </c>
      <c r="C289" s="59">
        <v>9848</v>
      </c>
      <c r="D289" s="126" t="s">
        <v>3652</v>
      </c>
      <c r="E289" s="59" t="s">
        <v>3183</v>
      </c>
      <c r="F289" s="78">
        <v>45267</v>
      </c>
      <c r="G289" s="59" t="s">
        <v>3144</v>
      </c>
      <c r="H289" s="69">
        <v>0.60000000004701115</v>
      </c>
      <c r="I289" s="72" t="s">
        <v>3535</v>
      </c>
      <c r="J289" s="72" t="s">
        <v>3136</v>
      </c>
      <c r="K289" s="73">
        <v>7.6700000000000004E-2</v>
      </c>
      <c r="L289" s="73">
        <v>8.2800000003901933E-2</v>
      </c>
      <c r="M289" s="69">
        <v>23814.445800000001</v>
      </c>
      <c r="N289" s="71">
        <v>100.39</v>
      </c>
      <c r="O289" s="69">
        <v>8.508615880999999</v>
      </c>
      <c r="P289" s="70">
        <f t="shared" si="4"/>
        <v>2.6257394066244404E-5</v>
      </c>
      <c r="Q289" s="70">
        <f>O289/'סכום נכסי הקרן'!$C$41</f>
        <v>1.3254844775061202E-6</v>
      </c>
    </row>
    <row r="290" spans="1:17">
      <c r="A290" s="62" t="s">
        <v>3591</v>
      </c>
      <c r="B290" s="72" t="s">
        <v>3154</v>
      </c>
      <c r="C290" s="59">
        <v>8763</v>
      </c>
      <c r="D290" s="126" t="s">
        <v>3652</v>
      </c>
      <c r="E290" s="59" t="s">
        <v>3183</v>
      </c>
      <c r="F290" s="78">
        <v>44529</v>
      </c>
      <c r="G290" s="59" t="s">
        <v>3144</v>
      </c>
      <c r="H290" s="69">
        <v>0.6</v>
      </c>
      <c r="I290" s="72" t="s">
        <v>3535</v>
      </c>
      <c r="J290" s="72" t="s">
        <v>3136</v>
      </c>
      <c r="K290" s="73">
        <v>7.7199999999999991E-2</v>
      </c>
      <c r="L290" s="73">
        <v>7.9900000000016694E-2</v>
      </c>
      <c r="M290" s="69">
        <v>5816771.2573779998</v>
      </c>
      <c r="N290" s="71">
        <v>101.35</v>
      </c>
      <c r="O290" s="69">
        <v>2098.1363484499998</v>
      </c>
      <c r="P290" s="70">
        <f t="shared" si="4"/>
        <v>6.4748007991504179E-3</v>
      </c>
      <c r="Q290" s="70">
        <f>O290/'סכום נכסי הקרן'!$C$41</f>
        <v>3.2685071231996864E-4</v>
      </c>
    </row>
    <row r="291" spans="1:17">
      <c r="A291" s="62" t="s">
        <v>3591</v>
      </c>
      <c r="B291" s="72" t="s">
        <v>3154</v>
      </c>
      <c r="C291" s="59">
        <v>9327</v>
      </c>
      <c r="D291" s="126" t="s">
        <v>3652</v>
      </c>
      <c r="E291" s="59" t="s">
        <v>3183</v>
      </c>
      <c r="F291" s="78">
        <v>44880</v>
      </c>
      <c r="G291" s="59" t="s">
        <v>3144</v>
      </c>
      <c r="H291" s="69">
        <v>0.60000000000340958</v>
      </c>
      <c r="I291" s="72" t="s">
        <v>3535</v>
      </c>
      <c r="J291" s="72" t="s">
        <v>141</v>
      </c>
      <c r="K291" s="73">
        <v>7.1160000000000001E-2</v>
      </c>
      <c r="L291" s="73">
        <v>6.9600000000156856E-2</v>
      </c>
      <c r="M291" s="69">
        <v>159447.294922</v>
      </c>
      <c r="N291" s="71">
        <v>101.43</v>
      </c>
      <c r="O291" s="69">
        <v>58.658526797999997</v>
      </c>
      <c r="P291" s="70">
        <f t="shared" si="4"/>
        <v>1.8101887251953662E-4</v>
      </c>
      <c r="Q291" s="70">
        <f>O291/'סכום נכסי הקרן'!$C$41</f>
        <v>9.1379100703965356E-6</v>
      </c>
    </row>
    <row r="292" spans="1:17">
      <c r="A292" s="62" t="s">
        <v>3591</v>
      </c>
      <c r="B292" s="72" t="s">
        <v>3154</v>
      </c>
      <c r="C292" s="59">
        <v>9474</v>
      </c>
      <c r="D292" s="126" t="s">
        <v>3652</v>
      </c>
      <c r="E292" s="59" t="s">
        <v>3183</v>
      </c>
      <c r="F292" s="78">
        <v>44977</v>
      </c>
      <c r="G292" s="59" t="s">
        <v>3144</v>
      </c>
      <c r="H292" s="69">
        <v>0.60000000000880738</v>
      </c>
      <c r="I292" s="72" t="s">
        <v>3535</v>
      </c>
      <c r="J292" s="72" t="s">
        <v>141</v>
      </c>
      <c r="K292" s="73">
        <v>7.1160000000000001E-2</v>
      </c>
      <c r="L292" s="73">
        <v>6.9600000000757431E-2</v>
      </c>
      <c r="M292" s="69">
        <v>61725.948611</v>
      </c>
      <c r="N292" s="71">
        <v>101.43</v>
      </c>
      <c r="O292" s="69">
        <v>22.708150493000002</v>
      </c>
      <c r="P292" s="70">
        <f t="shared" si="4"/>
        <v>7.0076833218166905E-5</v>
      </c>
      <c r="Q292" s="70">
        <f>O292/'סכום נכסי הקרן'!$C$41</f>
        <v>3.5375084987156511E-6</v>
      </c>
    </row>
    <row r="293" spans="1:17">
      <c r="A293" s="62" t="s">
        <v>3591</v>
      </c>
      <c r="B293" s="72" t="s">
        <v>3154</v>
      </c>
      <c r="C293" s="59">
        <v>9571</v>
      </c>
      <c r="D293" s="126" t="s">
        <v>3652</v>
      </c>
      <c r="E293" s="59" t="s">
        <v>3183</v>
      </c>
      <c r="F293" s="78">
        <v>45069</v>
      </c>
      <c r="G293" s="59" t="s">
        <v>3144</v>
      </c>
      <c r="H293" s="69">
        <v>0.59999999998926445</v>
      </c>
      <c r="I293" s="72" t="s">
        <v>3535</v>
      </c>
      <c r="J293" s="72" t="s">
        <v>141</v>
      </c>
      <c r="K293" s="73">
        <v>7.1160000000000001E-2</v>
      </c>
      <c r="L293" s="73">
        <v>6.9600000000311329E-2</v>
      </c>
      <c r="M293" s="69">
        <v>101279.8269</v>
      </c>
      <c r="N293" s="71">
        <v>101.43</v>
      </c>
      <c r="O293" s="69">
        <v>37.259493404000004</v>
      </c>
      <c r="P293" s="70">
        <f t="shared" si="4"/>
        <v>1.1498194473699527E-4</v>
      </c>
      <c r="Q293" s="70">
        <f>O293/'סכום נכסי הקרן'!$C$41</f>
        <v>5.8043377251317814E-6</v>
      </c>
    </row>
    <row r="294" spans="1:17">
      <c r="A294" s="62" t="s">
        <v>3591</v>
      </c>
      <c r="B294" s="72" t="s">
        <v>3154</v>
      </c>
      <c r="C294" s="59">
        <v>9849</v>
      </c>
      <c r="D294" s="126" t="s">
        <v>3652</v>
      </c>
      <c r="E294" s="59" t="s">
        <v>3183</v>
      </c>
      <c r="F294" s="78">
        <v>45267</v>
      </c>
      <c r="G294" s="59" t="s">
        <v>3144</v>
      </c>
      <c r="H294" s="69">
        <v>0.59999999999394404</v>
      </c>
      <c r="I294" s="72" t="s">
        <v>3535</v>
      </c>
      <c r="J294" s="72" t="s">
        <v>141</v>
      </c>
      <c r="K294" s="73">
        <v>7.0110000000000006E-2</v>
      </c>
      <c r="L294" s="73">
        <v>7.0300000000769094E-2</v>
      </c>
      <c r="M294" s="69">
        <v>90467.521055999998</v>
      </c>
      <c r="N294" s="71">
        <v>100.65</v>
      </c>
      <c r="O294" s="69">
        <v>33.025849981999997</v>
      </c>
      <c r="P294" s="70">
        <f t="shared" si="4"/>
        <v>1.0191701793548679E-4</v>
      </c>
      <c r="Q294" s="70">
        <f>O294/'סכום נכסי הקרן'!$C$41</f>
        <v>5.1448146349323705E-6</v>
      </c>
    </row>
    <row r="295" spans="1:17">
      <c r="A295" s="62" t="s">
        <v>3592</v>
      </c>
      <c r="B295" s="72" t="s">
        <v>3154</v>
      </c>
      <c r="C295" s="59">
        <v>9382</v>
      </c>
      <c r="D295" s="126" t="s">
        <v>3652</v>
      </c>
      <c r="E295" s="59" t="s">
        <v>3183</v>
      </c>
      <c r="F295" s="78">
        <v>44341</v>
      </c>
      <c r="G295" s="59" t="s">
        <v>3144</v>
      </c>
      <c r="H295" s="69">
        <v>0.22999999999987564</v>
      </c>
      <c r="I295" s="72" t="s">
        <v>3535</v>
      </c>
      <c r="J295" s="72" t="s">
        <v>135</v>
      </c>
      <c r="K295" s="73">
        <v>7.9724000000000003E-2</v>
      </c>
      <c r="L295" s="73">
        <v>8.8600000000008561E-2</v>
      </c>
      <c r="M295" s="69">
        <v>597827.89152900001</v>
      </c>
      <c r="N295" s="71">
        <v>100.14</v>
      </c>
      <c r="O295" s="69">
        <v>2171.3573402490001</v>
      </c>
      <c r="P295" s="70">
        <f t="shared" si="4"/>
        <v>6.7007591057042263E-3</v>
      </c>
      <c r="Q295" s="70">
        <f>O295/'סכום נכסי הקרן'!$C$41</f>
        <v>3.3825718423203377E-4</v>
      </c>
    </row>
    <row r="296" spans="1:17">
      <c r="A296" s="62" t="s">
        <v>3592</v>
      </c>
      <c r="B296" s="72" t="s">
        <v>3154</v>
      </c>
      <c r="C296" s="59">
        <v>9410</v>
      </c>
      <c r="D296" s="126" t="s">
        <v>3652</v>
      </c>
      <c r="E296" s="59" t="s">
        <v>3183</v>
      </c>
      <c r="F296" s="78">
        <v>44946</v>
      </c>
      <c r="G296" s="59" t="s">
        <v>3144</v>
      </c>
      <c r="H296" s="69">
        <v>0.22999999996862641</v>
      </c>
      <c r="I296" s="72" t="s">
        <v>3535</v>
      </c>
      <c r="J296" s="72" t="s">
        <v>135</v>
      </c>
      <c r="K296" s="73">
        <v>7.9724000000000003E-2</v>
      </c>
      <c r="L296" s="73">
        <v>8.8600000003996038E-2</v>
      </c>
      <c r="M296" s="69">
        <v>1667.3742360000001</v>
      </c>
      <c r="N296" s="71">
        <v>100.14</v>
      </c>
      <c r="O296" s="69">
        <v>6.056033252999999</v>
      </c>
      <c r="P296" s="70">
        <f t="shared" si="4"/>
        <v>1.8688780152526078E-5</v>
      </c>
      <c r="Q296" s="70">
        <f>O296/'סכום נכסי הקרן'!$C$41</f>
        <v>9.4341761155740134E-7</v>
      </c>
    </row>
    <row r="297" spans="1:17">
      <c r="A297" s="62" t="s">
        <v>3592</v>
      </c>
      <c r="B297" s="72" t="s">
        <v>3154</v>
      </c>
      <c r="C297" s="59">
        <v>9460</v>
      </c>
      <c r="D297" s="126" t="s">
        <v>3652</v>
      </c>
      <c r="E297" s="59" t="s">
        <v>3183</v>
      </c>
      <c r="F297" s="78">
        <v>44978</v>
      </c>
      <c r="G297" s="59" t="s">
        <v>3144</v>
      </c>
      <c r="H297" s="69">
        <v>0.2300000000338554</v>
      </c>
      <c r="I297" s="72" t="s">
        <v>3535</v>
      </c>
      <c r="J297" s="72" t="s">
        <v>135</v>
      </c>
      <c r="K297" s="73">
        <v>7.9724000000000003E-2</v>
      </c>
      <c r="L297" s="73">
        <v>8.8599999996324272E-2</v>
      </c>
      <c r="M297" s="69">
        <v>2277.0620869999998</v>
      </c>
      <c r="N297" s="71">
        <v>100.14</v>
      </c>
      <c r="O297" s="69">
        <v>8.2704666639999989</v>
      </c>
      <c r="P297" s="70">
        <f t="shared" si="4"/>
        <v>2.5522471027668872E-5</v>
      </c>
      <c r="Q297" s="70">
        <f>O297/'סכום נכסי הקרן'!$C$41</f>
        <v>1.2883852483390566E-6</v>
      </c>
    </row>
    <row r="298" spans="1:17">
      <c r="A298" s="62" t="s">
        <v>3592</v>
      </c>
      <c r="B298" s="72" t="s">
        <v>3154</v>
      </c>
      <c r="C298" s="59">
        <v>9511</v>
      </c>
      <c r="D298" s="126" t="s">
        <v>3652</v>
      </c>
      <c r="E298" s="59" t="s">
        <v>3183</v>
      </c>
      <c r="F298" s="78">
        <v>45005</v>
      </c>
      <c r="G298" s="59" t="s">
        <v>3144</v>
      </c>
      <c r="H298" s="69">
        <v>0.23000000002328536</v>
      </c>
      <c r="I298" s="72" t="s">
        <v>3535</v>
      </c>
      <c r="J298" s="72" t="s">
        <v>135</v>
      </c>
      <c r="K298" s="73">
        <v>7.9660000000000009E-2</v>
      </c>
      <c r="L298" s="73">
        <v>8.8599999998137169E-2</v>
      </c>
      <c r="M298" s="69">
        <v>1182.392527</v>
      </c>
      <c r="N298" s="71">
        <v>100.14</v>
      </c>
      <c r="O298" s="69">
        <v>4.2945415300000001</v>
      </c>
      <c r="P298" s="70">
        <f t="shared" si="4"/>
        <v>1.3252856970411188E-5</v>
      </c>
      <c r="Q298" s="70">
        <f>O298/'סכום נכסי הקרן'!$C$41</f>
        <v>6.6900988546581035E-7</v>
      </c>
    </row>
    <row r="299" spans="1:17">
      <c r="A299" s="62" t="s">
        <v>3592</v>
      </c>
      <c r="B299" s="72" t="s">
        <v>3154</v>
      </c>
      <c r="C299" s="59">
        <v>9540</v>
      </c>
      <c r="D299" s="126" t="s">
        <v>3652</v>
      </c>
      <c r="E299" s="59" t="s">
        <v>3183</v>
      </c>
      <c r="F299" s="78">
        <v>45036</v>
      </c>
      <c r="G299" s="59" t="s">
        <v>3144</v>
      </c>
      <c r="H299" s="69">
        <v>0.2300000000146574</v>
      </c>
      <c r="I299" s="72" t="s">
        <v>3535</v>
      </c>
      <c r="J299" s="72" t="s">
        <v>135</v>
      </c>
      <c r="K299" s="73">
        <v>7.9724000000000003E-2</v>
      </c>
      <c r="L299" s="73">
        <v>8.8599999997361664E-2</v>
      </c>
      <c r="M299" s="69">
        <v>4320.3149020000001</v>
      </c>
      <c r="N299" s="71">
        <v>100.14</v>
      </c>
      <c r="O299" s="69">
        <v>15.691719499000001</v>
      </c>
      <c r="P299" s="70">
        <f t="shared" si="4"/>
        <v>4.8424287595621257E-5</v>
      </c>
      <c r="Q299" s="70">
        <f>O299/'סכום נכסי הקרן'!$C$41</f>
        <v>2.4444787392212303E-6</v>
      </c>
    </row>
    <row r="300" spans="1:17">
      <c r="A300" s="62" t="s">
        <v>3592</v>
      </c>
      <c r="B300" s="72" t="s">
        <v>3154</v>
      </c>
      <c r="C300" s="59">
        <v>9562</v>
      </c>
      <c r="D300" s="126" t="s">
        <v>3652</v>
      </c>
      <c r="E300" s="59" t="s">
        <v>3183</v>
      </c>
      <c r="F300" s="78">
        <v>45068</v>
      </c>
      <c r="G300" s="59" t="s">
        <v>3144</v>
      </c>
      <c r="H300" s="69">
        <v>0.23000000004127305</v>
      </c>
      <c r="I300" s="72" t="s">
        <v>3535</v>
      </c>
      <c r="J300" s="72" t="s">
        <v>135</v>
      </c>
      <c r="K300" s="73">
        <v>7.9724000000000003E-2</v>
      </c>
      <c r="L300" s="73">
        <v>8.8599999999646212E-2</v>
      </c>
      <c r="M300" s="69">
        <v>2334.7818510000002</v>
      </c>
      <c r="N300" s="71">
        <v>100.14</v>
      </c>
      <c r="O300" s="69">
        <v>8.480108855000001</v>
      </c>
      <c r="P300" s="70">
        <f t="shared" si="4"/>
        <v>2.6169422035798175E-5</v>
      </c>
      <c r="Q300" s="70">
        <f>O300/'סכום נכסי הקרן'!$C$41</f>
        <v>1.3210436118011308E-6</v>
      </c>
    </row>
    <row r="301" spans="1:17">
      <c r="A301" s="62" t="s">
        <v>3592</v>
      </c>
      <c r="B301" s="72" t="s">
        <v>3154</v>
      </c>
      <c r="C301" s="59">
        <v>9603</v>
      </c>
      <c r="D301" s="126" t="s">
        <v>3652</v>
      </c>
      <c r="E301" s="59" t="s">
        <v>3183</v>
      </c>
      <c r="F301" s="78">
        <v>45097</v>
      </c>
      <c r="G301" s="59" t="s">
        <v>3144</v>
      </c>
      <c r="H301" s="69">
        <v>0.22999999991845682</v>
      </c>
      <c r="I301" s="72" t="s">
        <v>3535</v>
      </c>
      <c r="J301" s="72" t="s">
        <v>135</v>
      </c>
      <c r="K301" s="73">
        <v>7.9724000000000003E-2</v>
      </c>
      <c r="L301" s="73">
        <v>8.8599999995047016E-2</v>
      </c>
      <c r="M301" s="69">
        <v>1823.269276</v>
      </c>
      <c r="N301" s="71">
        <v>100.14</v>
      </c>
      <c r="O301" s="69">
        <v>6.6222556979999991</v>
      </c>
      <c r="P301" s="70">
        <f t="shared" si="4"/>
        <v>2.0436129671584406E-5</v>
      </c>
      <c r="Q301" s="70">
        <f>O301/'סכום נכסי הקרן'!$C$41</f>
        <v>1.0316245622717938E-6</v>
      </c>
    </row>
    <row r="302" spans="1:17">
      <c r="A302" s="62" t="s">
        <v>3592</v>
      </c>
      <c r="B302" s="72" t="s">
        <v>3154</v>
      </c>
      <c r="C302" s="59">
        <v>9659</v>
      </c>
      <c r="D302" s="126" t="s">
        <v>3652</v>
      </c>
      <c r="E302" s="59" t="s">
        <v>3183</v>
      </c>
      <c r="F302" s="78">
        <v>45159</v>
      </c>
      <c r="G302" s="59" t="s">
        <v>3144</v>
      </c>
      <c r="H302" s="69">
        <v>0.23000000000861448</v>
      </c>
      <c r="I302" s="72" t="s">
        <v>3535</v>
      </c>
      <c r="J302" s="72" t="s">
        <v>135</v>
      </c>
      <c r="K302" s="73">
        <v>7.9724000000000003E-2</v>
      </c>
      <c r="L302" s="73">
        <v>8.8599999998449391E-2</v>
      </c>
      <c r="M302" s="69">
        <v>4474.4926889999997</v>
      </c>
      <c r="N302" s="71">
        <v>100.14</v>
      </c>
      <c r="O302" s="69">
        <v>16.251704881999999</v>
      </c>
      <c r="P302" s="70">
        <f t="shared" si="4"/>
        <v>5.0152389683952882E-5</v>
      </c>
      <c r="Q302" s="70">
        <f>O302/'סכום נכסי הקרן'!$C$41</f>
        <v>2.5317140714042576E-6</v>
      </c>
    </row>
    <row r="303" spans="1:17">
      <c r="A303" s="62" t="s">
        <v>3592</v>
      </c>
      <c r="B303" s="72" t="s">
        <v>3154</v>
      </c>
      <c r="C303" s="59">
        <v>9749</v>
      </c>
      <c r="D303" s="126" t="s">
        <v>3652</v>
      </c>
      <c r="E303" s="59" t="s">
        <v>3183</v>
      </c>
      <c r="F303" s="78">
        <v>45189</v>
      </c>
      <c r="G303" s="59" t="s">
        <v>3144</v>
      </c>
      <c r="H303" s="69">
        <v>0.22999999995121773</v>
      </c>
      <c r="I303" s="72" t="s">
        <v>3535</v>
      </c>
      <c r="J303" s="72" t="s">
        <v>135</v>
      </c>
      <c r="K303" s="73">
        <v>7.9724000000000003E-2</v>
      </c>
      <c r="L303" s="73">
        <v>8.86000000002439E-2</v>
      </c>
      <c r="M303" s="69">
        <v>2257.577135</v>
      </c>
      <c r="N303" s="71">
        <v>100.14</v>
      </c>
      <c r="O303" s="69">
        <v>8.1996957800000008</v>
      </c>
      <c r="P303" s="70">
        <f t="shared" si="4"/>
        <v>2.5304073697763079E-5</v>
      </c>
      <c r="Q303" s="70">
        <f>O303/'סכום נכסי הקרן'!$C$41</f>
        <v>1.2773604577605025E-6</v>
      </c>
    </row>
    <row r="304" spans="1:17">
      <c r="A304" s="62" t="s">
        <v>3592</v>
      </c>
      <c r="B304" s="72" t="s">
        <v>3154</v>
      </c>
      <c r="C304" s="59">
        <v>9805</v>
      </c>
      <c r="D304" s="126" t="s">
        <v>3652</v>
      </c>
      <c r="E304" s="59" t="s">
        <v>3183</v>
      </c>
      <c r="F304" s="78">
        <v>45219</v>
      </c>
      <c r="G304" s="59" t="s">
        <v>3144</v>
      </c>
      <c r="H304" s="69">
        <v>0.23000000001678228</v>
      </c>
      <c r="I304" s="72" t="s">
        <v>3535</v>
      </c>
      <c r="J304" s="72" t="s">
        <v>135</v>
      </c>
      <c r="K304" s="73">
        <v>7.9724000000000003E-2</v>
      </c>
      <c r="L304" s="73">
        <v>8.8600000000575385E-2</v>
      </c>
      <c r="M304" s="69">
        <v>2296.7947450000001</v>
      </c>
      <c r="N304" s="71">
        <v>100.14</v>
      </c>
      <c r="O304" s="69">
        <v>8.3421372819999995</v>
      </c>
      <c r="P304" s="70">
        <f t="shared" si="4"/>
        <v>2.5743644916126992E-5</v>
      </c>
      <c r="Q304" s="70">
        <f>O304/'סכום נכסי הקרן'!$C$41</f>
        <v>1.2995502007803115E-6</v>
      </c>
    </row>
    <row r="305" spans="1:17">
      <c r="A305" s="62" t="s">
        <v>3592</v>
      </c>
      <c r="B305" s="72" t="s">
        <v>3154</v>
      </c>
      <c r="C305" s="59">
        <v>9824</v>
      </c>
      <c r="D305" s="126" t="s">
        <v>3652</v>
      </c>
      <c r="E305" s="59" t="s">
        <v>3183</v>
      </c>
      <c r="F305" s="78">
        <v>45250</v>
      </c>
      <c r="G305" s="59" t="s">
        <v>3144</v>
      </c>
      <c r="H305" s="69">
        <v>0.22999999998710771</v>
      </c>
      <c r="I305" s="72" t="s">
        <v>3535</v>
      </c>
      <c r="J305" s="72" t="s">
        <v>135</v>
      </c>
      <c r="K305" s="73">
        <v>7.9724000000000003E-2</v>
      </c>
      <c r="L305" s="73">
        <v>8.8599999999097553E-2</v>
      </c>
      <c r="M305" s="69">
        <v>1708.46381</v>
      </c>
      <c r="N305" s="71">
        <v>100.14</v>
      </c>
      <c r="O305" s="69">
        <v>6.2052735959999996</v>
      </c>
      <c r="P305" s="70">
        <f t="shared" si="4"/>
        <v>1.9149332438766076E-5</v>
      </c>
      <c r="Q305" s="70">
        <f>O305/'סכום נכסי הקרן'!$C$41</f>
        <v>9.6666648785300652E-7</v>
      </c>
    </row>
    <row r="306" spans="1:17">
      <c r="A306" s="62" t="s">
        <v>3593</v>
      </c>
      <c r="B306" s="72" t="s">
        <v>3145</v>
      </c>
      <c r="C306" s="59">
        <v>6211</v>
      </c>
      <c r="D306" s="126" t="s">
        <v>3652</v>
      </c>
      <c r="E306" s="59" t="s">
        <v>454</v>
      </c>
      <c r="F306" s="78">
        <v>43186</v>
      </c>
      <c r="G306" s="59" t="s">
        <v>313</v>
      </c>
      <c r="H306" s="69">
        <v>3.3300000000000862</v>
      </c>
      <c r="I306" s="72" t="s">
        <v>654</v>
      </c>
      <c r="J306" s="72" t="s">
        <v>135</v>
      </c>
      <c r="K306" s="73">
        <v>4.8000000000000001E-2</v>
      </c>
      <c r="L306" s="73">
        <v>6.0100000000001159E-2</v>
      </c>
      <c r="M306" s="69">
        <v>1508267.6075729998</v>
      </c>
      <c r="N306" s="71">
        <v>97.74</v>
      </c>
      <c r="O306" s="69">
        <v>5346.8538323379998</v>
      </c>
      <c r="P306" s="70">
        <f t="shared" si="4"/>
        <v>1.6500268675168787E-2</v>
      </c>
      <c r="Q306" s="70">
        <f>O306/'סכום נכסי הקרן'!$C$41</f>
        <v>8.3294061659123706E-4</v>
      </c>
    </row>
    <row r="307" spans="1:17">
      <c r="A307" s="62" t="s">
        <v>3593</v>
      </c>
      <c r="B307" s="72" t="s">
        <v>3145</v>
      </c>
      <c r="C307" s="59">
        <v>6831</v>
      </c>
      <c r="D307" s="126" t="s">
        <v>3652</v>
      </c>
      <c r="E307" s="59" t="s">
        <v>454</v>
      </c>
      <c r="F307" s="78">
        <v>43552</v>
      </c>
      <c r="G307" s="59" t="s">
        <v>313</v>
      </c>
      <c r="H307" s="69">
        <v>3.3300000000004291</v>
      </c>
      <c r="I307" s="72" t="s">
        <v>654</v>
      </c>
      <c r="J307" s="72" t="s">
        <v>135</v>
      </c>
      <c r="K307" s="73">
        <v>4.5999999999999999E-2</v>
      </c>
      <c r="L307" s="73">
        <v>6.4400000000004426E-2</v>
      </c>
      <c r="M307" s="69">
        <v>752214.09952499997</v>
      </c>
      <c r="N307" s="71">
        <v>95.72</v>
      </c>
      <c r="O307" s="69">
        <v>2611.5100195360001</v>
      </c>
      <c r="P307" s="70">
        <f t="shared" si="4"/>
        <v>8.0590602102539998E-3</v>
      </c>
      <c r="Q307" s="70">
        <f>O307/'סכום נכסי הקרן'!$C$41</f>
        <v>4.0682480466374614E-4</v>
      </c>
    </row>
    <row r="308" spans="1:17">
      <c r="A308" s="62" t="s">
        <v>3593</v>
      </c>
      <c r="B308" s="72" t="s">
        <v>3145</v>
      </c>
      <c r="C308" s="59">
        <v>7598</v>
      </c>
      <c r="D308" s="126" t="s">
        <v>3652</v>
      </c>
      <c r="E308" s="59" t="s">
        <v>454</v>
      </c>
      <c r="F308" s="78">
        <v>43942</v>
      </c>
      <c r="G308" s="59" t="s">
        <v>313</v>
      </c>
      <c r="H308" s="69">
        <v>3.2599999999998182</v>
      </c>
      <c r="I308" s="72" t="s">
        <v>654</v>
      </c>
      <c r="J308" s="72" t="s">
        <v>135</v>
      </c>
      <c r="K308" s="73">
        <v>5.4400000000000004E-2</v>
      </c>
      <c r="L308" s="73">
        <v>7.5999999999993184E-2</v>
      </c>
      <c r="M308" s="69">
        <v>764378.57573399995</v>
      </c>
      <c r="N308" s="71">
        <v>95.24</v>
      </c>
      <c r="O308" s="69">
        <v>2640.4349078979999</v>
      </c>
      <c r="P308" s="70">
        <f t="shared" si="4"/>
        <v>8.1483217543952893E-3</v>
      </c>
      <c r="Q308" s="70">
        <f>O308/'סכום נכסי הקרן'!$C$41</f>
        <v>4.1133076557132943E-4</v>
      </c>
    </row>
    <row r="309" spans="1:17">
      <c r="A309" s="62" t="s">
        <v>3594</v>
      </c>
      <c r="B309" s="72" t="s">
        <v>3154</v>
      </c>
      <c r="C309" s="59">
        <v>9459</v>
      </c>
      <c r="D309" s="126" t="s">
        <v>3652</v>
      </c>
      <c r="E309" s="59" t="s">
        <v>298</v>
      </c>
      <c r="F309" s="78">
        <v>44195</v>
      </c>
      <c r="G309" s="59" t="s">
        <v>3144</v>
      </c>
      <c r="H309" s="69">
        <v>2.61</v>
      </c>
      <c r="I309" s="72" t="s">
        <v>3535</v>
      </c>
      <c r="J309" s="72" t="s">
        <v>138</v>
      </c>
      <c r="K309" s="73">
        <v>7.3550000000000004E-2</v>
      </c>
      <c r="L309" s="73">
        <v>7.4099999999999999E-2</v>
      </c>
      <c r="M309" s="69">
        <v>206365.6</v>
      </c>
      <c r="N309" s="71">
        <v>100.53</v>
      </c>
      <c r="O309" s="69">
        <v>958.64886999999999</v>
      </c>
      <c r="P309" s="70">
        <f t="shared" si="4"/>
        <v>2.9583684941000697E-3</v>
      </c>
      <c r="Q309" s="70">
        <f>O309/'סכום נכסי הקרן'!$C$41</f>
        <v>1.4933970628539444E-4</v>
      </c>
    </row>
    <row r="310" spans="1:17">
      <c r="A310" s="62" t="s">
        <v>3594</v>
      </c>
      <c r="B310" s="72" t="s">
        <v>3154</v>
      </c>
      <c r="C310" s="59">
        <v>9448</v>
      </c>
      <c r="D310" s="126" t="s">
        <v>3652</v>
      </c>
      <c r="E310" s="59" t="s">
        <v>298</v>
      </c>
      <c r="F310" s="78">
        <v>43788</v>
      </c>
      <c r="G310" s="59" t="s">
        <v>3144</v>
      </c>
      <c r="H310" s="69">
        <v>2.67</v>
      </c>
      <c r="I310" s="72" t="s">
        <v>3535</v>
      </c>
      <c r="J310" s="72" t="s">
        <v>137</v>
      </c>
      <c r="K310" s="73">
        <v>6.0560000000000003E-2</v>
      </c>
      <c r="L310" s="73">
        <v>6.0499999999999998E-2</v>
      </c>
      <c r="M310" s="69">
        <v>797327.55</v>
      </c>
      <c r="N310" s="71">
        <v>100.52</v>
      </c>
      <c r="O310" s="69">
        <v>3215.1915800000002</v>
      </c>
      <c r="P310" s="70">
        <f t="shared" si="4"/>
        <v>9.9220077031622889E-3</v>
      </c>
      <c r="Q310" s="70">
        <f>O310/'סכום נכסי הקרן'!$C$41</f>
        <v>5.0086719051624536E-4</v>
      </c>
    </row>
    <row r="311" spans="1:17">
      <c r="A311" s="62" t="s">
        <v>3594</v>
      </c>
      <c r="B311" s="72" t="s">
        <v>3154</v>
      </c>
      <c r="C311" s="59">
        <v>9617</v>
      </c>
      <c r="D311" s="126" t="s">
        <v>3652</v>
      </c>
      <c r="E311" s="59" t="s">
        <v>298</v>
      </c>
      <c r="F311" s="78">
        <v>45099</v>
      </c>
      <c r="G311" s="59" t="s">
        <v>3144</v>
      </c>
      <c r="H311" s="69">
        <v>2.6699999999999995</v>
      </c>
      <c r="I311" s="72" t="s">
        <v>3535</v>
      </c>
      <c r="J311" s="72" t="s">
        <v>137</v>
      </c>
      <c r="K311" s="73">
        <v>6.0560000000000003E-2</v>
      </c>
      <c r="L311" s="73">
        <v>5.9399999999999994E-2</v>
      </c>
      <c r="M311" s="69">
        <v>13900.58</v>
      </c>
      <c r="N311" s="71">
        <v>100.8</v>
      </c>
      <c r="O311" s="69">
        <v>56.209690000000002</v>
      </c>
      <c r="P311" s="70">
        <f t="shared" si="4"/>
        <v>1.7346181815155299E-4</v>
      </c>
      <c r="Q311" s="70">
        <f>O311/'סכום נכסי הקרן'!$C$41</f>
        <v>8.756426735258211E-6</v>
      </c>
    </row>
    <row r="312" spans="1:17">
      <c r="A312" s="62" t="s">
        <v>3594</v>
      </c>
      <c r="B312" s="72" t="s">
        <v>3154</v>
      </c>
      <c r="C312" s="59">
        <v>9802</v>
      </c>
      <c r="D312" s="126" t="s">
        <v>3652</v>
      </c>
      <c r="E312" s="59" t="s">
        <v>298</v>
      </c>
      <c r="F312" s="78">
        <v>45210</v>
      </c>
      <c r="G312" s="59" t="s">
        <v>3144</v>
      </c>
      <c r="H312" s="69">
        <v>2.67</v>
      </c>
      <c r="I312" s="72" t="s">
        <v>3535</v>
      </c>
      <c r="J312" s="72" t="s">
        <v>137</v>
      </c>
      <c r="K312" s="73">
        <v>6.0560000000000003E-2</v>
      </c>
      <c r="L312" s="73">
        <v>5.9399999999999994E-2</v>
      </c>
      <c r="M312" s="69">
        <v>12662.34</v>
      </c>
      <c r="N312" s="71">
        <v>100.8</v>
      </c>
      <c r="O312" s="69">
        <v>51.20261</v>
      </c>
      <c r="P312" s="70">
        <f t="shared" si="4"/>
        <v>1.5801008375432933E-4</v>
      </c>
      <c r="Q312" s="70">
        <f>O312/'סכום נכסי הקרן'!$C$41</f>
        <v>7.9764165772662952E-6</v>
      </c>
    </row>
    <row r="313" spans="1:17">
      <c r="A313" s="62" t="s">
        <v>3594</v>
      </c>
      <c r="B313" s="72" t="s">
        <v>3154</v>
      </c>
      <c r="C313" s="59">
        <v>9887</v>
      </c>
      <c r="D313" s="126" t="s">
        <v>3652</v>
      </c>
      <c r="E313" s="59" t="s">
        <v>298</v>
      </c>
      <c r="F313" s="78">
        <v>45282</v>
      </c>
      <c r="G313" s="59" t="s">
        <v>3144</v>
      </c>
      <c r="H313" s="69">
        <v>2.67</v>
      </c>
      <c r="I313" s="72" t="s">
        <v>3535</v>
      </c>
      <c r="J313" s="72" t="s">
        <v>137</v>
      </c>
      <c r="K313" s="73">
        <v>6.0479999999999999E-2</v>
      </c>
      <c r="L313" s="73">
        <v>5.9500000000000004E-2</v>
      </c>
      <c r="M313" s="69">
        <v>9838.7199999999993</v>
      </c>
      <c r="N313" s="71">
        <v>100.9</v>
      </c>
      <c r="O313" s="69">
        <v>39.824239999999996</v>
      </c>
      <c r="P313" s="70">
        <f t="shared" si="4"/>
        <v>1.2289669409142447E-4</v>
      </c>
      <c r="Q313" s="70">
        <f>O313/'סכום נכסי הקרן'!$C$41</f>
        <v>6.203877656100566E-6</v>
      </c>
    </row>
    <row r="314" spans="1:17">
      <c r="A314" s="62" t="s">
        <v>3595</v>
      </c>
      <c r="B314" s="72" t="s">
        <v>3154</v>
      </c>
      <c r="C314" s="59">
        <v>9047</v>
      </c>
      <c r="D314" s="126" t="s">
        <v>3652</v>
      </c>
      <c r="E314" s="59" t="s">
        <v>298</v>
      </c>
      <c r="F314" s="78">
        <v>44677</v>
      </c>
      <c r="G314" s="59" t="s">
        <v>3144</v>
      </c>
      <c r="H314" s="69">
        <v>2.6300000000005861</v>
      </c>
      <c r="I314" s="72" t="s">
        <v>3535</v>
      </c>
      <c r="J314" s="72" t="s">
        <v>3136</v>
      </c>
      <c r="K314" s="73">
        <v>0.1148</v>
      </c>
      <c r="L314" s="73">
        <v>0.12210000000006004</v>
      </c>
      <c r="M314" s="69">
        <v>1773637.2746379999</v>
      </c>
      <c r="N314" s="71">
        <v>100</v>
      </c>
      <c r="O314" s="69">
        <v>631.23748500099998</v>
      </c>
      <c r="P314" s="70">
        <f t="shared" si="4"/>
        <v>1.9479844459858631E-3</v>
      </c>
      <c r="Q314" s="70">
        <f>O314/'סכום נכסי הקרן'!$C$41</f>
        <v>9.8335087597172489E-5</v>
      </c>
    </row>
    <row r="315" spans="1:17">
      <c r="A315" s="62" t="s">
        <v>3595</v>
      </c>
      <c r="B315" s="72" t="s">
        <v>3154</v>
      </c>
      <c r="C315" s="59">
        <v>9048</v>
      </c>
      <c r="D315" s="126" t="s">
        <v>3652</v>
      </c>
      <c r="E315" s="59" t="s">
        <v>298</v>
      </c>
      <c r="F315" s="78">
        <v>44677</v>
      </c>
      <c r="G315" s="59" t="s">
        <v>3144</v>
      </c>
      <c r="H315" s="69">
        <v>2.7800000000001384</v>
      </c>
      <c r="I315" s="72" t="s">
        <v>3535</v>
      </c>
      <c r="J315" s="72" t="s">
        <v>3136</v>
      </c>
      <c r="K315" s="73">
        <v>7.5600000000000001E-2</v>
      </c>
      <c r="L315" s="73">
        <v>7.9300000000000884E-2</v>
      </c>
      <c r="M315" s="69">
        <v>5693964.7877829997</v>
      </c>
      <c r="N315" s="71">
        <v>100</v>
      </c>
      <c r="O315" s="69">
        <v>2026.4820679740001</v>
      </c>
      <c r="P315" s="70">
        <f t="shared" si="4"/>
        <v>6.2536773279178197E-3</v>
      </c>
      <c r="Q315" s="70">
        <f>O315/'סכום נכסי הקרן'!$C$41</f>
        <v>3.1568830496181145E-4</v>
      </c>
    </row>
    <row r="316" spans="1:17">
      <c r="A316" s="62" t="s">
        <v>3595</v>
      </c>
      <c r="B316" s="72" t="s">
        <v>3154</v>
      </c>
      <c r="C316" s="59">
        <v>9074</v>
      </c>
      <c r="D316" s="126" t="s">
        <v>3652</v>
      </c>
      <c r="E316" s="59" t="s">
        <v>298</v>
      </c>
      <c r="F316" s="78">
        <v>44684</v>
      </c>
      <c r="G316" s="59" t="s">
        <v>3144</v>
      </c>
      <c r="H316" s="69">
        <v>2.7200000000072699</v>
      </c>
      <c r="I316" s="72" t="s">
        <v>3535</v>
      </c>
      <c r="J316" s="72" t="s">
        <v>3136</v>
      </c>
      <c r="K316" s="73">
        <v>7.9399999999999998E-2</v>
      </c>
      <c r="L316" s="73">
        <v>8.1500000000114786E-2</v>
      </c>
      <c r="M316" s="69">
        <v>288040.220401</v>
      </c>
      <c r="N316" s="71">
        <v>101.98</v>
      </c>
      <c r="O316" s="69">
        <v>104.543285192</v>
      </c>
      <c r="P316" s="70">
        <f t="shared" si="4"/>
        <v>3.226181878060641E-4</v>
      </c>
      <c r="Q316" s="70">
        <f>O316/'סכום נכסי הקרן'!$C$41</f>
        <v>1.6285904039800835E-5</v>
      </c>
    </row>
    <row r="317" spans="1:17">
      <c r="A317" s="62" t="s">
        <v>3595</v>
      </c>
      <c r="B317" s="72" t="s">
        <v>3154</v>
      </c>
      <c r="C317" s="59">
        <v>9220</v>
      </c>
      <c r="D317" s="126" t="s">
        <v>3652</v>
      </c>
      <c r="E317" s="59" t="s">
        <v>298</v>
      </c>
      <c r="F317" s="78">
        <v>44811</v>
      </c>
      <c r="G317" s="59" t="s">
        <v>3144</v>
      </c>
      <c r="H317" s="69">
        <v>2.7499999999967213</v>
      </c>
      <c r="I317" s="72" t="s">
        <v>3535</v>
      </c>
      <c r="J317" s="72" t="s">
        <v>3136</v>
      </c>
      <c r="K317" s="73">
        <v>7.8700000000000006E-2</v>
      </c>
      <c r="L317" s="73">
        <v>8.3299999999870172E-2</v>
      </c>
      <c r="M317" s="69">
        <v>426242.76137800002</v>
      </c>
      <c r="N317" s="71">
        <v>100.52</v>
      </c>
      <c r="O317" s="69">
        <v>152.488634206</v>
      </c>
      <c r="P317" s="70">
        <f t="shared" si="4"/>
        <v>4.7057643863219762E-4</v>
      </c>
      <c r="Q317" s="70">
        <f>O317/'סכום נכסי הקרן'!$C$41</f>
        <v>2.3754899793690877E-5</v>
      </c>
    </row>
    <row r="318" spans="1:17">
      <c r="A318" s="62" t="s">
        <v>3595</v>
      </c>
      <c r="B318" s="72" t="s">
        <v>3154</v>
      </c>
      <c r="C318" s="59">
        <v>9599</v>
      </c>
      <c r="D318" s="126" t="s">
        <v>3652</v>
      </c>
      <c r="E318" s="59" t="s">
        <v>298</v>
      </c>
      <c r="F318" s="78">
        <v>45089</v>
      </c>
      <c r="G318" s="59" t="s">
        <v>3144</v>
      </c>
      <c r="H318" s="69">
        <v>2.7499999999982778</v>
      </c>
      <c r="I318" s="72" t="s">
        <v>3535</v>
      </c>
      <c r="J318" s="72" t="s">
        <v>3136</v>
      </c>
      <c r="K318" s="73">
        <v>7.8700000000000006E-2</v>
      </c>
      <c r="L318" s="73">
        <v>8.3299999999879443E-2</v>
      </c>
      <c r="M318" s="69">
        <v>406157.69819800003</v>
      </c>
      <c r="N318" s="71">
        <v>100.41</v>
      </c>
      <c r="O318" s="69">
        <v>145.144189375</v>
      </c>
      <c r="P318" s="70">
        <f t="shared" si="4"/>
        <v>4.479116498084372E-4</v>
      </c>
      <c r="Q318" s="70">
        <f>O318/'סכום נכסי הקרן'!$C$41</f>
        <v>2.2610771564664934E-5</v>
      </c>
    </row>
    <row r="319" spans="1:17">
      <c r="A319" s="62" t="s">
        <v>3595</v>
      </c>
      <c r="B319" s="72" t="s">
        <v>3154</v>
      </c>
      <c r="C319" s="59">
        <v>9748</v>
      </c>
      <c r="D319" s="126" t="s">
        <v>3652</v>
      </c>
      <c r="E319" s="59" t="s">
        <v>298</v>
      </c>
      <c r="F319" s="78">
        <v>45180</v>
      </c>
      <c r="G319" s="59" t="s">
        <v>3144</v>
      </c>
      <c r="H319" s="69">
        <v>2.7500000000035678</v>
      </c>
      <c r="I319" s="72" t="s">
        <v>3535</v>
      </c>
      <c r="J319" s="72" t="s">
        <v>3136</v>
      </c>
      <c r="K319" s="73">
        <v>7.8700000000000006E-2</v>
      </c>
      <c r="L319" s="73">
        <v>8.3300000000048058E-2</v>
      </c>
      <c r="M319" s="69">
        <v>588136.74088000006</v>
      </c>
      <c r="N319" s="71">
        <v>100.43</v>
      </c>
      <c r="O319" s="69">
        <v>210.217939903</v>
      </c>
      <c r="P319" s="70">
        <f t="shared" si="4"/>
        <v>6.4872775607992641E-4</v>
      </c>
      <c r="Q319" s="70">
        <f>O319/'סכום נכסי הקרן'!$C$41</f>
        <v>3.274805445818209E-5</v>
      </c>
    </row>
    <row r="320" spans="1:17">
      <c r="A320" s="62" t="s">
        <v>3595</v>
      </c>
      <c r="B320" s="72" t="s">
        <v>3154</v>
      </c>
      <c r="C320" s="59">
        <v>9822</v>
      </c>
      <c r="D320" s="126" t="s">
        <v>3652</v>
      </c>
      <c r="E320" s="59" t="s">
        <v>298</v>
      </c>
      <c r="F320" s="78">
        <v>45238</v>
      </c>
      <c r="G320" s="59" t="s">
        <v>3144</v>
      </c>
      <c r="H320" s="69">
        <v>2.7299999999941695</v>
      </c>
      <c r="I320" s="72" t="s">
        <v>3535</v>
      </c>
      <c r="J320" s="72" t="s">
        <v>3136</v>
      </c>
      <c r="K320" s="73">
        <v>7.9500000000000001E-2</v>
      </c>
      <c r="L320" s="73">
        <v>8.3399999999857477E-2</v>
      </c>
      <c r="M320" s="69">
        <v>728934.05764599994</v>
      </c>
      <c r="N320" s="71">
        <v>101.16</v>
      </c>
      <c r="O320" s="69">
        <v>262.43699156100001</v>
      </c>
      <c r="P320" s="70">
        <f t="shared" si="4"/>
        <v>8.0987455555073912E-4</v>
      </c>
      <c r="Q320" s="70">
        <f>O320/'סכום נכסי הקרן'!$C$41</f>
        <v>4.0882813785763168E-5</v>
      </c>
    </row>
    <row r="321" spans="1:17">
      <c r="A321" s="62" t="s">
        <v>3595</v>
      </c>
      <c r="B321" s="72" t="s">
        <v>3154</v>
      </c>
      <c r="C321" s="59">
        <v>9860</v>
      </c>
      <c r="D321" s="126" t="s">
        <v>3652</v>
      </c>
      <c r="E321" s="59" t="s">
        <v>298</v>
      </c>
      <c r="F321" s="78">
        <v>45271</v>
      </c>
      <c r="G321" s="59" t="s">
        <v>3144</v>
      </c>
      <c r="H321" s="69">
        <v>2.7499999999968026</v>
      </c>
      <c r="I321" s="72" t="s">
        <v>3535</v>
      </c>
      <c r="J321" s="72" t="s">
        <v>3136</v>
      </c>
      <c r="K321" s="73">
        <v>7.8700000000000006E-2</v>
      </c>
      <c r="L321" s="73">
        <v>8.329999999986315E-2</v>
      </c>
      <c r="M321" s="69">
        <v>218762.283092</v>
      </c>
      <c r="N321" s="71">
        <v>100.43</v>
      </c>
      <c r="O321" s="69">
        <v>78.192286179000007</v>
      </c>
      <c r="P321" s="70">
        <f t="shared" si="4"/>
        <v>2.4129960734592002E-4</v>
      </c>
      <c r="Q321" s="70">
        <f>O321/'סכום נכסי הקרן'!$C$41</f>
        <v>1.2180907334460603E-5</v>
      </c>
    </row>
    <row r="322" spans="1:17">
      <c r="A322" s="62" t="s">
        <v>3596</v>
      </c>
      <c r="B322" s="72" t="s">
        <v>3154</v>
      </c>
      <c r="C322" s="59">
        <v>7088</v>
      </c>
      <c r="D322" s="126" t="s">
        <v>3652</v>
      </c>
      <c r="E322" s="59" t="s">
        <v>810</v>
      </c>
      <c r="F322" s="78">
        <v>43684</v>
      </c>
      <c r="G322" s="59" t="s">
        <v>806</v>
      </c>
      <c r="H322" s="69">
        <v>6.99</v>
      </c>
      <c r="I322" s="72" t="s">
        <v>3531</v>
      </c>
      <c r="J322" s="72" t="s">
        <v>135</v>
      </c>
      <c r="K322" s="73">
        <v>4.36E-2</v>
      </c>
      <c r="L322" s="73">
        <v>3.5900000000000001E-2</v>
      </c>
      <c r="M322" s="69">
        <v>441542.41</v>
      </c>
      <c r="N322" s="71">
        <v>107.83</v>
      </c>
      <c r="O322" s="69">
        <v>1726.8697500000001</v>
      </c>
      <c r="P322" s="70">
        <f t="shared" si="4"/>
        <v>5.3290805650399019E-3</v>
      </c>
      <c r="Q322" s="70">
        <f>O322/'סכום נכסי הקרן'!$C$41</f>
        <v>2.6901426510640182E-4</v>
      </c>
    </row>
    <row r="323" spans="1:17">
      <c r="A323" s="62" t="s">
        <v>3597</v>
      </c>
      <c r="B323" s="72" t="s">
        <v>3154</v>
      </c>
      <c r="C323" s="59">
        <v>7310</v>
      </c>
      <c r="D323" s="126" t="s">
        <v>3652</v>
      </c>
      <c r="E323" s="59" t="s">
        <v>916</v>
      </c>
      <c r="F323" s="78">
        <v>43811</v>
      </c>
      <c r="G323" s="59" t="s">
        <v>839</v>
      </c>
      <c r="H323" s="69">
        <v>7.2000000000000011</v>
      </c>
      <c r="I323" s="72" t="s">
        <v>3531</v>
      </c>
      <c r="J323" s="72" t="s">
        <v>135</v>
      </c>
      <c r="K323" s="73">
        <v>4.4800000000000006E-2</v>
      </c>
      <c r="L323" s="73">
        <v>6.0400000000000002E-2</v>
      </c>
      <c r="M323" s="69">
        <v>149634.64000000001</v>
      </c>
      <c r="N323" s="71">
        <v>91.39</v>
      </c>
      <c r="O323" s="69">
        <v>495.99624</v>
      </c>
      <c r="P323" s="70">
        <f t="shared" si="4"/>
        <v>1.5306330560928912E-3</v>
      </c>
      <c r="Q323" s="70">
        <f>O323/'סכום נכסי הקרן'!$C$41</f>
        <v>7.7267011017558506E-5</v>
      </c>
    </row>
    <row r="324" spans="1:17">
      <c r="A324" s="62" t="s">
        <v>3598</v>
      </c>
      <c r="B324" s="72" t="s">
        <v>3154</v>
      </c>
      <c r="C324" s="59" t="s">
        <v>3343</v>
      </c>
      <c r="D324" s="126" t="s">
        <v>3652</v>
      </c>
      <c r="E324" s="59" t="s">
        <v>818</v>
      </c>
      <c r="F324" s="78">
        <v>43185</v>
      </c>
      <c r="G324" s="59" t="s">
        <v>299</v>
      </c>
      <c r="H324" s="69">
        <v>3.9000000000006763</v>
      </c>
      <c r="I324" s="72" t="s">
        <v>3531</v>
      </c>
      <c r="J324" s="72" t="s">
        <v>143</v>
      </c>
      <c r="K324" s="73">
        <v>4.2199999999999994E-2</v>
      </c>
      <c r="L324" s="73">
        <v>6.6599999999998202E-2</v>
      </c>
      <c r="M324" s="69">
        <v>354319.90154599992</v>
      </c>
      <c r="N324" s="71">
        <v>91.4</v>
      </c>
      <c r="O324" s="69">
        <v>887.05317322600001</v>
      </c>
      <c r="P324" s="70">
        <f t="shared" si="4"/>
        <v>2.7374258108323747E-3</v>
      </c>
      <c r="Q324" s="70">
        <f>O324/'סכום נכסי הקרן'!$C$41</f>
        <v>1.3818642518099246E-4</v>
      </c>
    </row>
    <row r="325" spans="1:17">
      <c r="A325" s="62" t="s">
        <v>3599</v>
      </c>
      <c r="B325" s="72" t="s">
        <v>3154</v>
      </c>
      <c r="C325" s="59">
        <v>6812</v>
      </c>
      <c r="D325" s="126" t="s">
        <v>3652</v>
      </c>
      <c r="E325" s="59" t="s">
        <v>647</v>
      </c>
      <c r="F325" s="78">
        <v>43536</v>
      </c>
      <c r="G325" s="126" t="s">
        <v>3652</v>
      </c>
      <c r="H325" s="69">
        <v>2.2999999999987897</v>
      </c>
      <c r="I325" s="72" t="s">
        <v>3531</v>
      </c>
      <c r="J325" s="72" t="s">
        <v>135</v>
      </c>
      <c r="K325" s="73">
        <v>7.9560000000000006E-2</v>
      </c>
      <c r="L325" s="73">
        <v>7.6699999999966628E-2</v>
      </c>
      <c r="M325" s="69">
        <v>313710.09935400001</v>
      </c>
      <c r="N325" s="71">
        <v>101.66</v>
      </c>
      <c r="O325" s="69">
        <v>1156.7144469580001</v>
      </c>
      <c r="P325" s="70">
        <f t="shared" si="4"/>
        <v>3.5695943359855351E-3</v>
      </c>
      <c r="Q325" s="70">
        <f>O325/'סכום נכסי הקרן'!$C$41</f>
        <v>1.8019464808296306E-4</v>
      </c>
    </row>
    <row r="326" spans="1:17">
      <c r="A326" s="62" t="s">
        <v>3599</v>
      </c>
      <c r="B326" s="72" t="s">
        <v>3154</v>
      </c>
      <c r="C326" s="59">
        <v>6872</v>
      </c>
      <c r="D326" s="126" t="s">
        <v>3652</v>
      </c>
      <c r="E326" s="59" t="s">
        <v>647</v>
      </c>
      <c r="F326" s="78">
        <v>43570</v>
      </c>
      <c r="G326" s="126" t="s">
        <v>3652</v>
      </c>
      <c r="H326" s="69">
        <v>2.3000000000001073</v>
      </c>
      <c r="I326" s="72" t="s">
        <v>3531</v>
      </c>
      <c r="J326" s="72" t="s">
        <v>135</v>
      </c>
      <c r="K326" s="73">
        <v>7.9560000000000006E-2</v>
      </c>
      <c r="L326" s="73">
        <v>7.6700000000000962E-2</v>
      </c>
      <c r="M326" s="69">
        <v>253123.142115</v>
      </c>
      <c r="N326" s="71">
        <v>101.67</v>
      </c>
      <c r="O326" s="69">
        <v>933.40953017299989</v>
      </c>
      <c r="P326" s="70">
        <f t="shared" si="4"/>
        <v>2.8804804684707461E-3</v>
      </c>
      <c r="Q326" s="70">
        <f>O326/'סכום נכסי הקרן'!$C$41</f>
        <v>1.4540788545447703E-4</v>
      </c>
    </row>
    <row r="327" spans="1:17">
      <c r="A327" s="62" t="s">
        <v>3599</v>
      </c>
      <c r="B327" s="72" t="s">
        <v>3154</v>
      </c>
      <c r="C327" s="59">
        <v>7258</v>
      </c>
      <c r="D327" s="126" t="s">
        <v>3652</v>
      </c>
      <c r="E327" s="59" t="s">
        <v>647</v>
      </c>
      <c r="F327" s="78">
        <v>43774</v>
      </c>
      <c r="G327" s="126" t="s">
        <v>3652</v>
      </c>
      <c r="H327" s="69">
        <v>2.2999999999985921</v>
      </c>
      <c r="I327" s="72" t="s">
        <v>3531</v>
      </c>
      <c r="J327" s="72" t="s">
        <v>135</v>
      </c>
      <c r="K327" s="73">
        <v>7.9560000000000006E-2</v>
      </c>
      <c r="L327" s="73">
        <v>7.5999999999960113E-2</v>
      </c>
      <c r="M327" s="69">
        <v>231167.07595500001</v>
      </c>
      <c r="N327" s="71">
        <v>101.67</v>
      </c>
      <c r="O327" s="69">
        <v>852.44497953400003</v>
      </c>
      <c r="P327" s="70">
        <f t="shared" si="4"/>
        <v>2.6306257163868189E-3</v>
      </c>
      <c r="Q327" s="70">
        <f>O327/'סכום נכסי הקרן'!$C$41</f>
        <v>1.3279511075631545E-4</v>
      </c>
    </row>
    <row r="328" spans="1:17">
      <c r="A328" s="62" t="s">
        <v>3600</v>
      </c>
      <c r="B328" s="72" t="s">
        <v>3154</v>
      </c>
      <c r="C328" s="59">
        <v>6861</v>
      </c>
      <c r="D328" s="126" t="s">
        <v>3652</v>
      </c>
      <c r="E328" s="59" t="s">
        <v>647</v>
      </c>
      <c r="F328" s="78">
        <v>43563</v>
      </c>
      <c r="G328" s="126" t="s">
        <v>3652</v>
      </c>
      <c r="H328" s="69">
        <v>0.93999999999995065</v>
      </c>
      <c r="I328" s="72" t="s">
        <v>3527</v>
      </c>
      <c r="J328" s="72" t="s">
        <v>135</v>
      </c>
      <c r="K328" s="73">
        <v>8.0427999999999999E-2</v>
      </c>
      <c r="L328" s="73">
        <v>8.2499999999997686E-2</v>
      </c>
      <c r="M328" s="69">
        <v>1772769.9422629999</v>
      </c>
      <c r="N328" s="71">
        <v>100.86</v>
      </c>
      <c r="O328" s="69">
        <v>6485.1328733780001</v>
      </c>
      <c r="P328" s="70">
        <f t="shared" ref="P328:P380" si="5">IFERROR(O328/$O$8,0)</f>
        <v>2.0012971770001806E-2</v>
      </c>
      <c r="Q328" s="70">
        <f>O328/'סכום נכסי הקרן'!$C$41</f>
        <v>1.0102633704998022E-3</v>
      </c>
    </row>
    <row r="329" spans="1:17">
      <c r="A329" s="62" t="s">
        <v>3601</v>
      </c>
      <c r="B329" s="72" t="s">
        <v>3154</v>
      </c>
      <c r="C329" s="59">
        <v>6932</v>
      </c>
      <c r="D329" s="126" t="s">
        <v>3652</v>
      </c>
      <c r="E329" s="59" t="s">
        <v>647</v>
      </c>
      <c r="F329" s="78">
        <v>43098</v>
      </c>
      <c r="G329" s="126" t="s">
        <v>3652</v>
      </c>
      <c r="H329" s="69">
        <v>1.3799999999996755</v>
      </c>
      <c r="I329" s="72" t="s">
        <v>3531</v>
      </c>
      <c r="J329" s="72" t="s">
        <v>135</v>
      </c>
      <c r="K329" s="73">
        <v>8.1890000000000004E-2</v>
      </c>
      <c r="L329" s="73">
        <v>6.7999999999995758E-2</v>
      </c>
      <c r="M329" s="69">
        <v>384027.14459600003</v>
      </c>
      <c r="N329" s="71">
        <v>101.82</v>
      </c>
      <c r="O329" s="69">
        <v>1418.216651617</v>
      </c>
      <c r="P329" s="70">
        <f t="shared" si="5"/>
        <v>4.3765841605298379E-3</v>
      </c>
      <c r="Q329" s="70">
        <f>O329/'סכום נכסי הקרן'!$C$41</f>
        <v>2.2093183941429814E-4</v>
      </c>
    </row>
    <row r="330" spans="1:17">
      <c r="A330" s="62" t="s">
        <v>3601</v>
      </c>
      <c r="B330" s="72" t="s">
        <v>3154</v>
      </c>
      <c r="C330" s="59">
        <v>9335</v>
      </c>
      <c r="D330" s="126" t="s">
        <v>3652</v>
      </c>
      <c r="E330" s="59" t="s">
        <v>647</v>
      </c>
      <c r="F330" s="78">
        <v>44064</v>
      </c>
      <c r="G330" s="126" t="s">
        <v>3652</v>
      </c>
      <c r="H330" s="69">
        <v>3.3699999999998829</v>
      </c>
      <c r="I330" s="72" t="s">
        <v>3531</v>
      </c>
      <c r="J330" s="72" t="s">
        <v>135</v>
      </c>
      <c r="K330" s="73">
        <v>9.2037999999999995E-2</v>
      </c>
      <c r="L330" s="73">
        <v>0.10939999999999843</v>
      </c>
      <c r="M330" s="69">
        <v>1496620.0188859999</v>
      </c>
      <c r="N330" s="71">
        <v>96.08</v>
      </c>
      <c r="O330" s="69">
        <v>5215.4536738529996</v>
      </c>
      <c r="P330" s="70">
        <f t="shared" si="5"/>
        <v>1.6094770790440898E-2</v>
      </c>
      <c r="Q330" s="70">
        <f>O330/'סכום נכסי הקרן'!$C$41</f>
        <v>8.1247091001973267E-4</v>
      </c>
    </row>
    <row r="331" spans="1:17">
      <c r="A331" s="62" t="s">
        <v>3601</v>
      </c>
      <c r="B331" s="72" t="s">
        <v>3154</v>
      </c>
      <c r="C331" s="59" t="s">
        <v>3344</v>
      </c>
      <c r="D331" s="126" t="s">
        <v>3652</v>
      </c>
      <c r="E331" s="59" t="s">
        <v>647</v>
      </c>
      <c r="F331" s="78">
        <v>42817</v>
      </c>
      <c r="G331" s="126" t="s">
        <v>3652</v>
      </c>
      <c r="H331" s="69">
        <v>1.4000000000014488</v>
      </c>
      <c r="I331" s="72" t="s">
        <v>3531</v>
      </c>
      <c r="J331" s="72" t="s">
        <v>135</v>
      </c>
      <c r="K331" s="73">
        <v>5.7820000000000003E-2</v>
      </c>
      <c r="L331" s="73">
        <v>7.8400000000037662E-2</v>
      </c>
      <c r="M331" s="69">
        <v>155952.04050800001</v>
      </c>
      <c r="N331" s="71">
        <v>97.63</v>
      </c>
      <c r="O331" s="69">
        <v>552.23244781299991</v>
      </c>
      <c r="P331" s="70">
        <f t="shared" si="5"/>
        <v>1.7041767076090538E-3</v>
      </c>
      <c r="Q331" s="70">
        <f>O331/'סכום נכסי הקרן'!$C$41</f>
        <v>8.6027568736046005E-5</v>
      </c>
    </row>
    <row r="332" spans="1:17">
      <c r="A332" s="62" t="s">
        <v>3601</v>
      </c>
      <c r="B332" s="72" t="s">
        <v>3154</v>
      </c>
      <c r="C332" s="59">
        <v>7291</v>
      </c>
      <c r="D332" s="126" t="s">
        <v>3652</v>
      </c>
      <c r="E332" s="59" t="s">
        <v>647</v>
      </c>
      <c r="F332" s="78">
        <v>43798</v>
      </c>
      <c r="G332" s="126" t="s">
        <v>3652</v>
      </c>
      <c r="H332" s="69">
        <v>1.3800000000004835</v>
      </c>
      <c r="I332" s="72" t="s">
        <v>3531</v>
      </c>
      <c r="J332" s="72" t="s">
        <v>135</v>
      </c>
      <c r="K332" s="73">
        <v>8.1890000000000004E-2</v>
      </c>
      <c r="L332" s="73">
        <v>7.9100000000033865E-2</v>
      </c>
      <c r="M332" s="69">
        <v>22589.832532</v>
      </c>
      <c r="N332" s="71">
        <v>100.97</v>
      </c>
      <c r="O332" s="69">
        <v>82.728077491999997</v>
      </c>
      <c r="P332" s="70">
        <f t="shared" si="5"/>
        <v>2.5529695563069081E-4</v>
      </c>
      <c r="Q332" s="70">
        <f>O332/'סכום נכסי הקרן'!$C$41</f>
        <v>1.2887499459745496E-5</v>
      </c>
    </row>
    <row r="333" spans="1:17">
      <c r="A333" s="62" t="s">
        <v>3602</v>
      </c>
      <c r="B333" s="72" t="s">
        <v>3154</v>
      </c>
      <c r="C333" s="59" t="s">
        <v>3345</v>
      </c>
      <c r="D333" s="126" t="s">
        <v>3652</v>
      </c>
      <c r="E333" s="59" t="s">
        <v>647</v>
      </c>
      <c r="F333" s="78">
        <v>43083</v>
      </c>
      <c r="G333" s="126" t="s">
        <v>3652</v>
      </c>
      <c r="H333" s="69">
        <v>0.5</v>
      </c>
      <c r="I333" s="72" t="s">
        <v>3531</v>
      </c>
      <c r="J333" s="72" t="s">
        <v>143</v>
      </c>
      <c r="K333" s="73">
        <v>7.2329999999999992E-2</v>
      </c>
      <c r="L333" s="73">
        <v>7.0800000000394089E-2</v>
      </c>
      <c r="M333" s="69">
        <v>30543.735893999998</v>
      </c>
      <c r="N333" s="71">
        <v>101.92</v>
      </c>
      <c r="O333" s="69">
        <v>85.259995708000005</v>
      </c>
      <c r="P333" s="70">
        <f t="shared" si="5"/>
        <v>2.6311039735503407E-4</v>
      </c>
      <c r="Q333" s="70">
        <f>O333/'סכום נכסי הקרן'!$C$41</f>
        <v>1.3281925338238507E-5</v>
      </c>
    </row>
    <row r="334" spans="1:17">
      <c r="A334" s="62" t="s">
        <v>3602</v>
      </c>
      <c r="B334" s="72" t="s">
        <v>3154</v>
      </c>
      <c r="C334" s="59" t="s">
        <v>3346</v>
      </c>
      <c r="D334" s="126" t="s">
        <v>3652</v>
      </c>
      <c r="E334" s="59" t="s">
        <v>647</v>
      </c>
      <c r="F334" s="78">
        <v>43083</v>
      </c>
      <c r="G334" s="126" t="s">
        <v>3652</v>
      </c>
      <c r="H334" s="69">
        <v>4.8200000000051313</v>
      </c>
      <c r="I334" s="72" t="s">
        <v>3531</v>
      </c>
      <c r="J334" s="72" t="s">
        <v>143</v>
      </c>
      <c r="K334" s="73">
        <v>7.3249999999999996E-2</v>
      </c>
      <c r="L334" s="73">
        <v>7.220000000009659E-2</v>
      </c>
      <c r="M334" s="69">
        <v>94147.949191000022</v>
      </c>
      <c r="N334" s="71">
        <v>102.77</v>
      </c>
      <c r="O334" s="69">
        <v>265.023952952</v>
      </c>
      <c r="P334" s="70">
        <f t="shared" si="5"/>
        <v>8.1785785925461523E-4</v>
      </c>
      <c r="Q334" s="70">
        <f>O334/'סכום נכסי הקרן'!$C$41</f>
        <v>4.1285814369599034E-5</v>
      </c>
    </row>
    <row r="335" spans="1:17">
      <c r="A335" s="62" t="s">
        <v>3602</v>
      </c>
      <c r="B335" s="72" t="s">
        <v>3154</v>
      </c>
      <c r="C335" s="59" t="s">
        <v>3347</v>
      </c>
      <c r="D335" s="126" t="s">
        <v>3652</v>
      </c>
      <c r="E335" s="59" t="s">
        <v>647</v>
      </c>
      <c r="F335" s="78">
        <v>43083</v>
      </c>
      <c r="G335" s="126" t="s">
        <v>3652</v>
      </c>
      <c r="H335" s="69">
        <v>5.1499999999995349</v>
      </c>
      <c r="I335" s="72" t="s">
        <v>3531</v>
      </c>
      <c r="J335" s="72" t="s">
        <v>143</v>
      </c>
      <c r="K335" s="73">
        <v>4.4999999999999998E-2</v>
      </c>
      <c r="L335" s="73">
        <v>6.0899999999995132E-2</v>
      </c>
      <c r="M335" s="69">
        <v>376591.79634099995</v>
      </c>
      <c r="N335" s="71">
        <v>93.81</v>
      </c>
      <c r="O335" s="69">
        <v>967.671330883</v>
      </c>
      <c r="P335" s="70">
        <f t="shared" si="5"/>
        <v>2.9862116020938417E-3</v>
      </c>
      <c r="Q335" s="70">
        <f>O335/'סכום נכסי הקרן'!$C$41</f>
        <v>1.5074523827985525E-4</v>
      </c>
    </row>
    <row r="336" spans="1:17">
      <c r="A336" s="62" t="s">
        <v>3603</v>
      </c>
      <c r="B336" s="72" t="s">
        <v>3154</v>
      </c>
      <c r="C336" s="59">
        <v>9186</v>
      </c>
      <c r="D336" s="126" t="s">
        <v>3652</v>
      </c>
      <c r="E336" s="59" t="s">
        <v>647</v>
      </c>
      <c r="F336" s="78">
        <v>44778</v>
      </c>
      <c r="G336" s="126" t="s">
        <v>3652</v>
      </c>
      <c r="H336" s="69">
        <v>3.2499999999999996</v>
      </c>
      <c r="I336" s="72" t="s">
        <v>850</v>
      </c>
      <c r="J336" s="72" t="s">
        <v>137</v>
      </c>
      <c r="K336" s="73">
        <v>7.5700000000000003E-2</v>
      </c>
      <c r="L336" s="73">
        <v>7.3900000000000465E-2</v>
      </c>
      <c r="M336" s="69">
        <v>632884.96869799995</v>
      </c>
      <c r="N336" s="71">
        <v>101.55</v>
      </c>
      <c r="O336" s="69">
        <v>2578.234029792</v>
      </c>
      <c r="P336" s="70">
        <f t="shared" si="5"/>
        <v>7.9563712667322217E-3</v>
      </c>
      <c r="Q336" s="70">
        <f>O336/'סכום נכסי הקרן'!$C$41</f>
        <v>4.0164102289521941E-4</v>
      </c>
    </row>
    <row r="337" spans="1:17">
      <c r="A337" s="62" t="s">
        <v>3603</v>
      </c>
      <c r="B337" s="72" t="s">
        <v>3154</v>
      </c>
      <c r="C337" s="59">
        <v>9187</v>
      </c>
      <c r="D337" s="126" t="s">
        <v>3652</v>
      </c>
      <c r="E337" s="59" t="s">
        <v>647</v>
      </c>
      <c r="F337" s="78">
        <v>44778</v>
      </c>
      <c r="G337" s="126" t="s">
        <v>3652</v>
      </c>
      <c r="H337" s="69">
        <v>3.1699999999998631</v>
      </c>
      <c r="I337" s="72" t="s">
        <v>850</v>
      </c>
      <c r="J337" s="72" t="s">
        <v>135</v>
      </c>
      <c r="K337" s="73">
        <v>9.0955999999999995E-2</v>
      </c>
      <c r="L337" s="73">
        <v>9.5099999999995896E-2</v>
      </c>
      <c r="M337" s="69">
        <v>1742762.466613</v>
      </c>
      <c r="N337" s="71">
        <v>100.78</v>
      </c>
      <c r="O337" s="69">
        <v>6370.3030518109999</v>
      </c>
      <c r="P337" s="70">
        <f t="shared" si="5"/>
        <v>1.9658609566135708E-2</v>
      </c>
      <c r="Q337" s="70">
        <f>O337/'סכום נכסי הקרן'!$C$41</f>
        <v>9.9237501495871654E-4</v>
      </c>
    </row>
    <row r="338" spans="1:17">
      <c r="A338" s="62" t="s">
        <v>3604</v>
      </c>
      <c r="B338" s="72" t="s">
        <v>3154</v>
      </c>
      <c r="C338" s="59" t="s">
        <v>3348</v>
      </c>
      <c r="D338" s="126" t="s">
        <v>3652</v>
      </c>
      <c r="E338" s="59" t="s">
        <v>647</v>
      </c>
      <c r="F338" s="78">
        <v>45116</v>
      </c>
      <c r="G338" s="126" t="s">
        <v>3652</v>
      </c>
      <c r="H338" s="69">
        <v>0.48999999999894545</v>
      </c>
      <c r="I338" s="72" t="s">
        <v>3531</v>
      </c>
      <c r="J338" s="72" t="s">
        <v>135</v>
      </c>
      <c r="K338" s="73">
        <v>8.2027000000000003E-2</v>
      </c>
      <c r="L338" s="73">
        <v>6.9599999999873458E-2</v>
      </c>
      <c r="M338" s="69">
        <v>65266.326717000011</v>
      </c>
      <c r="N338" s="71">
        <v>100.15</v>
      </c>
      <c r="O338" s="69">
        <v>237.076055325</v>
      </c>
      <c r="P338" s="70">
        <f t="shared" si="5"/>
        <v>7.3161128618344387E-4</v>
      </c>
      <c r="Q338" s="70">
        <f>O338/'סכום נכסי הקרן'!$C$41</f>
        <v>3.6932050490536148E-5</v>
      </c>
    </row>
    <row r="339" spans="1:17">
      <c r="A339" s="62" t="s">
        <v>3605</v>
      </c>
      <c r="B339" s="72" t="s">
        <v>3154</v>
      </c>
      <c r="C339" s="59">
        <v>8706</v>
      </c>
      <c r="D339" s="126" t="s">
        <v>3652</v>
      </c>
      <c r="E339" s="59" t="s">
        <v>647</v>
      </c>
      <c r="F339" s="78">
        <v>44498</v>
      </c>
      <c r="G339" s="126" t="s">
        <v>3652</v>
      </c>
      <c r="H339" s="69">
        <v>2.92</v>
      </c>
      <c r="I339" s="72" t="s">
        <v>3531</v>
      </c>
      <c r="J339" s="72" t="s">
        <v>135</v>
      </c>
      <c r="K339" s="73">
        <v>8.8596999999999995E-2</v>
      </c>
      <c r="L339" s="73">
        <v>9.3599999999999989E-2</v>
      </c>
      <c r="M339" s="69">
        <v>644320.21</v>
      </c>
      <c r="N339" s="71">
        <v>99.83</v>
      </c>
      <c r="O339" s="69">
        <v>2332.9766</v>
      </c>
      <c r="P339" s="70">
        <f t="shared" si="5"/>
        <v>7.1995124460040314E-3</v>
      </c>
      <c r="Q339" s="70">
        <f>O339/'סכום נכסי הקרן'!$C$41</f>
        <v>3.6343446606753753E-4</v>
      </c>
    </row>
    <row r="340" spans="1:17">
      <c r="A340" s="62" t="s">
        <v>3606</v>
      </c>
      <c r="B340" s="72" t="s">
        <v>3154</v>
      </c>
      <c r="C340" s="59">
        <v>8702</v>
      </c>
      <c r="D340" s="126" t="s">
        <v>3652</v>
      </c>
      <c r="E340" s="59" t="s">
        <v>647</v>
      </c>
      <c r="F340" s="78">
        <v>44497</v>
      </c>
      <c r="G340" s="126" t="s">
        <v>3652</v>
      </c>
      <c r="H340" s="69">
        <v>0.24999999994657859</v>
      </c>
      <c r="I340" s="72" t="s">
        <v>3527</v>
      </c>
      <c r="J340" s="72" t="s">
        <v>135</v>
      </c>
      <c r="K340" s="73">
        <v>7.276500000000001E-2</v>
      </c>
      <c r="L340" s="73">
        <v>0</v>
      </c>
      <c r="M340" s="69">
        <v>1403.57233</v>
      </c>
      <c r="N340" s="71">
        <v>91.926800999999998</v>
      </c>
      <c r="O340" s="69">
        <v>4.6797702049999996</v>
      </c>
      <c r="P340" s="70">
        <f t="shared" si="5"/>
        <v>1.4441663853523578E-5</v>
      </c>
      <c r="Q340" s="70">
        <f>O340/'סכום נכסי הקרן'!$C$41</f>
        <v>7.2902136514054429E-7</v>
      </c>
    </row>
    <row r="341" spans="1:17">
      <c r="A341" s="62" t="s">
        <v>3606</v>
      </c>
      <c r="B341" s="72" t="s">
        <v>3154</v>
      </c>
      <c r="C341" s="59">
        <v>9118</v>
      </c>
      <c r="D341" s="126" t="s">
        <v>3652</v>
      </c>
      <c r="E341" s="59" t="s">
        <v>647</v>
      </c>
      <c r="F341" s="78">
        <v>44733</v>
      </c>
      <c r="G341" s="126" t="s">
        <v>3652</v>
      </c>
      <c r="H341" s="69">
        <v>0.25000000001341521</v>
      </c>
      <c r="I341" s="72" t="s">
        <v>3527</v>
      </c>
      <c r="J341" s="72" t="s">
        <v>135</v>
      </c>
      <c r="K341" s="73">
        <v>7.276500000000001E-2</v>
      </c>
      <c r="L341" s="73">
        <v>0</v>
      </c>
      <c r="M341" s="69">
        <v>5589.2385690000001</v>
      </c>
      <c r="N341" s="71">
        <v>91.926798000000005</v>
      </c>
      <c r="O341" s="69">
        <v>18.635555771</v>
      </c>
      <c r="P341" s="70">
        <f t="shared" si="5"/>
        <v>5.7508899022612037E-5</v>
      </c>
      <c r="Q341" s="70">
        <f>O341/'סכום נכסי הקרן'!$C$41</f>
        <v>2.9030738077292341E-6</v>
      </c>
    </row>
    <row r="342" spans="1:17">
      <c r="A342" s="62" t="s">
        <v>3606</v>
      </c>
      <c r="B342" s="72" t="s">
        <v>3154</v>
      </c>
      <c r="C342" s="59">
        <v>9233</v>
      </c>
      <c r="D342" s="126" t="s">
        <v>3652</v>
      </c>
      <c r="E342" s="59" t="s">
        <v>647</v>
      </c>
      <c r="F342" s="78">
        <v>44819</v>
      </c>
      <c r="G342" s="126" t="s">
        <v>3652</v>
      </c>
      <c r="H342" s="69">
        <v>0.24999999993165486</v>
      </c>
      <c r="I342" s="72" t="s">
        <v>3527</v>
      </c>
      <c r="J342" s="72" t="s">
        <v>135</v>
      </c>
      <c r="K342" s="73">
        <v>7.276500000000001E-2</v>
      </c>
      <c r="L342" s="73">
        <v>0</v>
      </c>
      <c r="M342" s="69">
        <v>1097.090833</v>
      </c>
      <c r="N342" s="71">
        <v>91.926794000000001</v>
      </c>
      <c r="O342" s="69">
        <v>3.6579032769999995</v>
      </c>
      <c r="P342" s="70">
        <f t="shared" si="5"/>
        <v>1.1288205877864538E-5</v>
      </c>
      <c r="Q342" s="70">
        <f>O342/'סכום נכסי הקרן'!$C$41</f>
        <v>5.6983345842525401E-7</v>
      </c>
    </row>
    <row r="343" spans="1:17">
      <c r="A343" s="62" t="s">
        <v>3606</v>
      </c>
      <c r="B343" s="72" t="s">
        <v>3154</v>
      </c>
      <c r="C343" s="59">
        <v>9276</v>
      </c>
      <c r="D343" s="126" t="s">
        <v>3652</v>
      </c>
      <c r="E343" s="59" t="s">
        <v>647</v>
      </c>
      <c r="F343" s="78">
        <v>44854</v>
      </c>
      <c r="G343" s="126" t="s">
        <v>3652</v>
      </c>
      <c r="H343" s="69">
        <v>0.2499999994302938</v>
      </c>
      <c r="I343" s="72" t="s">
        <v>3527</v>
      </c>
      <c r="J343" s="72" t="s">
        <v>135</v>
      </c>
      <c r="K343" s="73">
        <v>7.276500000000001E-2</v>
      </c>
      <c r="L343" s="73">
        <v>0</v>
      </c>
      <c r="M343" s="69">
        <v>263.22638899999998</v>
      </c>
      <c r="N343" s="71">
        <v>91.926783</v>
      </c>
      <c r="O343" s="69">
        <v>0.87764540199999996</v>
      </c>
      <c r="P343" s="70">
        <f t="shared" si="5"/>
        <v>2.7083936439299097E-6</v>
      </c>
      <c r="Q343" s="70">
        <f>O343/'סכום נכסי הקרן'!$C$41</f>
        <v>1.3672086898449787E-7</v>
      </c>
    </row>
    <row r="344" spans="1:17">
      <c r="A344" s="62" t="s">
        <v>3606</v>
      </c>
      <c r="B344" s="72" t="s">
        <v>3154</v>
      </c>
      <c r="C344" s="59">
        <v>9430</v>
      </c>
      <c r="D344" s="126" t="s">
        <v>3652</v>
      </c>
      <c r="E344" s="59" t="s">
        <v>647</v>
      </c>
      <c r="F344" s="78">
        <v>44950</v>
      </c>
      <c r="G344" s="126" t="s">
        <v>3652</v>
      </c>
      <c r="H344" s="69">
        <v>0.25</v>
      </c>
      <c r="I344" s="72" t="s">
        <v>3527</v>
      </c>
      <c r="J344" s="72" t="s">
        <v>135</v>
      </c>
      <c r="K344" s="73">
        <v>7.276500000000001E-2</v>
      </c>
      <c r="L344" s="73">
        <v>0</v>
      </c>
      <c r="M344" s="69">
        <v>1438.4599270000001</v>
      </c>
      <c r="N344" s="71">
        <v>91.926793000000004</v>
      </c>
      <c r="O344" s="69">
        <v>4.7960912919999998</v>
      </c>
      <c r="P344" s="70">
        <f t="shared" si="5"/>
        <v>1.4800628068419354E-5</v>
      </c>
      <c r="Q344" s="70">
        <f>O344/'סכום נכסי הקרן'!$C$41</f>
        <v>7.4714203216576881E-7</v>
      </c>
    </row>
    <row r="345" spans="1:17">
      <c r="A345" s="62" t="s">
        <v>3606</v>
      </c>
      <c r="B345" s="72" t="s">
        <v>3154</v>
      </c>
      <c r="C345" s="59">
        <v>9539</v>
      </c>
      <c r="D345" s="126" t="s">
        <v>3652</v>
      </c>
      <c r="E345" s="59" t="s">
        <v>647</v>
      </c>
      <c r="F345" s="78">
        <v>45029</v>
      </c>
      <c r="G345" s="126" t="s">
        <v>3652</v>
      </c>
      <c r="H345" s="69">
        <v>0.25</v>
      </c>
      <c r="I345" s="72" t="s">
        <v>3527</v>
      </c>
      <c r="J345" s="72" t="s">
        <v>135</v>
      </c>
      <c r="K345" s="73">
        <v>7.276500000000001E-2</v>
      </c>
      <c r="L345" s="73">
        <v>0</v>
      </c>
      <c r="M345" s="69">
        <v>479.48671300000001</v>
      </c>
      <c r="N345" s="71">
        <v>91.926809000000006</v>
      </c>
      <c r="O345" s="69">
        <v>1.598698084</v>
      </c>
      <c r="P345" s="70">
        <f t="shared" si="5"/>
        <v>4.9335457343038921E-6</v>
      </c>
      <c r="Q345" s="70">
        <f>O345/'סכום נכסי הקרן'!$C$41</f>
        <v>2.4904749775961544E-7</v>
      </c>
    </row>
    <row r="346" spans="1:17">
      <c r="A346" s="62" t="s">
        <v>3606</v>
      </c>
      <c r="B346" s="72" t="s">
        <v>3154</v>
      </c>
      <c r="C346" s="59">
        <v>8060</v>
      </c>
      <c r="D346" s="126" t="s">
        <v>3652</v>
      </c>
      <c r="E346" s="59" t="s">
        <v>647</v>
      </c>
      <c r="F346" s="78">
        <v>44150</v>
      </c>
      <c r="G346" s="126" t="s">
        <v>3652</v>
      </c>
      <c r="H346" s="69">
        <v>0.2500000000000398</v>
      </c>
      <c r="I346" s="72" t="s">
        <v>3527</v>
      </c>
      <c r="J346" s="72" t="s">
        <v>135</v>
      </c>
      <c r="K346" s="73">
        <v>7.276500000000001E-2</v>
      </c>
      <c r="L346" s="73">
        <v>0</v>
      </c>
      <c r="M346" s="69">
        <v>1883047.798005</v>
      </c>
      <c r="N346" s="71">
        <v>91.926795999999996</v>
      </c>
      <c r="O346" s="69">
        <v>6278.4295623030011</v>
      </c>
      <c r="P346" s="70">
        <f t="shared" si="5"/>
        <v>1.9375090078125986E-2</v>
      </c>
      <c r="Q346" s="70">
        <f>O346/'סכום נכסי הקרן'!$C$41</f>
        <v>9.7806282999933838E-4</v>
      </c>
    </row>
    <row r="347" spans="1:17">
      <c r="A347" s="62" t="s">
        <v>3606</v>
      </c>
      <c r="B347" s="72" t="s">
        <v>3154</v>
      </c>
      <c r="C347" s="59">
        <v>8119</v>
      </c>
      <c r="D347" s="126" t="s">
        <v>3652</v>
      </c>
      <c r="E347" s="59" t="s">
        <v>647</v>
      </c>
      <c r="F347" s="78">
        <v>44169</v>
      </c>
      <c r="G347" s="126" t="s">
        <v>3652</v>
      </c>
      <c r="H347" s="69">
        <v>0.2500000000167949</v>
      </c>
      <c r="I347" s="72" t="s">
        <v>3527</v>
      </c>
      <c r="J347" s="72" t="s">
        <v>135</v>
      </c>
      <c r="K347" s="73">
        <v>7.276500000000001E-2</v>
      </c>
      <c r="L347" s="73">
        <v>0</v>
      </c>
      <c r="M347" s="69">
        <v>4464.4996529999999</v>
      </c>
      <c r="N347" s="71">
        <v>91.926796999999993</v>
      </c>
      <c r="O347" s="69">
        <v>14.885467207</v>
      </c>
      <c r="P347" s="70">
        <f t="shared" si="5"/>
        <v>4.5936211456806453E-5</v>
      </c>
      <c r="Q347" s="70">
        <f>O347/'סכום נכסי הקרן'!$C$41</f>
        <v>2.3188795920807282E-6</v>
      </c>
    </row>
    <row r="348" spans="1:17">
      <c r="A348" s="62" t="s">
        <v>3606</v>
      </c>
      <c r="B348" s="72" t="s">
        <v>3154</v>
      </c>
      <c r="C348" s="59">
        <v>8418</v>
      </c>
      <c r="D348" s="126" t="s">
        <v>3652</v>
      </c>
      <c r="E348" s="59" t="s">
        <v>647</v>
      </c>
      <c r="F348" s="78">
        <v>44326</v>
      </c>
      <c r="G348" s="126" t="s">
        <v>3652</v>
      </c>
      <c r="H348" s="69">
        <v>0.25000000007937434</v>
      </c>
      <c r="I348" s="72" t="s">
        <v>3527</v>
      </c>
      <c r="J348" s="72" t="s">
        <v>135</v>
      </c>
      <c r="K348" s="73">
        <v>7.276500000000001E-2</v>
      </c>
      <c r="L348" s="73">
        <v>0</v>
      </c>
      <c r="M348" s="69">
        <v>944.64805200000001</v>
      </c>
      <c r="N348" s="71">
        <v>91.926799000000003</v>
      </c>
      <c r="O348" s="69">
        <v>3.1496313949999997</v>
      </c>
      <c r="P348" s="70">
        <f t="shared" si="5"/>
        <v>9.7196904712321321E-6</v>
      </c>
      <c r="Q348" s="70">
        <f>O348/'סכום נכסי הקרן'!$C$41</f>
        <v>4.9065413015774704E-7</v>
      </c>
    </row>
    <row r="349" spans="1:17">
      <c r="A349" s="62" t="s">
        <v>3607</v>
      </c>
      <c r="B349" s="72" t="s">
        <v>3154</v>
      </c>
      <c r="C349" s="59">
        <v>8718</v>
      </c>
      <c r="D349" s="126" t="s">
        <v>3652</v>
      </c>
      <c r="E349" s="59" t="s">
        <v>647</v>
      </c>
      <c r="F349" s="78">
        <v>44508</v>
      </c>
      <c r="G349" s="126" t="s">
        <v>3652</v>
      </c>
      <c r="H349" s="69">
        <v>2.8600000000002326</v>
      </c>
      <c r="I349" s="72" t="s">
        <v>3531</v>
      </c>
      <c r="J349" s="72" t="s">
        <v>135</v>
      </c>
      <c r="K349" s="73">
        <v>8.7600999999999998E-2</v>
      </c>
      <c r="L349" s="73">
        <v>9.1300000000007417E-2</v>
      </c>
      <c r="M349" s="69">
        <v>1539935.741046</v>
      </c>
      <c r="N349" s="71">
        <v>100.15</v>
      </c>
      <c r="O349" s="69">
        <v>5593.7248679449995</v>
      </c>
      <c r="P349" s="70">
        <f t="shared" si="5"/>
        <v>1.7262107046548292E-2</v>
      </c>
      <c r="Q349" s="70">
        <f>O349/'סכום נכסי הקרן'!$C$41</f>
        <v>8.713985432645564E-4</v>
      </c>
    </row>
    <row r="350" spans="1:17">
      <c r="A350" s="62" t="s">
        <v>3608</v>
      </c>
      <c r="B350" s="72" t="s">
        <v>3154</v>
      </c>
      <c r="C350" s="59">
        <v>8806</v>
      </c>
      <c r="D350" s="126" t="s">
        <v>3652</v>
      </c>
      <c r="E350" s="59" t="s">
        <v>647</v>
      </c>
      <c r="F350" s="78">
        <v>44137</v>
      </c>
      <c r="G350" s="126" t="s">
        <v>3652</v>
      </c>
      <c r="H350" s="69">
        <v>0.69999999999997475</v>
      </c>
      <c r="I350" s="72" t="s">
        <v>3527</v>
      </c>
      <c r="J350" s="72" t="s">
        <v>135</v>
      </c>
      <c r="K350" s="73">
        <v>7.4573E-2</v>
      </c>
      <c r="L350" s="73">
        <v>7.7000000000003552E-2</v>
      </c>
      <c r="M350" s="69">
        <v>2161308.3805340002</v>
      </c>
      <c r="N350" s="71">
        <v>100.71</v>
      </c>
      <c r="O350" s="69">
        <v>7894.7171587159992</v>
      </c>
      <c r="P350" s="70">
        <f t="shared" si="5"/>
        <v>2.4362916645566619E-2</v>
      </c>
      <c r="Q350" s="70">
        <f>O350/'סכום נכסי הקרן'!$C$41</f>
        <v>1.2298504474207654E-3</v>
      </c>
    </row>
    <row r="351" spans="1:17">
      <c r="A351" s="62" t="s">
        <v>3608</v>
      </c>
      <c r="B351" s="72" t="s">
        <v>3154</v>
      </c>
      <c r="C351" s="59">
        <v>9044</v>
      </c>
      <c r="D351" s="126" t="s">
        <v>3652</v>
      </c>
      <c r="E351" s="59" t="s">
        <v>647</v>
      </c>
      <c r="F351" s="78">
        <v>44679</v>
      </c>
      <c r="G351" s="126" t="s">
        <v>3652</v>
      </c>
      <c r="H351" s="69">
        <v>0.69999999999705809</v>
      </c>
      <c r="I351" s="72" t="s">
        <v>3527</v>
      </c>
      <c r="J351" s="72" t="s">
        <v>135</v>
      </c>
      <c r="K351" s="73">
        <v>7.4580999999999995E-2</v>
      </c>
      <c r="L351" s="73">
        <v>7.7000000000264773E-2</v>
      </c>
      <c r="M351" s="69">
        <v>18611.562424</v>
      </c>
      <c r="N351" s="71">
        <v>100.71</v>
      </c>
      <c r="O351" s="69">
        <v>67.983414425999996</v>
      </c>
      <c r="P351" s="70">
        <f t="shared" si="5"/>
        <v>2.097952625336392E-4</v>
      </c>
      <c r="Q351" s="70">
        <f>O351/'סכום נכסי הקרן'!$C$41</f>
        <v>1.0590554540221894E-5</v>
      </c>
    </row>
    <row r="352" spans="1:17">
      <c r="A352" s="62" t="s">
        <v>3608</v>
      </c>
      <c r="B352" s="72" t="s">
        <v>3154</v>
      </c>
      <c r="C352" s="59">
        <v>9224</v>
      </c>
      <c r="D352" s="126" t="s">
        <v>3652</v>
      </c>
      <c r="E352" s="59" t="s">
        <v>647</v>
      </c>
      <c r="F352" s="78">
        <v>44810</v>
      </c>
      <c r="G352" s="126" t="s">
        <v>3652</v>
      </c>
      <c r="H352" s="69">
        <v>0.70000000000081275</v>
      </c>
      <c r="I352" s="72" t="s">
        <v>3527</v>
      </c>
      <c r="J352" s="72" t="s">
        <v>135</v>
      </c>
      <c r="K352" s="73">
        <v>7.4580999999999995E-2</v>
      </c>
      <c r="L352" s="73">
        <v>7.7000000000170696E-2</v>
      </c>
      <c r="M352" s="69">
        <v>33679.048468000001</v>
      </c>
      <c r="N352" s="71">
        <v>100.71</v>
      </c>
      <c r="O352" s="69">
        <v>123.02119844700002</v>
      </c>
      <c r="P352" s="70">
        <f t="shared" si="5"/>
        <v>3.79640605628667E-4</v>
      </c>
      <c r="Q352" s="70">
        <f>O352/'סכום נכסי הקרן'!$C$41</f>
        <v>1.9164420068582781E-5</v>
      </c>
    </row>
    <row r="353" spans="1:17">
      <c r="A353" s="62" t="s">
        <v>3609</v>
      </c>
      <c r="B353" s="72" t="s">
        <v>3154</v>
      </c>
      <c r="C353" s="59">
        <v>9405</v>
      </c>
      <c r="D353" s="126" t="s">
        <v>3652</v>
      </c>
      <c r="E353" s="59" t="s">
        <v>647</v>
      </c>
      <c r="F353" s="78">
        <v>43866</v>
      </c>
      <c r="G353" s="126" t="s">
        <v>3652</v>
      </c>
      <c r="H353" s="69">
        <v>0.819999999999937</v>
      </c>
      <c r="I353" s="72" t="s">
        <v>3527</v>
      </c>
      <c r="J353" s="72" t="s">
        <v>135</v>
      </c>
      <c r="K353" s="73">
        <v>7.7218999999999996E-2</v>
      </c>
      <c r="L353" s="73">
        <v>8.5099999999998788E-2</v>
      </c>
      <c r="M353" s="69">
        <v>1841081.953651</v>
      </c>
      <c r="N353" s="71">
        <v>100.16</v>
      </c>
      <c r="O353" s="69">
        <v>6688.2885258309998</v>
      </c>
      <c r="P353" s="70">
        <f t="shared" si="5"/>
        <v>2.0639905468484439E-2</v>
      </c>
      <c r="Q353" s="70">
        <f>O353/'סכום נכסי הקרן'!$C$41</f>
        <v>1.0419112516135082E-3</v>
      </c>
    </row>
    <row r="354" spans="1:17">
      <c r="A354" s="62" t="s">
        <v>3609</v>
      </c>
      <c r="B354" s="72" t="s">
        <v>3154</v>
      </c>
      <c r="C354" s="59">
        <v>9439</v>
      </c>
      <c r="D354" s="126" t="s">
        <v>3652</v>
      </c>
      <c r="E354" s="59" t="s">
        <v>647</v>
      </c>
      <c r="F354" s="78">
        <v>44953</v>
      </c>
      <c r="G354" s="126" t="s">
        <v>3652</v>
      </c>
      <c r="H354" s="69">
        <v>0.81999999999689477</v>
      </c>
      <c r="I354" s="72" t="s">
        <v>3527</v>
      </c>
      <c r="J354" s="72" t="s">
        <v>135</v>
      </c>
      <c r="K354" s="73">
        <v>7.7218999999999996E-2</v>
      </c>
      <c r="L354" s="73">
        <v>7.7300000001247204E-2</v>
      </c>
      <c r="M354" s="69">
        <v>5287.4389890000002</v>
      </c>
      <c r="N354" s="71">
        <v>100.76</v>
      </c>
      <c r="O354" s="69">
        <v>19.323290583000002</v>
      </c>
      <c r="P354" s="70">
        <f t="shared" si="5"/>
        <v>5.9631232927951787E-5</v>
      </c>
      <c r="Q354" s="70">
        <f>O354/'סכום נכסי הקרן'!$C$41</f>
        <v>3.0102101305690254E-6</v>
      </c>
    </row>
    <row r="355" spans="1:17">
      <c r="A355" s="62" t="s">
        <v>3609</v>
      </c>
      <c r="B355" s="72" t="s">
        <v>3154</v>
      </c>
      <c r="C355" s="59">
        <v>9447</v>
      </c>
      <c r="D355" s="126" t="s">
        <v>3652</v>
      </c>
      <c r="E355" s="59" t="s">
        <v>647</v>
      </c>
      <c r="F355" s="78">
        <v>44959</v>
      </c>
      <c r="G355" s="126" t="s">
        <v>3652</v>
      </c>
      <c r="H355" s="69">
        <v>0.81999999994476336</v>
      </c>
      <c r="I355" s="72" t="s">
        <v>3527</v>
      </c>
      <c r="J355" s="72" t="s">
        <v>135</v>
      </c>
      <c r="K355" s="73">
        <v>7.7218999999999996E-2</v>
      </c>
      <c r="L355" s="73">
        <v>7.7299999997330213E-2</v>
      </c>
      <c r="M355" s="69">
        <v>2972.2722840000001</v>
      </c>
      <c r="N355" s="71">
        <v>100.76</v>
      </c>
      <c r="O355" s="69">
        <v>10.86236233</v>
      </c>
      <c r="P355" s="70">
        <f t="shared" si="5"/>
        <v>3.3521001791376881E-5</v>
      </c>
      <c r="Q355" s="70">
        <f>O355/'סכום נכסי הקרן'!$C$41</f>
        <v>1.6921545006648084E-6</v>
      </c>
    </row>
    <row r="356" spans="1:17">
      <c r="A356" s="62" t="s">
        <v>3609</v>
      </c>
      <c r="B356" s="72" t="s">
        <v>3154</v>
      </c>
      <c r="C356" s="59">
        <v>9467</v>
      </c>
      <c r="D356" s="126" t="s">
        <v>3652</v>
      </c>
      <c r="E356" s="59" t="s">
        <v>647</v>
      </c>
      <c r="F356" s="78">
        <v>44966</v>
      </c>
      <c r="G356" s="126" t="s">
        <v>3652</v>
      </c>
      <c r="H356" s="69">
        <v>0.82000000001352547</v>
      </c>
      <c r="I356" s="72" t="s">
        <v>3527</v>
      </c>
      <c r="J356" s="72" t="s">
        <v>135</v>
      </c>
      <c r="K356" s="73">
        <v>7.7218999999999996E-2</v>
      </c>
      <c r="L356" s="73">
        <v>7.8100000000006164E-2</v>
      </c>
      <c r="M356" s="69">
        <v>4453.484297</v>
      </c>
      <c r="N356" s="71">
        <v>100.7</v>
      </c>
      <c r="O356" s="69">
        <v>16.265857578999999</v>
      </c>
      <c r="P356" s="70">
        <f t="shared" si="5"/>
        <v>5.0196064583305072E-5</v>
      </c>
      <c r="Q356" s="70">
        <f>O356/'סכום נכסי הקרן'!$C$41</f>
        <v>2.5339187989945859E-6</v>
      </c>
    </row>
    <row r="357" spans="1:17">
      <c r="A357" s="62" t="s">
        <v>3609</v>
      </c>
      <c r="B357" s="72" t="s">
        <v>3154</v>
      </c>
      <c r="C357" s="59">
        <v>9491</v>
      </c>
      <c r="D357" s="126" t="s">
        <v>3652</v>
      </c>
      <c r="E357" s="59" t="s">
        <v>647</v>
      </c>
      <c r="F357" s="78">
        <v>44986</v>
      </c>
      <c r="G357" s="126" t="s">
        <v>3652</v>
      </c>
      <c r="H357" s="69">
        <v>0.81999999999620699</v>
      </c>
      <c r="I357" s="72" t="s">
        <v>3527</v>
      </c>
      <c r="J357" s="72" t="s">
        <v>135</v>
      </c>
      <c r="K357" s="73">
        <v>7.7218999999999996E-2</v>
      </c>
      <c r="L357" s="73">
        <v>7.8099999999459505E-2</v>
      </c>
      <c r="M357" s="69">
        <v>17324.060302999998</v>
      </c>
      <c r="N357" s="71">
        <v>100.7</v>
      </c>
      <c r="O357" s="69">
        <v>63.274208081999994</v>
      </c>
      <c r="P357" s="70">
        <f t="shared" si="5"/>
        <v>1.9526275942819478E-4</v>
      </c>
      <c r="Q357" s="70">
        <f>O357/'סכום נכסי הקרן'!$C$41</f>
        <v>9.8569475708105843E-6</v>
      </c>
    </row>
    <row r="358" spans="1:17">
      <c r="A358" s="62" t="s">
        <v>3609</v>
      </c>
      <c r="B358" s="72" t="s">
        <v>3154</v>
      </c>
      <c r="C358" s="59">
        <v>9510</v>
      </c>
      <c r="D358" s="126" t="s">
        <v>3652</v>
      </c>
      <c r="E358" s="59" t="s">
        <v>647</v>
      </c>
      <c r="F358" s="78">
        <v>44994</v>
      </c>
      <c r="G358" s="126" t="s">
        <v>3652</v>
      </c>
      <c r="H358" s="69">
        <v>0.81999999996761208</v>
      </c>
      <c r="I358" s="72" t="s">
        <v>3527</v>
      </c>
      <c r="J358" s="72" t="s">
        <v>135</v>
      </c>
      <c r="K358" s="73">
        <v>7.7218999999999996E-2</v>
      </c>
      <c r="L358" s="73">
        <v>7.8099999999838049E-2</v>
      </c>
      <c r="M358" s="69">
        <v>3381.4196980000002</v>
      </c>
      <c r="N358" s="71">
        <v>100.7</v>
      </c>
      <c r="O358" s="69">
        <v>12.35026032</v>
      </c>
      <c r="P358" s="70">
        <f t="shared" si="5"/>
        <v>3.8112620968950024E-5</v>
      </c>
      <c r="Q358" s="70">
        <f>O358/'סכום נכסי הקרן'!$C$41</f>
        <v>1.9239413996669726E-6</v>
      </c>
    </row>
    <row r="359" spans="1:17">
      <c r="A359" s="62" t="s">
        <v>3609</v>
      </c>
      <c r="B359" s="72" t="s">
        <v>3154</v>
      </c>
      <c r="C359" s="59">
        <v>9560</v>
      </c>
      <c r="D359" s="126" t="s">
        <v>3652</v>
      </c>
      <c r="E359" s="59" t="s">
        <v>647</v>
      </c>
      <c r="F359" s="78">
        <v>45058</v>
      </c>
      <c r="G359" s="126" t="s">
        <v>3652</v>
      </c>
      <c r="H359" s="69">
        <v>0.81999999999790352</v>
      </c>
      <c r="I359" s="72" t="s">
        <v>3527</v>
      </c>
      <c r="J359" s="72" t="s">
        <v>135</v>
      </c>
      <c r="K359" s="73">
        <v>7.7218999999999996E-2</v>
      </c>
      <c r="L359" s="73">
        <v>7.8099999999570194E-2</v>
      </c>
      <c r="M359" s="69">
        <v>18282.296525999998</v>
      </c>
      <c r="N359" s="71">
        <v>100.7</v>
      </c>
      <c r="O359" s="69">
        <v>66.774059026999993</v>
      </c>
      <c r="P359" s="70">
        <f t="shared" si="5"/>
        <v>2.0606321942324423E-4</v>
      </c>
      <c r="Q359" s="70">
        <f>O359/'סכום נכסי הקרן'!$C$41</f>
        <v>1.0402159408559852E-5</v>
      </c>
    </row>
    <row r="360" spans="1:17">
      <c r="A360" s="62" t="s">
        <v>3609</v>
      </c>
      <c r="B360" s="72" t="s">
        <v>3154</v>
      </c>
      <c r="C360" s="59">
        <v>9595</v>
      </c>
      <c r="D360" s="126" t="s">
        <v>3652</v>
      </c>
      <c r="E360" s="59" t="s">
        <v>647</v>
      </c>
      <c r="F360" s="78">
        <v>45237</v>
      </c>
      <c r="G360" s="126" t="s">
        <v>3652</v>
      </c>
      <c r="H360" s="69">
        <v>0.82</v>
      </c>
      <c r="I360" s="72" t="s">
        <v>3527</v>
      </c>
      <c r="J360" s="72" t="s">
        <v>135</v>
      </c>
      <c r="K360" s="73">
        <v>7.7195E-2</v>
      </c>
      <c r="L360" s="73">
        <v>7.8099999999951472E-2</v>
      </c>
      <c r="M360" s="69">
        <v>56414.363042999998</v>
      </c>
      <c r="N360" s="71">
        <v>100.7</v>
      </c>
      <c r="O360" s="69">
        <v>206.04719399999999</v>
      </c>
      <c r="P360" s="70">
        <f t="shared" si="5"/>
        <v>6.3585692958395166E-4</v>
      </c>
      <c r="Q360" s="70">
        <f>O360/'סכום נכסי הקרן'!$C$41</f>
        <v>3.2098329634383954E-5</v>
      </c>
    </row>
    <row r="361" spans="1:17">
      <c r="A361" s="62" t="s">
        <v>3610</v>
      </c>
      <c r="B361" s="72" t="s">
        <v>3154</v>
      </c>
      <c r="C361" s="59">
        <v>9606</v>
      </c>
      <c r="D361" s="126" t="s">
        <v>3652</v>
      </c>
      <c r="E361" s="59" t="s">
        <v>647</v>
      </c>
      <c r="F361" s="78">
        <v>44136</v>
      </c>
      <c r="G361" s="126" t="s">
        <v>3652</v>
      </c>
      <c r="H361" s="69">
        <v>0.25000000000006234</v>
      </c>
      <c r="I361" s="72" t="s">
        <v>3527</v>
      </c>
      <c r="J361" s="72" t="s">
        <v>135</v>
      </c>
      <c r="K361" s="73">
        <v>7.0095999999999992E-2</v>
      </c>
      <c r="L361" s="73">
        <v>0</v>
      </c>
      <c r="M361" s="69">
        <v>1256426.268414</v>
      </c>
      <c r="N361" s="71">
        <v>88.007137999999998</v>
      </c>
      <c r="O361" s="69">
        <v>4010.536516571</v>
      </c>
      <c r="P361" s="70">
        <f t="shared" si="5"/>
        <v>1.2376423992510927E-2</v>
      </c>
      <c r="Q361" s="70">
        <f>O361/'סכום נכסי הקרן'!$C$41</f>
        <v>6.2476717406610217E-4</v>
      </c>
    </row>
    <row r="362" spans="1:17">
      <c r="A362" s="62" t="s">
        <v>3611</v>
      </c>
      <c r="B362" s="72" t="s">
        <v>3154</v>
      </c>
      <c r="C362" s="59">
        <v>6588</v>
      </c>
      <c r="D362" s="126" t="s">
        <v>3652</v>
      </c>
      <c r="E362" s="59" t="s">
        <v>647</v>
      </c>
      <c r="F362" s="78">
        <v>43397</v>
      </c>
      <c r="G362" s="126" t="s">
        <v>3652</v>
      </c>
      <c r="H362" s="69">
        <v>0.50999999999994972</v>
      </c>
      <c r="I362" s="72" t="s">
        <v>3527</v>
      </c>
      <c r="J362" s="72" t="s">
        <v>135</v>
      </c>
      <c r="K362" s="73">
        <v>7.7218999999999996E-2</v>
      </c>
      <c r="L362" s="73">
        <v>7.5599999999993381E-2</v>
      </c>
      <c r="M362" s="69">
        <v>1141689.8818709999</v>
      </c>
      <c r="N362" s="71">
        <v>100.73</v>
      </c>
      <c r="O362" s="69">
        <v>4171.1379087710002</v>
      </c>
      <c r="P362" s="70">
        <f t="shared" si="5"/>
        <v>1.2872036216821052E-2</v>
      </c>
      <c r="Q362" s="70">
        <f>O362/'סכום נכסי הקרן'!$C$41</f>
        <v>6.4978589102361909E-4</v>
      </c>
    </row>
    <row r="363" spans="1:17">
      <c r="A363" s="62" t="s">
        <v>3612</v>
      </c>
      <c r="B363" s="72" t="s">
        <v>3154</v>
      </c>
      <c r="C363" s="59" t="s">
        <v>3349</v>
      </c>
      <c r="D363" s="126" t="s">
        <v>3652</v>
      </c>
      <c r="E363" s="59" t="s">
        <v>647</v>
      </c>
      <c r="F363" s="78">
        <v>44144</v>
      </c>
      <c r="G363" s="126" t="s">
        <v>3652</v>
      </c>
      <c r="H363" s="69">
        <v>1</v>
      </c>
      <c r="I363" s="72" t="s">
        <v>3527</v>
      </c>
      <c r="J363" s="72" t="s">
        <v>135</v>
      </c>
      <c r="K363" s="73">
        <v>7.8763E-2</v>
      </c>
      <c r="L363" s="73">
        <v>0</v>
      </c>
      <c r="M363" s="69">
        <v>1421459.3282999999</v>
      </c>
      <c r="N363" s="71">
        <v>78.199742999999998</v>
      </c>
      <c r="O363" s="69">
        <v>4031.6917301150002</v>
      </c>
      <c r="P363" s="70">
        <f t="shared" si="5"/>
        <v>1.2441708497811109E-2</v>
      </c>
      <c r="Q363" s="70">
        <f>O363/'סכום נכסי הקרן'!$C$41</f>
        <v>6.280627638027967E-4</v>
      </c>
    </row>
    <row r="364" spans="1:17">
      <c r="A364" s="62" t="s">
        <v>3613</v>
      </c>
      <c r="B364" s="72" t="s">
        <v>3154</v>
      </c>
      <c r="C364" s="59">
        <v>6826</v>
      </c>
      <c r="D364" s="126" t="s">
        <v>3652</v>
      </c>
      <c r="E364" s="59" t="s">
        <v>647</v>
      </c>
      <c r="F364" s="78">
        <v>43550</v>
      </c>
      <c r="G364" s="126" t="s">
        <v>3652</v>
      </c>
      <c r="H364" s="69">
        <v>1.760000000000383</v>
      </c>
      <c r="I364" s="72" t="s">
        <v>3531</v>
      </c>
      <c r="J364" s="72" t="s">
        <v>135</v>
      </c>
      <c r="K364" s="73">
        <v>8.4559999999999996E-2</v>
      </c>
      <c r="L364" s="73">
        <v>8.5600000000013401E-2</v>
      </c>
      <c r="M364" s="69">
        <v>572390.42543099995</v>
      </c>
      <c r="N364" s="71">
        <v>100.61</v>
      </c>
      <c r="O364" s="69">
        <v>2088.7239633700001</v>
      </c>
      <c r="P364" s="70">
        <f t="shared" si="5"/>
        <v>6.4457543940000016E-3</v>
      </c>
      <c r="Q364" s="70">
        <f>O364/'סכום נכסי הקרן'!$C$41</f>
        <v>3.2538443737063061E-4</v>
      </c>
    </row>
    <row r="365" spans="1:17">
      <c r="A365" s="62" t="s">
        <v>3614</v>
      </c>
      <c r="B365" s="72" t="s">
        <v>3154</v>
      </c>
      <c r="C365" s="59">
        <v>6528</v>
      </c>
      <c r="D365" s="126" t="s">
        <v>3652</v>
      </c>
      <c r="E365" s="59" t="s">
        <v>647</v>
      </c>
      <c r="F365" s="78">
        <v>43373</v>
      </c>
      <c r="G365" s="126" t="s">
        <v>3652</v>
      </c>
      <c r="H365" s="69">
        <v>4.2700000000000973</v>
      </c>
      <c r="I365" s="72" t="s">
        <v>3531</v>
      </c>
      <c r="J365" s="72" t="s">
        <v>138</v>
      </c>
      <c r="K365" s="73">
        <v>3.032E-2</v>
      </c>
      <c r="L365" s="73">
        <v>6.3000000000000514E-2</v>
      </c>
      <c r="M365" s="69">
        <v>968507.99281100009</v>
      </c>
      <c r="N365" s="71">
        <v>87.41</v>
      </c>
      <c r="O365" s="69">
        <v>3911.9284455060001</v>
      </c>
      <c r="P365" s="70">
        <f t="shared" si="5"/>
        <v>1.2072121739796982E-2</v>
      </c>
      <c r="Q365" s="70">
        <f>O365/'סכום נכסי הקרן'!$C$41</f>
        <v>6.0940586625981815E-4</v>
      </c>
    </row>
    <row r="366" spans="1:17">
      <c r="A366" s="62" t="s">
        <v>3615</v>
      </c>
      <c r="B366" s="72" t="s">
        <v>3154</v>
      </c>
      <c r="C366" s="59">
        <v>8860</v>
      </c>
      <c r="D366" s="126" t="s">
        <v>3652</v>
      </c>
      <c r="E366" s="59" t="s">
        <v>647</v>
      </c>
      <c r="F366" s="78">
        <v>44585</v>
      </c>
      <c r="G366" s="126" t="s">
        <v>3652</v>
      </c>
      <c r="H366" s="69">
        <v>2.1600000000016366</v>
      </c>
      <c r="I366" s="72" t="s">
        <v>3535</v>
      </c>
      <c r="J366" s="72" t="s">
        <v>137</v>
      </c>
      <c r="K366" s="73">
        <v>6.5960000000000005E-2</v>
      </c>
      <c r="L366" s="73">
        <v>7.1300000000049102E-2</v>
      </c>
      <c r="M366" s="69">
        <v>60844.379419999997</v>
      </c>
      <c r="N366" s="71">
        <v>100.13</v>
      </c>
      <c r="O366" s="69">
        <v>244.40062906</v>
      </c>
      <c r="P366" s="70">
        <f t="shared" si="5"/>
        <v>7.542147532592845E-4</v>
      </c>
      <c r="Q366" s="70">
        <f>O366/'סכום נכסי הקרן'!$C$41</f>
        <v>3.8073083171512049E-5</v>
      </c>
    </row>
    <row r="367" spans="1:17">
      <c r="A367" s="62" t="s">
        <v>3615</v>
      </c>
      <c r="B367" s="72" t="s">
        <v>3154</v>
      </c>
      <c r="C367" s="59">
        <v>8977</v>
      </c>
      <c r="D367" s="126" t="s">
        <v>3652</v>
      </c>
      <c r="E367" s="59" t="s">
        <v>647</v>
      </c>
      <c r="F367" s="78">
        <v>44553</v>
      </c>
      <c r="G367" s="126" t="s">
        <v>3652</v>
      </c>
      <c r="H367" s="69">
        <v>2.1599999999844468</v>
      </c>
      <c r="I367" s="72" t="s">
        <v>3535</v>
      </c>
      <c r="J367" s="72" t="s">
        <v>137</v>
      </c>
      <c r="K367" s="73">
        <v>6.5960000000000005E-2</v>
      </c>
      <c r="L367" s="73">
        <v>7.1499999999541736E-2</v>
      </c>
      <c r="M367" s="69">
        <v>8966.5400320000008</v>
      </c>
      <c r="N367" s="71">
        <v>100.1</v>
      </c>
      <c r="O367" s="69">
        <v>36.006143791</v>
      </c>
      <c r="P367" s="70">
        <f t="shared" si="5"/>
        <v>1.111141364880879E-4</v>
      </c>
      <c r="Q367" s="70">
        <f>O367/'סכום נכסי הקרן'!$C$41</f>
        <v>5.6090891112380063E-6</v>
      </c>
    </row>
    <row r="368" spans="1:17">
      <c r="A368" s="62" t="s">
        <v>3615</v>
      </c>
      <c r="B368" s="72" t="s">
        <v>3154</v>
      </c>
      <c r="C368" s="59">
        <v>8978</v>
      </c>
      <c r="D368" s="126" t="s">
        <v>3652</v>
      </c>
      <c r="E368" s="59" t="s">
        <v>647</v>
      </c>
      <c r="F368" s="78">
        <v>44553</v>
      </c>
      <c r="G368" s="126" t="s">
        <v>3652</v>
      </c>
      <c r="H368" s="69">
        <v>2.159999999986145</v>
      </c>
      <c r="I368" s="72" t="s">
        <v>3535</v>
      </c>
      <c r="J368" s="72" t="s">
        <v>137</v>
      </c>
      <c r="K368" s="73">
        <v>6.5960000000000005E-2</v>
      </c>
      <c r="L368" s="73">
        <v>7.2599999999774859E-2</v>
      </c>
      <c r="M368" s="69">
        <v>11528.408823</v>
      </c>
      <c r="N368" s="71">
        <v>99.88</v>
      </c>
      <c r="O368" s="69">
        <v>46.191869304000001</v>
      </c>
      <c r="P368" s="70">
        <f t="shared" si="5"/>
        <v>1.4254705253294851E-4</v>
      </c>
      <c r="Q368" s="70">
        <f>O368/'סכום נכסי הקרן'!$C$41</f>
        <v>7.1958361507615274E-6</v>
      </c>
    </row>
    <row r="369" spans="1:17">
      <c r="A369" s="62" t="s">
        <v>3615</v>
      </c>
      <c r="B369" s="72" t="s">
        <v>3154</v>
      </c>
      <c r="C369" s="59">
        <v>8979</v>
      </c>
      <c r="D369" s="126" t="s">
        <v>3652</v>
      </c>
      <c r="E369" s="59" t="s">
        <v>647</v>
      </c>
      <c r="F369" s="78">
        <v>44553</v>
      </c>
      <c r="G369" s="126" t="s">
        <v>3652</v>
      </c>
      <c r="H369" s="69">
        <v>2.1599999999985191</v>
      </c>
      <c r="I369" s="72" t="s">
        <v>3535</v>
      </c>
      <c r="J369" s="72" t="s">
        <v>137</v>
      </c>
      <c r="K369" s="73">
        <v>6.5960000000000005E-2</v>
      </c>
      <c r="L369" s="73">
        <v>7.1399999999987057E-2</v>
      </c>
      <c r="M369" s="69">
        <v>53799.239766999992</v>
      </c>
      <c r="N369" s="71">
        <v>100.11</v>
      </c>
      <c r="O369" s="69">
        <v>216.05844010199996</v>
      </c>
      <c r="P369" s="70">
        <f t="shared" si="5"/>
        <v>6.667514061557948E-4</v>
      </c>
      <c r="Q369" s="70">
        <f>O369/'סכום נכסי הקרן'!$C$41</f>
        <v>3.365789601912655E-5</v>
      </c>
    </row>
    <row r="370" spans="1:17">
      <c r="A370" s="62" t="s">
        <v>3615</v>
      </c>
      <c r="B370" s="72" t="s">
        <v>3154</v>
      </c>
      <c r="C370" s="59">
        <v>8918</v>
      </c>
      <c r="D370" s="126" t="s">
        <v>3652</v>
      </c>
      <c r="E370" s="59" t="s">
        <v>647</v>
      </c>
      <c r="F370" s="78">
        <v>44553</v>
      </c>
      <c r="G370" s="126" t="s">
        <v>3652</v>
      </c>
      <c r="H370" s="69">
        <v>2.1599999999870376</v>
      </c>
      <c r="I370" s="72" t="s">
        <v>3535</v>
      </c>
      <c r="J370" s="72" t="s">
        <v>137</v>
      </c>
      <c r="K370" s="73">
        <v>6.5960000000000005E-2</v>
      </c>
      <c r="L370" s="73">
        <v>7.1499999999432906E-2</v>
      </c>
      <c r="M370" s="69">
        <v>7685.6057410000012</v>
      </c>
      <c r="N370" s="71">
        <v>100.09</v>
      </c>
      <c r="O370" s="69">
        <v>30.859325065</v>
      </c>
      <c r="P370" s="70">
        <f t="shared" si="5"/>
        <v>9.523117157743959E-5</v>
      </c>
      <c r="Q370" s="70">
        <f>O370/'סכום נכסי הקרן'!$C$41</f>
        <v>4.8073102525772665E-6</v>
      </c>
    </row>
    <row r="371" spans="1:17">
      <c r="A371" s="62" t="s">
        <v>3615</v>
      </c>
      <c r="B371" s="72" t="s">
        <v>3154</v>
      </c>
      <c r="C371" s="59">
        <v>9037</v>
      </c>
      <c r="D371" s="126" t="s">
        <v>3652</v>
      </c>
      <c r="E371" s="59" t="s">
        <v>647</v>
      </c>
      <c r="F371" s="78">
        <v>44671</v>
      </c>
      <c r="G371" s="126" t="s">
        <v>3652</v>
      </c>
      <c r="H371" s="69">
        <v>2.1599999999709767</v>
      </c>
      <c r="I371" s="72" t="s">
        <v>3535</v>
      </c>
      <c r="J371" s="72" t="s">
        <v>137</v>
      </c>
      <c r="K371" s="73">
        <v>6.5960000000000005E-2</v>
      </c>
      <c r="L371" s="73">
        <v>7.1299999999440269E-2</v>
      </c>
      <c r="M371" s="69">
        <v>4803.503694</v>
      </c>
      <c r="N371" s="71">
        <v>100.13</v>
      </c>
      <c r="O371" s="69">
        <v>19.294786515999998</v>
      </c>
      <c r="P371" s="70">
        <f t="shared" si="5"/>
        <v>5.9543270028911885E-5</v>
      </c>
      <c r="Q371" s="70">
        <f>O371/'סכום נכסי הקרן'!$C$41</f>
        <v>3.0057697258213313E-6</v>
      </c>
    </row>
    <row r="372" spans="1:17">
      <c r="A372" s="62" t="s">
        <v>3615</v>
      </c>
      <c r="B372" s="72" t="s">
        <v>3154</v>
      </c>
      <c r="C372" s="59">
        <v>9130</v>
      </c>
      <c r="D372" s="126" t="s">
        <v>3652</v>
      </c>
      <c r="E372" s="59" t="s">
        <v>647</v>
      </c>
      <c r="F372" s="78">
        <v>44742</v>
      </c>
      <c r="G372" s="126" t="s">
        <v>3652</v>
      </c>
      <c r="H372" s="69">
        <v>2.1600000000020732</v>
      </c>
      <c r="I372" s="72" t="s">
        <v>3535</v>
      </c>
      <c r="J372" s="72" t="s">
        <v>137</v>
      </c>
      <c r="K372" s="73">
        <v>6.5960000000000005E-2</v>
      </c>
      <c r="L372" s="73">
        <v>7.1300000000092428E-2</v>
      </c>
      <c r="M372" s="69">
        <v>28821.021741</v>
      </c>
      <c r="N372" s="71">
        <v>100.13</v>
      </c>
      <c r="O372" s="69">
        <v>115.76871846099998</v>
      </c>
      <c r="P372" s="70">
        <f t="shared" si="5"/>
        <v>3.5725961821387578E-4</v>
      </c>
      <c r="Q372" s="70">
        <f>O372/'סכום נכסי הקרן'!$C$41</f>
        <v>1.8034618256006768E-5</v>
      </c>
    </row>
    <row r="373" spans="1:17">
      <c r="A373" s="62" t="s">
        <v>3615</v>
      </c>
      <c r="B373" s="72" t="s">
        <v>3154</v>
      </c>
      <c r="C373" s="59">
        <v>9313</v>
      </c>
      <c r="D373" s="126" t="s">
        <v>3652</v>
      </c>
      <c r="E373" s="59" t="s">
        <v>647</v>
      </c>
      <c r="F373" s="78">
        <v>44886</v>
      </c>
      <c r="G373" s="126" t="s">
        <v>3652</v>
      </c>
      <c r="H373" s="69">
        <v>2.1600000000106183</v>
      </c>
      <c r="I373" s="72" t="s">
        <v>3535</v>
      </c>
      <c r="J373" s="72" t="s">
        <v>137</v>
      </c>
      <c r="K373" s="73">
        <v>6.5960000000000005E-2</v>
      </c>
      <c r="L373" s="73">
        <v>7.1300000000394395E-2</v>
      </c>
      <c r="M373" s="69">
        <v>13129.576580000001</v>
      </c>
      <c r="N373" s="71">
        <v>100.13</v>
      </c>
      <c r="O373" s="69">
        <v>52.739083284000003</v>
      </c>
      <c r="P373" s="70">
        <f t="shared" si="5"/>
        <v>1.6275160517855222E-4</v>
      </c>
      <c r="Q373" s="70">
        <f>O373/'סכום נכסי הקרן'!$C$41</f>
        <v>8.2157706057625848E-6</v>
      </c>
    </row>
    <row r="374" spans="1:17">
      <c r="A374" s="62" t="s">
        <v>3615</v>
      </c>
      <c r="B374" s="72" t="s">
        <v>3154</v>
      </c>
      <c r="C374" s="59">
        <v>9496</v>
      </c>
      <c r="D374" s="126" t="s">
        <v>3652</v>
      </c>
      <c r="E374" s="59" t="s">
        <v>647</v>
      </c>
      <c r="F374" s="78">
        <v>44985</v>
      </c>
      <c r="G374" s="126" t="s">
        <v>3652</v>
      </c>
      <c r="H374" s="69">
        <v>2.159999999999028</v>
      </c>
      <c r="I374" s="72" t="s">
        <v>3535</v>
      </c>
      <c r="J374" s="72" t="s">
        <v>137</v>
      </c>
      <c r="K374" s="73">
        <v>6.5960000000000005E-2</v>
      </c>
      <c r="L374" s="73">
        <v>7.130000000012876E-2</v>
      </c>
      <c r="M374" s="69">
        <v>20494.948854999999</v>
      </c>
      <c r="N374" s="71">
        <v>100.13</v>
      </c>
      <c r="O374" s="69">
        <v>82.324422537999993</v>
      </c>
      <c r="P374" s="70">
        <f t="shared" si="5"/>
        <v>2.540512856718862E-4</v>
      </c>
      <c r="Q374" s="70">
        <f>O374/'סכום נכסי הקרן'!$C$41</f>
        <v>1.2824617507700839E-5</v>
      </c>
    </row>
    <row r="375" spans="1:17">
      <c r="A375" s="62" t="s">
        <v>3615</v>
      </c>
      <c r="B375" s="72" t="s">
        <v>3154</v>
      </c>
      <c r="C375" s="59">
        <v>9547</v>
      </c>
      <c r="D375" s="126" t="s">
        <v>3652</v>
      </c>
      <c r="E375" s="59" t="s">
        <v>647</v>
      </c>
      <c r="F375" s="78">
        <v>45036</v>
      </c>
      <c r="G375" s="126" t="s">
        <v>3652</v>
      </c>
      <c r="H375" s="69">
        <v>2.1600000000352426</v>
      </c>
      <c r="I375" s="72" t="s">
        <v>3535</v>
      </c>
      <c r="J375" s="72" t="s">
        <v>137</v>
      </c>
      <c r="K375" s="73">
        <v>6.5960000000000005E-2</v>
      </c>
      <c r="L375" s="73">
        <v>7.1300000000772246E-2</v>
      </c>
      <c r="M375" s="69">
        <v>4803.503694</v>
      </c>
      <c r="N375" s="71">
        <v>100.13</v>
      </c>
      <c r="O375" s="69">
        <v>19.294786726999998</v>
      </c>
      <c r="P375" s="70">
        <f t="shared" si="5"/>
        <v>5.9543270680053061E-5</v>
      </c>
      <c r="Q375" s="70">
        <f>O375/'סכום נכסי הקרן'!$C$41</f>
        <v>3.005769758691216E-6</v>
      </c>
    </row>
    <row r="376" spans="1:17">
      <c r="A376" s="62" t="s">
        <v>3615</v>
      </c>
      <c r="B376" s="72" t="s">
        <v>3154</v>
      </c>
      <c r="C376" s="59">
        <v>9718</v>
      </c>
      <c r="D376" s="126" t="s">
        <v>3652</v>
      </c>
      <c r="E376" s="59" t="s">
        <v>647</v>
      </c>
      <c r="F376" s="78">
        <v>45163</v>
      </c>
      <c r="G376" s="126" t="s">
        <v>3652</v>
      </c>
      <c r="H376" s="69">
        <v>2.1400000000010104</v>
      </c>
      <c r="I376" s="72" t="s">
        <v>3535</v>
      </c>
      <c r="J376" s="72" t="s">
        <v>137</v>
      </c>
      <c r="K376" s="73">
        <v>6.4320000000000002E-2</v>
      </c>
      <c r="L376" s="73">
        <v>7.6000000000011239E-2</v>
      </c>
      <c r="M376" s="69">
        <v>44345.945609000002</v>
      </c>
      <c r="N376" s="71">
        <v>100.16</v>
      </c>
      <c r="O376" s="69">
        <v>178.18283241299997</v>
      </c>
      <c r="P376" s="70">
        <f t="shared" si="5"/>
        <v>5.4986814682223722E-4</v>
      </c>
      <c r="Q376" s="70">
        <f>O376/'סכום נכסי הקרן'!$C$41</f>
        <v>2.775757912034787E-5</v>
      </c>
    </row>
    <row r="377" spans="1:17">
      <c r="A377" s="62" t="s">
        <v>3615</v>
      </c>
      <c r="B377" s="72" t="s">
        <v>3154</v>
      </c>
      <c r="C377" s="59">
        <v>9799</v>
      </c>
      <c r="D377" s="126" t="s">
        <v>3652</v>
      </c>
      <c r="E377" s="59" t="s">
        <v>647</v>
      </c>
      <c r="F377" s="78">
        <v>45208</v>
      </c>
      <c r="G377" s="126" t="s">
        <v>3652</v>
      </c>
      <c r="H377" s="69">
        <v>2.1499999999751012</v>
      </c>
      <c r="I377" s="72" t="s">
        <v>3535</v>
      </c>
      <c r="J377" s="72" t="s">
        <v>137</v>
      </c>
      <c r="K377" s="73">
        <v>6.6130000000000008E-2</v>
      </c>
      <c r="L377" s="73">
        <v>6.9699999999850604E-2</v>
      </c>
      <c r="M377" s="69">
        <v>4970.0247760000002</v>
      </c>
      <c r="N377" s="71">
        <v>100.72</v>
      </c>
      <c r="O377" s="69">
        <v>20.08130319</v>
      </c>
      <c r="P377" s="70">
        <f t="shared" si="5"/>
        <v>6.1970442501817406E-5</v>
      </c>
      <c r="Q377" s="70">
        <f>O377/'סכום נכסי הקרן'!$C$41</f>
        <v>3.1282944298704015E-6</v>
      </c>
    </row>
    <row r="378" spans="1:17">
      <c r="A378" s="62" t="s">
        <v>3615</v>
      </c>
      <c r="B378" s="72" t="s">
        <v>3154</v>
      </c>
      <c r="C378" s="59">
        <v>8829</v>
      </c>
      <c r="D378" s="126" t="s">
        <v>3652</v>
      </c>
      <c r="E378" s="59" t="s">
        <v>647</v>
      </c>
      <c r="F378" s="78">
        <v>44553</v>
      </c>
      <c r="G378" s="126" t="s">
        <v>3652</v>
      </c>
      <c r="H378" s="69">
        <v>2.1600000000005317</v>
      </c>
      <c r="I378" s="72" t="s">
        <v>3535</v>
      </c>
      <c r="J378" s="72" t="s">
        <v>137</v>
      </c>
      <c r="K378" s="73">
        <v>6.6089999999999996E-2</v>
      </c>
      <c r="L378" s="73">
        <v>7.1400000000012703E-2</v>
      </c>
      <c r="M378" s="69">
        <v>581223.94126800005</v>
      </c>
      <c r="N378" s="71">
        <v>99.99</v>
      </c>
      <c r="O378" s="69">
        <v>2331.4047218360001</v>
      </c>
      <c r="P378" s="70">
        <f t="shared" si="5"/>
        <v>7.1946616659296324E-3</v>
      </c>
      <c r="Q378" s="70">
        <f>O378/'סכום נכסי הקרן'!$C$41</f>
        <v>3.6318959661567221E-4</v>
      </c>
    </row>
    <row r="379" spans="1:17">
      <c r="A379" s="62" t="s">
        <v>3616</v>
      </c>
      <c r="B379" s="72" t="s">
        <v>3154</v>
      </c>
      <c r="C379" s="59">
        <v>7382</v>
      </c>
      <c r="D379" s="126" t="s">
        <v>3652</v>
      </c>
      <c r="E379" s="59" t="s">
        <v>647</v>
      </c>
      <c r="F379" s="78">
        <v>43860</v>
      </c>
      <c r="G379" s="126" t="s">
        <v>3652</v>
      </c>
      <c r="H379" s="69">
        <v>2.480000000000258</v>
      </c>
      <c r="I379" s="72" t="s">
        <v>3531</v>
      </c>
      <c r="J379" s="72" t="s">
        <v>135</v>
      </c>
      <c r="K379" s="73">
        <v>8.1890000000000004E-2</v>
      </c>
      <c r="L379" s="73">
        <v>8.5600000000006934E-2</v>
      </c>
      <c r="M379" s="69">
        <v>936529.81271799991</v>
      </c>
      <c r="N379" s="71">
        <v>100.34</v>
      </c>
      <c r="O379" s="69">
        <v>3408.3428000940003</v>
      </c>
      <c r="P379" s="70">
        <f t="shared" si="5"/>
        <v>1.051806795212819E-2</v>
      </c>
      <c r="Q379" s="70">
        <f>O379/'סכום נכסי הקרן'!$C$41</f>
        <v>5.3095656669993976E-4</v>
      </c>
    </row>
    <row r="380" spans="1:17">
      <c r="A380" s="62" t="s">
        <v>3617</v>
      </c>
      <c r="B380" s="72" t="s">
        <v>3154</v>
      </c>
      <c r="C380" s="59">
        <v>9158</v>
      </c>
      <c r="D380" s="126" t="s">
        <v>3652</v>
      </c>
      <c r="E380" s="59" t="s">
        <v>647</v>
      </c>
      <c r="F380" s="78">
        <v>44179</v>
      </c>
      <c r="G380" s="126" t="s">
        <v>3652</v>
      </c>
      <c r="H380" s="69">
        <v>2.2599999999998781</v>
      </c>
      <c r="I380" s="72" t="s">
        <v>3531</v>
      </c>
      <c r="J380" s="72" t="s">
        <v>135</v>
      </c>
      <c r="K380" s="73">
        <v>8.0809999999999993E-2</v>
      </c>
      <c r="L380" s="73">
        <v>9.2199999999990109E-2</v>
      </c>
      <c r="M380" s="69">
        <v>412703.73303300003</v>
      </c>
      <c r="N380" s="71">
        <v>98.56</v>
      </c>
      <c r="O380" s="69">
        <v>1475.3214387429998</v>
      </c>
      <c r="P380" s="70">
        <f t="shared" si="5"/>
        <v>4.5528082279465646E-3</v>
      </c>
      <c r="Q380" s="70">
        <f>O380/'סכום נכסי הקרן'!$C$41</f>
        <v>2.2982770567332454E-4</v>
      </c>
    </row>
    <row r="381" spans="1:17">
      <c r="A381" s="129" t="s">
        <v>3652</v>
      </c>
      <c r="B381" s="129" t="s">
        <v>3652</v>
      </c>
      <c r="C381" s="129" t="s">
        <v>3652</v>
      </c>
      <c r="D381" s="129" t="s">
        <v>3652</v>
      </c>
      <c r="E381" s="130" t="s">
        <v>3652</v>
      </c>
      <c r="F381" s="130" t="s">
        <v>3652</v>
      </c>
      <c r="G381" s="130" t="s">
        <v>3652</v>
      </c>
      <c r="H381" s="130" t="s">
        <v>3652</v>
      </c>
      <c r="I381" s="130" t="s">
        <v>3652</v>
      </c>
      <c r="J381" s="130" t="s">
        <v>3652</v>
      </c>
      <c r="K381" s="130" t="s">
        <v>3652</v>
      </c>
      <c r="L381" s="130" t="s">
        <v>3652</v>
      </c>
      <c r="M381" s="130" t="s">
        <v>3652</v>
      </c>
      <c r="N381" s="130" t="s">
        <v>3652</v>
      </c>
      <c r="O381" s="130" t="s">
        <v>3652</v>
      </c>
      <c r="P381" s="130" t="s">
        <v>3652</v>
      </c>
      <c r="Q381" s="130" t="s">
        <v>3652</v>
      </c>
    </row>
    <row r="382" spans="1:17">
      <c r="A382" s="129" t="s">
        <v>3652</v>
      </c>
      <c r="B382" s="129" t="s">
        <v>3652</v>
      </c>
      <c r="C382" s="129" t="s">
        <v>3652</v>
      </c>
      <c r="D382" s="129" t="s">
        <v>3652</v>
      </c>
      <c r="E382" s="130" t="s">
        <v>3652</v>
      </c>
      <c r="F382" s="130" t="s">
        <v>3652</v>
      </c>
      <c r="G382" s="130" t="s">
        <v>3652</v>
      </c>
      <c r="H382" s="130" t="s">
        <v>3652</v>
      </c>
      <c r="I382" s="130" t="s">
        <v>3652</v>
      </c>
      <c r="J382" s="130" t="s">
        <v>3652</v>
      </c>
      <c r="K382" s="130" t="s">
        <v>3652</v>
      </c>
      <c r="L382" s="130" t="s">
        <v>3652</v>
      </c>
      <c r="M382" s="130" t="s">
        <v>3652</v>
      </c>
      <c r="N382" s="130" t="s">
        <v>3652</v>
      </c>
      <c r="O382" s="130" t="s">
        <v>3652</v>
      </c>
      <c r="P382" s="130" t="s">
        <v>3652</v>
      </c>
      <c r="Q382" s="130" t="s">
        <v>3652</v>
      </c>
    </row>
    <row r="383" spans="1:17">
      <c r="A383" s="129" t="s">
        <v>3652</v>
      </c>
      <c r="B383" s="129" t="s">
        <v>3652</v>
      </c>
      <c r="C383" s="129" t="s">
        <v>3652</v>
      </c>
      <c r="D383" s="129" t="s">
        <v>3652</v>
      </c>
      <c r="E383" s="130" t="s">
        <v>3652</v>
      </c>
      <c r="F383" s="130" t="s">
        <v>3652</v>
      </c>
      <c r="G383" s="130" t="s">
        <v>3652</v>
      </c>
      <c r="H383" s="130" t="s">
        <v>3652</v>
      </c>
      <c r="I383" s="130" t="s">
        <v>3652</v>
      </c>
      <c r="J383" s="130" t="s">
        <v>3652</v>
      </c>
      <c r="K383" s="130" t="s">
        <v>3652</v>
      </c>
      <c r="L383" s="130" t="s">
        <v>3652</v>
      </c>
      <c r="M383" s="130" t="s">
        <v>3652</v>
      </c>
      <c r="N383" s="130" t="s">
        <v>3652</v>
      </c>
      <c r="O383" s="130" t="s">
        <v>3652</v>
      </c>
      <c r="P383" s="130" t="s">
        <v>3652</v>
      </c>
      <c r="Q383" s="130" t="s">
        <v>3652</v>
      </c>
    </row>
    <row r="384" spans="1:17">
      <c r="A384" s="95" t="s">
        <v>214</v>
      </c>
      <c r="B384" s="129" t="s">
        <v>3652</v>
      </c>
      <c r="C384" s="129" t="s">
        <v>3652</v>
      </c>
      <c r="D384" s="129" t="s">
        <v>3652</v>
      </c>
      <c r="E384" s="130" t="s">
        <v>3652</v>
      </c>
      <c r="F384" s="130" t="s">
        <v>3652</v>
      </c>
      <c r="G384" s="130" t="s">
        <v>3652</v>
      </c>
      <c r="H384" s="130" t="s">
        <v>3652</v>
      </c>
      <c r="I384" s="130" t="s">
        <v>3652</v>
      </c>
      <c r="J384" s="130" t="s">
        <v>3652</v>
      </c>
      <c r="K384" s="130" t="s">
        <v>3652</v>
      </c>
      <c r="L384" s="130" t="s">
        <v>3652</v>
      </c>
      <c r="M384" s="130" t="s">
        <v>3652</v>
      </c>
      <c r="N384" s="130" t="s">
        <v>3652</v>
      </c>
      <c r="O384" s="130" t="s">
        <v>3652</v>
      </c>
      <c r="P384" s="130" t="s">
        <v>3652</v>
      </c>
      <c r="Q384" s="130" t="s">
        <v>3652</v>
      </c>
    </row>
    <row r="385" spans="1:17">
      <c r="A385" s="95" t="s">
        <v>116</v>
      </c>
      <c r="B385" s="129" t="s">
        <v>3652</v>
      </c>
      <c r="C385" s="129" t="s">
        <v>3652</v>
      </c>
      <c r="D385" s="129" t="s">
        <v>3652</v>
      </c>
      <c r="E385" s="130" t="s">
        <v>3652</v>
      </c>
      <c r="F385" s="130" t="s">
        <v>3652</v>
      </c>
      <c r="G385" s="130" t="s">
        <v>3652</v>
      </c>
      <c r="H385" s="130" t="s">
        <v>3652</v>
      </c>
      <c r="I385" s="130" t="s">
        <v>3652</v>
      </c>
      <c r="J385" s="130" t="s">
        <v>3652</v>
      </c>
      <c r="K385" s="130" t="s">
        <v>3652</v>
      </c>
      <c r="L385" s="130" t="s">
        <v>3652</v>
      </c>
      <c r="M385" s="130" t="s">
        <v>3652</v>
      </c>
      <c r="N385" s="130" t="s">
        <v>3652</v>
      </c>
      <c r="O385" s="130" t="s">
        <v>3652</v>
      </c>
      <c r="P385" s="130" t="s">
        <v>3652</v>
      </c>
      <c r="Q385" s="130" t="s">
        <v>3652</v>
      </c>
    </row>
    <row r="386" spans="1:17">
      <c r="A386" s="95" t="s">
        <v>197</v>
      </c>
      <c r="B386" s="129" t="s">
        <v>3652</v>
      </c>
      <c r="C386" s="129" t="s">
        <v>3652</v>
      </c>
      <c r="D386" s="129" t="s">
        <v>3652</v>
      </c>
      <c r="E386" s="130" t="s">
        <v>3652</v>
      </c>
      <c r="F386" s="130" t="s">
        <v>3652</v>
      </c>
      <c r="G386" s="130" t="s">
        <v>3652</v>
      </c>
      <c r="H386" s="130" t="s">
        <v>3652</v>
      </c>
      <c r="I386" s="130" t="s">
        <v>3652</v>
      </c>
      <c r="J386" s="130" t="s">
        <v>3652</v>
      </c>
      <c r="K386" s="130" t="s">
        <v>3652</v>
      </c>
      <c r="L386" s="130" t="s">
        <v>3652</v>
      </c>
      <c r="M386" s="130" t="s">
        <v>3652</v>
      </c>
      <c r="N386" s="130" t="s">
        <v>3652</v>
      </c>
      <c r="O386" s="130" t="s">
        <v>3652</v>
      </c>
      <c r="P386" s="130" t="s">
        <v>3652</v>
      </c>
      <c r="Q386" s="130" t="s">
        <v>3652</v>
      </c>
    </row>
    <row r="387" spans="1:17">
      <c r="A387" s="95" t="s">
        <v>205</v>
      </c>
      <c r="B387" s="129" t="s">
        <v>3652</v>
      </c>
      <c r="C387" s="129" t="s">
        <v>3652</v>
      </c>
      <c r="D387" s="129" t="s">
        <v>3652</v>
      </c>
      <c r="E387" s="130" t="s">
        <v>3652</v>
      </c>
      <c r="F387" s="130" t="s">
        <v>3652</v>
      </c>
      <c r="G387" s="130" t="s">
        <v>3652</v>
      </c>
      <c r="H387" s="130" t="s">
        <v>3652</v>
      </c>
      <c r="I387" s="130" t="s">
        <v>3652</v>
      </c>
      <c r="J387" s="130" t="s">
        <v>3652</v>
      </c>
      <c r="K387" s="130" t="s">
        <v>3652</v>
      </c>
      <c r="L387" s="130" t="s">
        <v>3652</v>
      </c>
      <c r="M387" s="130" t="s">
        <v>3652</v>
      </c>
      <c r="N387" s="130" t="s">
        <v>3652</v>
      </c>
      <c r="O387" s="130" t="s">
        <v>3652</v>
      </c>
      <c r="P387" s="130" t="s">
        <v>3652</v>
      </c>
      <c r="Q387" s="130" t="s">
        <v>3652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80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381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8802</v>
      </c>
    </row>
    <row r="5" spans="1:14" s="3" customFormat="1">
      <c r="A5" s="38" t="s">
        <v>120</v>
      </c>
      <c r="B5" s="39" t="s">
        <v>48</v>
      </c>
      <c r="C5" s="39" t="s">
        <v>121</v>
      </c>
      <c r="D5" s="39" t="s">
        <v>14</v>
      </c>
      <c r="E5" s="39" t="s">
        <v>71</v>
      </c>
      <c r="F5" s="39" t="s">
        <v>17</v>
      </c>
      <c r="G5" s="39" t="s">
        <v>107</v>
      </c>
      <c r="H5" s="39" t="s">
        <v>57</v>
      </c>
      <c r="I5" s="39" t="s">
        <v>18</v>
      </c>
      <c r="J5" s="39" t="s">
        <v>199</v>
      </c>
      <c r="K5" s="39" t="s">
        <v>198</v>
      </c>
      <c r="L5" s="39" t="s">
        <v>115</v>
      </c>
      <c r="M5" s="39" t="s">
        <v>152</v>
      </c>
      <c r="N5" s="41" t="s">
        <v>154</v>
      </c>
    </row>
    <row r="6" spans="1:14" s="3" customFormat="1">
      <c r="A6" s="121" t="s">
        <v>3652</v>
      </c>
      <c r="B6" s="122" t="s">
        <v>3652</v>
      </c>
      <c r="C6" s="122" t="s">
        <v>3652</v>
      </c>
      <c r="D6" s="122" t="s">
        <v>3652</v>
      </c>
      <c r="E6" s="122" t="s">
        <v>3652</v>
      </c>
      <c r="F6" s="27" t="s">
        <v>20</v>
      </c>
      <c r="G6" s="122" t="s">
        <v>3652</v>
      </c>
      <c r="H6" s="27" t="s">
        <v>19</v>
      </c>
      <c r="I6" s="27" t="s">
        <v>19</v>
      </c>
      <c r="J6" s="27" t="s">
        <v>206</v>
      </c>
      <c r="K6" s="122" t="s">
        <v>3652</v>
      </c>
      <c r="L6" s="27" t="s">
        <v>202</v>
      </c>
      <c r="M6" s="27" t="s">
        <v>19</v>
      </c>
      <c r="N6" s="13" t="s">
        <v>19</v>
      </c>
    </row>
    <row r="7" spans="1:14" s="4" customFormat="1" ht="20.25">
      <c r="A7" s="123" t="s">
        <v>3652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6" t="s">
        <v>3384</v>
      </c>
      <c r="B8" s="126" t="s">
        <v>3652</v>
      </c>
      <c r="C8" s="126" t="s">
        <v>3652</v>
      </c>
      <c r="D8" s="126" t="s">
        <v>3652</v>
      </c>
      <c r="E8" s="126" t="s">
        <v>3652</v>
      </c>
      <c r="F8" s="126" t="s">
        <v>3652</v>
      </c>
      <c r="G8" s="126" t="s">
        <v>3652</v>
      </c>
      <c r="H8" s="126" t="s">
        <v>3652</v>
      </c>
      <c r="I8" s="126" t="s">
        <v>3652</v>
      </c>
      <c r="J8" s="126" t="s">
        <v>3652</v>
      </c>
      <c r="K8" s="126" t="s">
        <v>3652</v>
      </c>
      <c r="L8" s="97">
        <v>0</v>
      </c>
      <c r="M8" s="98">
        <v>0</v>
      </c>
      <c r="N8" s="98">
        <v>0</v>
      </c>
    </row>
    <row r="9" spans="1:14">
      <c r="A9" s="95" t="s">
        <v>214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126" t="s">
        <v>3652</v>
      </c>
      <c r="L9" s="126" t="s">
        <v>3652</v>
      </c>
      <c r="M9" s="126" t="s">
        <v>3652</v>
      </c>
      <c r="N9" s="126" t="s">
        <v>3652</v>
      </c>
    </row>
    <row r="10" spans="1:14">
      <c r="A10" s="95" t="s">
        <v>116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126" t="s">
        <v>3652</v>
      </c>
      <c r="M10" s="126" t="s">
        <v>3652</v>
      </c>
      <c r="N10" s="126" t="s">
        <v>3652</v>
      </c>
    </row>
    <row r="11" spans="1:14">
      <c r="A11" s="95" t="s">
        <v>197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126" t="s">
        <v>3652</v>
      </c>
      <c r="M11" s="126" t="s">
        <v>3652</v>
      </c>
      <c r="N11" s="126" t="s">
        <v>3652</v>
      </c>
    </row>
    <row r="12" spans="1:14">
      <c r="A12" s="95" t="s">
        <v>205</v>
      </c>
      <c r="B12" s="126" t="s">
        <v>3652</v>
      </c>
      <c r="C12" s="126" t="s">
        <v>3652</v>
      </c>
      <c r="D12" s="126" t="s">
        <v>3652</v>
      </c>
      <c r="E12" s="126" t="s">
        <v>3652</v>
      </c>
      <c r="F12" s="126" t="s">
        <v>3652</v>
      </c>
      <c r="G12" s="126" t="s">
        <v>3652</v>
      </c>
      <c r="H12" s="126" t="s">
        <v>3652</v>
      </c>
      <c r="I12" s="126" t="s">
        <v>3652</v>
      </c>
      <c r="J12" s="126" t="s">
        <v>3652</v>
      </c>
      <c r="K12" s="126" t="s">
        <v>3652</v>
      </c>
      <c r="L12" s="126" t="s">
        <v>3652</v>
      </c>
      <c r="M12" s="126" t="s">
        <v>3652</v>
      </c>
      <c r="N12" s="126" t="s">
        <v>3652</v>
      </c>
    </row>
    <row r="13" spans="1:14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L9:N27 A1:A7 C1:K27 L1:N7 O1:XFD27 B5:B1048576 A9:A1048576 C28:AY1048576 BA28:XFD1048576 AZ28:AZ9999 AZ10001:AZ1048576" xr:uid="{00000000-0002-0000-16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3.42578125" style="2" bestFit="1" customWidth="1"/>
    <col min="2" max="2" width="58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7" t="s">
        <v>149</v>
      </c>
      <c r="B1" s="37" t="s" vm="1">
        <v>222</v>
      </c>
    </row>
    <row r="2" spans="1:9">
      <c r="A2" s="37" t="s">
        <v>148</v>
      </c>
      <c r="B2" s="37" t="s">
        <v>223</v>
      </c>
    </row>
    <row r="3" spans="1:9">
      <c r="A3" s="37" t="s">
        <v>150</v>
      </c>
      <c r="B3" s="37" t="s">
        <v>224</v>
      </c>
    </row>
    <row r="4" spans="1:9">
      <c r="A4" s="37" t="s">
        <v>151</v>
      </c>
      <c r="B4" s="37">
        <v>8802</v>
      </c>
    </row>
    <row r="5" spans="1:9" s="3" customFormat="1">
      <c r="A5" s="38" t="s">
        <v>120</v>
      </c>
      <c r="B5" s="40" t="s">
        <v>59</v>
      </c>
      <c r="C5" s="40" t="s">
        <v>90</v>
      </c>
      <c r="D5" s="40" t="s">
        <v>60</v>
      </c>
      <c r="E5" s="40" t="s">
        <v>107</v>
      </c>
      <c r="F5" s="40" t="s">
        <v>180</v>
      </c>
      <c r="G5" s="40" t="s">
        <v>152</v>
      </c>
      <c r="H5" s="40" t="s">
        <v>153</v>
      </c>
      <c r="I5" s="52" t="s">
        <v>209</v>
      </c>
    </row>
    <row r="6" spans="1:9" s="3" customFormat="1">
      <c r="A6" s="121" t="s">
        <v>3652</v>
      </c>
      <c r="B6" s="12" t="s">
        <v>21</v>
      </c>
      <c r="C6" s="122" t="s">
        <v>3652</v>
      </c>
      <c r="D6" s="12" t="s">
        <v>19</v>
      </c>
      <c r="E6" s="122" t="s">
        <v>3652</v>
      </c>
      <c r="F6" s="12" t="s">
        <v>203</v>
      </c>
      <c r="G6" s="27" t="s">
        <v>19</v>
      </c>
      <c r="H6" s="27" t="s">
        <v>19</v>
      </c>
      <c r="I6" s="148" t="s">
        <v>3652</v>
      </c>
    </row>
    <row r="7" spans="1:9" s="4" customFormat="1" ht="20.25">
      <c r="A7" s="123" t="s">
        <v>3652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9" t="s">
        <v>44</v>
      </c>
      <c r="B8" s="126" t="s">
        <v>3652</v>
      </c>
      <c r="C8" s="126" t="s">
        <v>3652</v>
      </c>
      <c r="D8" s="84">
        <v>1.1010558208453317E-2</v>
      </c>
      <c r="E8" s="126" t="s">
        <v>3652</v>
      </c>
      <c r="F8" s="69">
        <v>58382.239889999997</v>
      </c>
      <c r="G8" s="70">
        <f>IFERROR(F8/$F$8,0)</f>
        <v>1</v>
      </c>
      <c r="H8" s="70">
        <f>F8/'סכום נכסי הקרן'!$C$41</f>
        <v>9.0948696966137756E-3</v>
      </c>
      <c r="I8" s="126" t="s">
        <v>3652</v>
      </c>
    </row>
    <row r="9" spans="1:9">
      <c r="A9" s="74" t="s">
        <v>196</v>
      </c>
      <c r="B9" s="126" t="s">
        <v>3652</v>
      </c>
      <c r="C9" s="126" t="s">
        <v>3652</v>
      </c>
      <c r="D9" s="84">
        <v>1.1010558208453317E-2</v>
      </c>
      <c r="E9" s="126" t="s">
        <v>3652</v>
      </c>
      <c r="F9" s="69">
        <v>58382.239889999997</v>
      </c>
      <c r="G9" s="70">
        <f t="shared" ref="G9:G26" si="0">IFERROR(F9/$F$8,0)</f>
        <v>1</v>
      </c>
      <c r="H9" s="70">
        <f>F9/'סכום נכסי הקרן'!$C$41</f>
        <v>9.0948696966137756E-3</v>
      </c>
      <c r="I9" s="126" t="s">
        <v>3652</v>
      </c>
    </row>
    <row r="10" spans="1:9">
      <c r="A10" s="75" t="s">
        <v>91</v>
      </c>
      <c r="B10" s="125" t="s">
        <v>3652</v>
      </c>
      <c r="C10" s="125" t="s">
        <v>3652</v>
      </c>
      <c r="D10" s="85">
        <v>2.4121021785388195E-2</v>
      </c>
      <c r="E10" s="125" t="s">
        <v>3652</v>
      </c>
      <c r="F10" s="66">
        <v>26649.826710000001</v>
      </c>
      <c r="G10" s="67">
        <f t="shared" si="0"/>
        <v>0.45647146735397381</v>
      </c>
      <c r="H10" s="67">
        <f>F10/'סכום נכסי הקרן'!$C$41</f>
        <v>4.1515485158064806E-3</v>
      </c>
      <c r="I10" s="125" t="s">
        <v>3652</v>
      </c>
    </row>
    <row r="11" spans="1:9">
      <c r="A11" s="62" t="s">
        <v>3350</v>
      </c>
      <c r="B11" s="78">
        <v>45291</v>
      </c>
      <c r="C11" s="59" t="s">
        <v>3351</v>
      </c>
      <c r="D11" s="84">
        <v>4.3830761053455479E-2</v>
      </c>
      <c r="E11" s="72" t="s">
        <v>136</v>
      </c>
      <c r="F11" s="69">
        <v>1692.0001200000002</v>
      </c>
      <c r="G11" s="70">
        <f t="shared" si="0"/>
        <v>2.8981418376341096E-2</v>
      </c>
      <c r="H11" s="70">
        <f>F11/'סכום נכסי הקרן'!$C$41</f>
        <v>2.6358222375587028E-4</v>
      </c>
      <c r="I11" s="59" t="s">
        <v>3352</v>
      </c>
    </row>
    <row r="12" spans="1:9">
      <c r="A12" s="62" t="s">
        <v>3353</v>
      </c>
      <c r="B12" s="78">
        <v>45107</v>
      </c>
      <c r="C12" s="59" t="s">
        <v>3351</v>
      </c>
      <c r="D12" s="84">
        <v>5.8760706517898061E-2</v>
      </c>
      <c r="E12" s="72" t="s">
        <v>136</v>
      </c>
      <c r="F12" s="69">
        <v>964.67899999999997</v>
      </c>
      <c r="G12" s="70">
        <f t="shared" si="0"/>
        <v>1.6523501013623067E-2</v>
      </c>
      <c r="H12" s="70">
        <f>F12/'סכום נכסי הקרן'!$C$41</f>
        <v>1.5027908865076743E-4</v>
      </c>
      <c r="I12" s="59" t="s">
        <v>3355</v>
      </c>
    </row>
    <row r="13" spans="1:9">
      <c r="A13" s="62" t="s">
        <v>3356</v>
      </c>
      <c r="B13" s="78">
        <v>45291</v>
      </c>
      <c r="C13" s="59" t="s">
        <v>3354</v>
      </c>
      <c r="D13" s="84">
        <v>1.09E-2</v>
      </c>
      <c r="E13" s="72" t="s">
        <v>136</v>
      </c>
      <c r="F13" s="69">
        <v>773.38758999999993</v>
      </c>
      <c r="G13" s="70">
        <f t="shared" si="0"/>
        <v>1.3246966739494173E-2</v>
      </c>
      <c r="H13" s="70">
        <f>F13/'סכום נכסי הקרן'!$C$41</f>
        <v>1.2047943637107615E-4</v>
      </c>
      <c r="I13" s="59" t="s">
        <v>3357</v>
      </c>
    </row>
    <row r="14" spans="1:9">
      <c r="A14" s="62" t="s">
        <v>3358</v>
      </c>
      <c r="B14" s="78">
        <v>45291</v>
      </c>
      <c r="C14" s="59" t="s">
        <v>3354</v>
      </c>
      <c r="D14" s="84">
        <v>4.7500000000000001E-2</v>
      </c>
      <c r="E14" s="72" t="s">
        <v>136</v>
      </c>
      <c r="F14" s="69">
        <v>4899.7489999999998</v>
      </c>
      <c r="G14" s="70">
        <f t="shared" si="0"/>
        <v>8.3925334300838525E-2</v>
      </c>
      <c r="H14" s="70">
        <f>F14/'סכום נכסי הקרן'!$C$41</f>
        <v>7.6328997971087699E-4</v>
      </c>
      <c r="I14" s="59" t="s">
        <v>3359</v>
      </c>
    </row>
    <row r="15" spans="1:9">
      <c r="A15" s="62" t="s">
        <v>3360</v>
      </c>
      <c r="B15" s="78">
        <v>45291</v>
      </c>
      <c r="C15" s="59" t="s">
        <v>3354</v>
      </c>
      <c r="D15" s="84">
        <v>8.8999999999999999E-3</v>
      </c>
      <c r="E15" s="72" t="s">
        <v>136</v>
      </c>
      <c r="F15" s="69">
        <v>3022.4879999999998</v>
      </c>
      <c r="G15" s="70">
        <f t="shared" si="0"/>
        <v>5.1770675563232491E-2</v>
      </c>
      <c r="H15" s="70">
        <f>F15/'סכום נכסי הקרן'!$C$41</f>
        <v>4.7084754835326648E-4</v>
      </c>
      <c r="I15" s="59" t="s">
        <v>3361</v>
      </c>
    </row>
    <row r="16" spans="1:9">
      <c r="A16" s="62" t="s">
        <v>3362</v>
      </c>
      <c r="B16" s="78">
        <v>45291</v>
      </c>
      <c r="C16" s="59" t="s">
        <v>3354</v>
      </c>
      <c r="D16" s="84">
        <v>1.29E-2</v>
      </c>
      <c r="E16" s="72" t="s">
        <v>136</v>
      </c>
      <c r="F16" s="69">
        <v>9071.9719999999998</v>
      </c>
      <c r="G16" s="70">
        <f t="shared" si="0"/>
        <v>0.15538924195256668</v>
      </c>
      <c r="H16" s="70">
        <f>F16/'סכום נכסי הקרן'!$C$41</f>
        <v>1.4132449078141849E-3</v>
      </c>
      <c r="I16" s="59" t="s">
        <v>3363</v>
      </c>
    </row>
    <row r="17" spans="1:9">
      <c r="A17" s="62" t="s">
        <v>3364</v>
      </c>
      <c r="B17" s="78">
        <v>45077</v>
      </c>
      <c r="C17" s="59" t="s">
        <v>3354</v>
      </c>
      <c r="D17" s="84">
        <v>2.0380138858811511E-2</v>
      </c>
      <c r="E17" s="72" t="s">
        <v>136</v>
      </c>
      <c r="F17" s="69">
        <v>6225.5510000000004</v>
      </c>
      <c r="G17" s="70">
        <f t="shared" si="0"/>
        <v>0.10663432940787776</v>
      </c>
      <c r="H17" s="70">
        <f>F17/'סכום נכסי הקרן'!$C$41</f>
        <v>9.6982533115043856E-4</v>
      </c>
      <c r="I17" s="59" t="s">
        <v>3365</v>
      </c>
    </row>
    <row r="18" spans="1:9">
      <c r="A18" s="139" t="s">
        <v>3652</v>
      </c>
      <c r="B18" s="126" t="s">
        <v>3652</v>
      </c>
      <c r="C18" s="126" t="s">
        <v>3652</v>
      </c>
      <c r="D18" s="127" t="s">
        <v>3652</v>
      </c>
      <c r="E18" s="126" t="s">
        <v>3652</v>
      </c>
      <c r="F18" s="126" t="s">
        <v>3652</v>
      </c>
      <c r="G18" s="126" t="s">
        <v>3652</v>
      </c>
      <c r="H18" s="126" t="s">
        <v>3652</v>
      </c>
      <c r="I18" s="126" t="s">
        <v>3652</v>
      </c>
    </row>
    <row r="19" spans="1:9">
      <c r="A19" s="75" t="s">
        <v>92</v>
      </c>
      <c r="B19" s="125" t="s">
        <v>3652</v>
      </c>
      <c r="C19" s="125" t="s">
        <v>3652</v>
      </c>
      <c r="D19" s="85">
        <v>0</v>
      </c>
      <c r="E19" s="125" t="s">
        <v>3652</v>
      </c>
      <c r="F19" s="66">
        <v>31732.41318</v>
      </c>
      <c r="G19" s="67">
        <f t="shared" si="0"/>
        <v>0.5435285326460263</v>
      </c>
      <c r="H19" s="67">
        <f>F19/'סכום נכסי הקרן'!$C$41</f>
        <v>4.9433211808072959E-3</v>
      </c>
      <c r="I19" s="125" t="s">
        <v>3652</v>
      </c>
    </row>
    <row r="20" spans="1:9">
      <c r="A20" s="62" t="s">
        <v>3366</v>
      </c>
      <c r="B20" s="78">
        <v>45291</v>
      </c>
      <c r="C20" s="59" t="s">
        <v>29</v>
      </c>
      <c r="D20" s="84">
        <v>0</v>
      </c>
      <c r="E20" s="72" t="s">
        <v>136</v>
      </c>
      <c r="F20" s="69">
        <v>4507.8</v>
      </c>
      <c r="G20" s="70">
        <f t="shared" si="0"/>
        <v>7.7211837169887665E-2</v>
      </c>
      <c r="H20" s="70">
        <f>F20/'סכום נכסי הקרן'!$C$41</f>
        <v>7.0223159809628853E-4</v>
      </c>
      <c r="I20" s="59" t="s">
        <v>3367</v>
      </c>
    </row>
    <row r="21" spans="1:9">
      <c r="A21" s="62" t="s">
        <v>3368</v>
      </c>
      <c r="B21" s="78">
        <v>45291</v>
      </c>
      <c r="C21" s="59" t="s">
        <v>29</v>
      </c>
      <c r="D21" s="84">
        <v>0</v>
      </c>
      <c r="E21" s="72" t="s">
        <v>136</v>
      </c>
      <c r="F21" s="69">
        <v>13663.009480000001</v>
      </c>
      <c r="G21" s="70">
        <f t="shared" si="0"/>
        <v>0.23402681201925363</v>
      </c>
      <c r="H21" s="70">
        <f>F21/'סכום נכסי הקרן'!$C$41</f>
        <v>2.1284433608290384E-3</v>
      </c>
      <c r="I21" s="59" t="s">
        <v>3369</v>
      </c>
    </row>
    <row r="22" spans="1:9">
      <c r="A22" s="62" t="s">
        <v>3370</v>
      </c>
      <c r="B22" s="78">
        <v>45291</v>
      </c>
      <c r="C22" s="59" t="s">
        <v>29</v>
      </c>
      <c r="D22" s="84">
        <v>0</v>
      </c>
      <c r="E22" s="72" t="s">
        <v>136</v>
      </c>
      <c r="F22" s="69">
        <v>3899.232</v>
      </c>
      <c r="G22" s="70">
        <f t="shared" si="0"/>
        <v>6.6787982224503176E-2</v>
      </c>
      <c r="H22" s="70">
        <f>F22/'סכום נכסי הקרן'!$C$41</f>
        <v>6.0742799563161341E-4</v>
      </c>
      <c r="I22" s="59" t="s">
        <v>3371</v>
      </c>
    </row>
    <row r="23" spans="1:9">
      <c r="A23" s="62" t="s">
        <v>3372</v>
      </c>
      <c r="B23" s="78">
        <v>44377</v>
      </c>
      <c r="C23" s="59" t="s">
        <v>29</v>
      </c>
      <c r="D23" s="84">
        <v>0</v>
      </c>
      <c r="E23" s="72" t="s">
        <v>136</v>
      </c>
      <c r="F23" s="69">
        <v>356.95933000000002</v>
      </c>
      <c r="G23" s="70">
        <f t="shared" si="0"/>
        <v>6.1141766857962191E-3</v>
      </c>
      <c r="H23" s="70">
        <f>F23/'סכום נכסי הקרן'!$C$41</f>
        <v>5.5607640259390486E-5</v>
      </c>
      <c r="I23" s="59" t="s">
        <v>3373</v>
      </c>
    </row>
    <row r="24" spans="1:9">
      <c r="A24" s="62" t="s">
        <v>3374</v>
      </c>
      <c r="B24" s="78">
        <v>44377</v>
      </c>
      <c r="C24" s="59" t="s">
        <v>29</v>
      </c>
      <c r="D24" s="84">
        <v>0</v>
      </c>
      <c r="E24" s="72" t="s">
        <v>136</v>
      </c>
      <c r="F24" s="69">
        <v>487.14337</v>
      </c>
      <c r="G24" s="70">
        <f t="shared" si="0"/>
        <v>8.3440335779826832E-3</v>
      </c>
      <c r="H24" s="70">
        <f>F24/'סכום נכסי הקרן'!$C$41</f>
        <v>7.5887898135922527E-5</v>
      </c>
      <c r="I24" s="59" t="s">
        <v>3373</v>
      </c>
    </row>
    <row r="25" spans="1:9">
      <c r="A25" s="62" t="s">
        <v>3375</v>
      </c>
      <c r="B25" s="78">
        <v>44834</v>
      </c>
      <c r="C25" s="59" t="s">
        <v>29</v>
      </c>
      <c r="D25" s="84">
        <v>0</v>
      </c>
      <c r="E25" s="72" t="s">
        <v>136</v>
      </c>
      <c r="F25" s="69">
        <v>1015.071</v>
      </c>
      <c r="G25" s="70">
        <f t="shared" si="0"/>
        <v>1.738664021648588E-2</v>
      </c>
      <c r="H25" s="70">
        <f>F25/'סכום נכסי הקרן'!$C$41</f>
        <v>1.581292272308438E-4</v>
      </c>
      <c r="I25" s="59" t="s">
        <v>3376</v>
      </c>
    </row>
    <row r="26" spans="1:9">
      <c r="A26" s="62" t="s">
        <v>3377</v>
      </c>
      <c r="B26" s="78">
        <v>45230</v>
      </c>
      <c r="C26" s="59" t="s">
        <v>29</v>
      </c>
      <c r="D26" s="84">
        <v>0</v>
      </c>
      <c r="E26" s="72" t="s">
        <v>136</v>
      </c>
      <c r="F26" s="69">
        <v>7803.1980000000003</v>
      </c>
      <c r="G26" s="70">
        <f t="shared" si="0"/>
        <v>0.13365705075211701</v>
      </c>
      <c r="H26" s="70">
        <f>F26/'סכום נכסי הקרן'!$C$41</f>
        <v>1.2155934606241986E-3</v>
      </c>
      <c r="I26" s="59" t="s">
        <v>3378</v>
      </c>
    </row>
    <row r="27" spans="1:9" hidden="1">
      <c r="A27" s="74"/>
      <c r="B27" s="78"/>
      <c r="C27" s="59"/>
      <c r="D27" s="84"/>
      <c r="E27" s="59"/>
      <c r="F27" s="59"/>
      <c r="G27" s="70"/>
      <c r="H27" s="59"/>
      <c r="I27" s="59"/>
    </row>
    <row r="28" spans="1:9" hidden="1">
      <c r="A28" s="59"/>
      <c r="B28" s="78"/>
      <c r="C28" s="59"/>
      <c r="D28" s="84"/>
      <c r="E28" s="59"/>
      <c r="F28" s="59"/>
      <c r="G28" s="59"/>
      <c r="H28" s="59"/>
      <c r="I28" s="59"/>
    </row>
    <row r="29" spans="1:9" hidden="1">
      <c r="A29" s="59"/>
      <c r="B29" s="78"/>
      <c r="C29" s="59"/>
      <c r="D29" s="84"/>
      <c r="E29" s="59"/>
      <c r="F29" s="59"/>
      <c r="G29" s="59"/>
      <c r="H29" s="59"/>
      <c r="I29" s="59"/>
    </row>
    <row r="30" spans="1:9" hidden="1">
      <c r="A30" s="94"/>
      <c r="B30" s="78"/>
      <c r="C30" s="59"/>
      <c r="D30" s="84"/>
      <c r="E30" s="59"/>
      <c r="F30" s="59"/>
      <c r="G30" s="59"/>
      <c r="H30" s="59"/>
      <c r="I30" s="59"/>
    </row>
    <row r="31" spans="1:9" hidden="1">
      <c r="A31" s="94"/>
      <c r="B31" s="78"/>
      <c r="C31" s="59"/>
      <c r="D31" s="84"/>
      <c r="E31" s="59"/>
      <c r="F31" s="59"/>
      <c r="G31" s="59"/>
      <c r="H31" s="59"/>
      <c r="I31" s="59"/>
    </row>
    <row r="32" spans="1:9" hidden="1">
      <c r="A32" s="59"/>
      <c r="B32" s="78"/>
      <c r="C32" s="59"/>
      <c r="D32" s="84"/>
      <c r="E32" s="59"/>
      <c r="F32" s="59"/>
      <c r="G32" s="59"/>
      <c r="H32" s="59"/>
      <c r="I32" s="59"/>
    </row>
    <row r="33" spans="1:9" hidden="1">
      <c r="A33" s="59"/>
      <c r="B33" s="78"/>
      <c r="C33" s="59"/>
      <c r="D33" s="84"/>
      <c r="E33" s="59"/>
      <c r="F33" s="59"/>
      <c r="G33" s="59"/>
      <c r="H33" s="59"/>
      <c r="I33" s="59"/>
    </row>
    <row r="34" spans="1:9" hidden="1">
      <c r="A34" s="59"/>
      <c r="B34" s="78"/>
      <c r="C34" s="59"/>
      <c r="D34" s="84"/>
      <c r="E34" s="59"/>
      <c r="F34" s="59"/>
      <c r="G34" s="59"/>
      <c r="H34" s="59"/>
      <c r="I34" s="59"/>
    </row>
    <row r="35" spans="1:9" hidden="1">
      <c r="A35" s="59"/>
      <c r="B35" s="78"/>
      <c r="C35" s="59"/>
      <c r="D35" s="84"/>
      <c r="E35" s="59"/>
      <c r="F35" s="59"/>
      <c r="G35" s="59"/>
      <c r="H35" s="59"/>
      <c r="I35" s="59"/>
    </row>
    <row r="36" spans="1:9" hidden="1">
      <c r="A36" s="59"/>
      <c r="B36" s="78"/>
      <c r="C36" s="59"/>
      <c r="D36" s="84"/>
      <c r="E36" s="59"/>
      <c r="F36" s="59"/>
      <c r="G36" s="59"/>
      <c r="H36" s="59"/>
      <c r="I36" s="59"/>
    </row>
    <row r="37" spans="1:9" hidden="1">
      <c r="A37" s="59"/>
      <c r="B37" s="78"/>
      <c r="C37" s="59"/>
      <c r="D37" s="84"/>
      <c r="E37" s="59"/>
      <c r="F37" s="59"/>
      <c r="G37" s="59"/>
      <c r="H37" s="59"/>
      <c r="I37" s="59"/>
    </row>
    <row r="38" spans="1:9" hidden="1">
      <c r="A38" s="59"/>
      <c r="B38" s="78"/>
      <c r="C38" s="59"/>
      <c r="D38" s="84"/>
      <c r="E38" s="59"/>
      <c r="F38" s="59"/>
      <c r="G38" s="59"/>
      <c r="H38" s="59"/>
      <c r="I38" s="59"/>
    </row>
    <row r="39" spans="1:9" hidden="1">
      <c r="A39" s="59"/>
      <c r="B39" s="78"/>
      <c r="C39" s="59"/>
      <c r="D39" s="84"/>
      <c r="E39" s="59"/>
      <c r="F39" s="59"/>
      <c r="G39" s="59"/>
      <c r="H39" s="59"/>
      <c r="I39" s="59"/>
    </row>
    <row r="40" spans="1:9" hidden="1">
      <c r="A40" s="59"/>
      <c r="B40" s="78"/>
      <c r="C40" s="59"/>
      <c r="D40" s="84"/>
      <c r="E40" s="59"/>
      <c r="F40" s="59"/>
      <c r="G40" s="59"/>
      <c r="H40" s="59"/>
      <c r="I40" s="59"/>
    </row>
    <row r="41" spans="1:9" hidden="1">
      <c r="A41" s="59"/>
      <c r="B41" s="78"/>
      <c r="C41" s="59"/>
      <c r="D41" s="84"/>
      <c r="E41" s="59"/>
      <c r="F41" s="59"/>
      <c r="G41" s="59"/>
      <c r="H41" s="59"/>
      <c r="I41" s="59"/>
    </row>
    <row r="42" spans="1:9" hidden="1">
      <c r="A42" s="59"/>
      <c r="B42" s="78"/>
      <c r="C42" s="59"/>
      <c r="D42" s="84"/>
      <c r="E42" s="59"/>
      <c r="F42" s="59"/>
      <c r="G42" s="59"/>
      <c r="H42" s="59"/>
      <c r="I42" s="59"/>
    </row>
    <row r="43" spans="1:9" hidden="1">
      <c r="A43" s="59"/>
      <c r="B43" s="78"/>
      <c r="C43" s="59"/>
      <c r="D43" s="84"/>
      <c r="E43" s="59"/>
      <c r="F43" s="59"/>
      <c r="G43" s="59"/>
      <c r="H43" s="59"/>
      <c r="I43" s="59"/>
    </row>
    <row r="44" spans="1:9" hidden="1">
      <c r="A44" s="59"/>
      <c r="B44" s="78"/>
      <c r="C44" s="59"/>
      <c r="D44" s="84"/>
      <c r="E44" s="59"/>
      <c r="F44" s="59"/>
      <c r="G44" s="59"/>
      <c r="H44" s="59"/>
      <c r="I44" s="59"/>
    </row>
    <row r="45" spans="1:9" hidden="1">
      <c r="A45" s="59"/>
      <c r="B45" s="78"/>
      <c r="C45" s="59"/>
      <c r="D45" s="84"/>
      <c r="E45" s="59"/>
      <c r="F45" s="59"/>
      <c r="G45" s="59"/>
      <c r="H45" s="59"/>
      <c r="I45" s="59"/>
    </row>
    <row r="46" spans="1:9" hidden="1">
      <c r="A46" s="59"/>
      <c r="B46" s="78"/>
      <c r="C46" s="59"/>
      <c r="D46" s="84"/>
      <c r="E46" s="59"/>
      <c r="F46" s="59"/>
      <c r="G46" s="59"/>
      <c r="H46" s="59"/>
      <c r="I46" s="59"/>
    </row>
    <row r="47" spans="1:9" hidden="1">
      <c r="A47" s="59"/>
      <c r="B47" s="78"/>
      <c r="C47" s="59"/>
      <c r="D47" s="84"/>
      <c r="E47" s="59"/>
      <c r="F47" s="59"/>
      <c r="G47" s="59"/>
      <c r="H47" s="59"/>
      <c r="I47" s="59"/>
    </row>
    <row r="48" spans="1:9" hidden="1">
      <c r="A48" s="59"/>
      <c r="B48" s="78"/>
      <c r="C48" s="59"/>
      <c r="D48" s="84"/>
      <c r="E48" s="59"/>
      <c r="F48" s="59"/>
      <c r="G48" s="59"/>
      <c r="H48" s="59"/>
      <c r="I48" s="59"/>
    </row>
    <row r="49" spans="1:9" hidden="1">
      <c r="A49" s="59"/>
      <c r="B49" s="78"/>
      <c r="C49" s="59"/>
      <c r="D49" s="84"/>
      <c r="E49" s="59"/>
      <c r="F49" s="59"/>
      <c r="G49" s="59"/>
      <c r="H49" s="59"/>
      <c r="I49" s="59"/>
    </row>
    <row r="50" spans="1:9" hidden="1">
      <c r="A50" s="59"/>
      <c r="B50" s="78"/>
      <c r="C50" s="59"/>
      <c r="D50" s="84"/>
      <c r="E50" s="59"/>
      <c r="F50" s="59"/>
      <c r="G50" s="59"/>
      <c r="H50" s="59"/>
      <c r="I50" s="59"/>
    </row>
    <row r="51" spans="1:9" hidden="1">
      <c r="A51" s="59"/>
      <c r="B51" s="78"/>
      <c r="C51" s="59"/>
      <c r="D51" s="84"/>
      <c r="E51" s="59"/>
      <c r="F51" s="59"/>
      <c r="G51" s="59"/>
      <c r="H51" s="59"/>
      <c r="I51" s="59"/>
    </row>
    <row r="52" spans="1:9" hidden="1">
      <c r="A52" s="59"/>
      <c r="B52" s="78"/>
      <c r="C52" s="59"/>
      <c r="D52" s="84"/>
      <c r="E52" s="59"/>
      <c r="F52" s="59"/>
      <c r="G52" s="59"/>
      <c r="H52" s="59"/>
      <c r="I52" s="59"/>
    </row>
    <row r="53" spans="1:9" hidden="1">
      <c r="A53" s="59"/>
      <c r="B53" s="78"/>
      <c r="C53" s="59"/>
      <c r="D53" s="84"/>
      <c r="E53" s="59"/>
      <c r="F53" s="59"/>
      <c r="G53" s="59"/>
      <c r="H53" s="59"/>
      <c r="I53" s="59"/>
    </row>
    <row r="54" spans="1:9" hidden="1">
      <c r="A54" s="59"/>
      <c r="B54" s="78"/>
      <c r="C54" s="59"/>
      <c r="D54" s="84"/>
      <c r="E54" s="59"/>
      <c r="F54" s="59"/>
      <c r="G54" s="59"/>
      <c r="H54" s="59"/>
      <c r="I54" s="59"/>
    </row>
    <row r="55" spans="1:9" hidden="1">
      <c r="A55" s="59"/>
      <c r="B55" s="78"/>
      <c r="C55" s="59"/>
      <c r="D55" s="84"/>
      <c r="E55" s="59"/>
      <c r="F55" s="59"/>
      <c r="G55" s="59"/>
      <c r="H55" s="59"/>
      <c r="I55" s="59"/>
    </row>
    <row r="56" spans="1:9" hidden="1">
      <c r="A56" s="59"/>
      <c r="B56" s="78"/>
      <c r="C56" s="59"/>
      <c r="D56" s="84"/>
      <c r="E56" s="59"/>
      <c r="F56" s="59"/>
      <c r="G56" s="59"/>
      <c r="H56" s="59"/>
      <c r="I56" s="59"/>
    </row>
    <row r="57" spans="1:9" hidden="1">
      <c r="A57" s="59"/>
      <c r="B57" s="78"/>
      <c r="C57" s="59"/>
      <c r="D57" s="84"/>
      <c r="E57" s="59"/>
      <c r="F57" s="59"/>
      <c r="G57" s="59"/>
      <c r="H57" s="59"/>
      <c r="I57" s="59"/>
    </row>
    <row r="58" spans="1:9" hidden="1">
      <c r="A58" s="59"/>
      <c r="B58" s="78"/>
      <c r="C58" s="59"/>
      <c r="D58" s="84"/>
      <c r="E58" s="59"/>
      <c r="F58" s="59"/>
      <c r="G58" s="59"/>
      <c r="H58" s="59"/>
      <c r="I58" s="59"/>
    </row>
    <row r="59" spans="1:9" hidden="1">
      <c r="A59" s="59"/>
      <c r="B59" s="78"/>
      <c r="C59" s="59"/>
      <c r="D59" s="84"/>
      <c r="E59" s="59"/>
      <c r="F59" s="59"/>
      <c r="G59" s="59"/>
      <c r="H59" s="59"/>
      <c r="I59" s="59"/>
    </row>
    <row r="60" spans="1:9" hidden="1">
      <c r="A60" s="59"/>
      <c r="B60" s="78"/>
      <c r="C60" s="59"/>
      <c r="D60" s="84"/>
      <c r="E60" s="59"/>
      <c r="F60" s="59"/>
      <c r="G60" s="59"/>
      <c r="H60" s="59"/>
      <c r="I60" s="59"/>
    </row>
    <row r="61" spans="1:9" hidden="1">
      <c r="A61" s="59"/>
      <c r="B61" s="78"/>
      <c r="C61" s="59"/>
      <c r="D61" s="84"/>
      <c r="E61" s="59"/>
      <c r="F61" s="59"/>
      <c r="G61" s="59"/>
      <c r="H61" s="59"/>
      <c r="I61" s="59"/>
    </row>
    <row r="62" spans="1:9" hidden="1">
      <c r="A62" s="59"/>
      <c r="B62" s="78"/>
      <c r="C62" s="59"/>
      <c r="D62" s="84"/>
      <c r="E62" s="59"/>
      <c r="F62" s="59"/>
      <c r="G62" s="59"/>
      <c r="H62" s="59"/>
      <c r="I62" s="59"/>
    </row>
    <row r="63" spans="1:9" hidden="1">
      <c r="A63" s="59"/>
      <c r="B63" s="78"/>
      <c r="C63" s="59"/>
      <c r="D63" s="84"/>
      <c r="E63" s="59"/>
      <c r="F63" s="59"/>
      <c r="G63" s="59"/>
      <c r="H63" s="59"/>
      <c r="I63" s="59"/>
    </row>
    <row r="64" spans="1:9" hidden="1">
      <c r="A64" s="59"/>
      <c r="B64" s="78"/>
      <c r="C64" s="59"/>
      <c r="D64" s="84"/>
      <c r="E64" s="59"/>
      <c r="F64" s="59"/>
      <c r="G64" s="59"/>
      <c r="H64" s="59"/>
      <c r="I64" s="59"/>
    </row>
    <row r="65" spans="1:9" hidden="1">
      <c r="A65" s="59"/>
      <c r="B65" s="78"/>
      <c r="C65" s="59"/>
      <c r="D65" s="84"/>
      <c r="E65" s="59"/>
      <c r="F65" s="59"/>
      <c r="G65" s="59"/>
      <c r="H65" s="59"/>
      <c r="I65" s="59"/>
    </row>
    <row r="66" spans="1:9" hidden="1">
      <c r="A66" s="59"/>
      <c r="B66" s="78"/>
      <c r="C66" s="59"/>
      <c r="D66" s="84"/>
      <c r="E66" s="59"/>
      <c r="F66" s="59"/>
      <c r="G66" s="59"/>
      <c r="H66" s="59"/>
      <c r="I66" s="59"/>
    </row>
    <row r="67" spans="1:9" hidden="1">
      <c r="A67" s="59"/>
      <c r="B67" s="78"/>
      <c r="C67" s="59"/>
      <c r="D67" s="84"/>
      <c r="E67" s="59"/>
      <c r="F67" s="59"/>
      <c r="G67" s="59"/>
      <c r="H67" s="59"/>
      <c r="I67" s="59"/>
    </row>
    <row r="68" spans="1:9" hidden="1">
      <c r="A68" s="59"/>
      <c r="B68" s="78"/>
      <c r="C68" s="59"/>
      <c r="D68" s="84"/>
      <c r="E68" s="59"/>
      <c r="F68" s="59"/>
      <c r="G68" s="59"/>
      <c r="H68" s="59"/>
      <c r="I68" s="59"/>
    </row>
    <row r="69" spans="1:9" hidden="1">
      <c r="A69" s="59"/>
      <c r="B69" s="78"/>
      <c r="C69" s="59"/>
      <c r="D69" s="84"/>
      <c r="E69" s="59"/>
      <c r="F69" s="59"/>
      <c r="G69" s="59"/>
      <c r="H69" s="59"/>
      <c r="I69" s="59"/>
    </row>
    <row r="70" spans="1:9" hidden="1">
      <c r="A70" s="59"/>
      <c r="B70" s="78"/>
      <c r="C70" s="59"/>
      <c r="D70" s="84"/>
      <c r="E70" s="59"/>
      <c r="F70" s="59"/>
      <c r="G70" s="59"/>
      <c r="H70" s="59"/>
      <c r="I70" s="59"/>
    </row>
    <row r="71" spans="1:9" hidden="1">
      <c r="A71" s="59"/>
      <c r="B71" s="78"/>
      <c r="C71" s="59"/>
      <c r="D71" s="84"/>
      <c r="E71" s="59"/>
      <c r="F71" s="59"/>
      <c r="G71" s="59"/>
      <c r="H71" s="59"/>
      <c r="I71" s="59"/>
    </row>
    <row r="72" spans="1:9" hidden="1">
      <c r="A72" s="59"/>
      <c r="B72" s="78"/>
      <c r="C72" s="59"/>
      <c r="D72" s="84"/>
      <c r="E72" s="59"/>
      <c r="F72" s="59"/>
      <c r="G72" s="59"/>
      <c r="H72" s="59"/>
      <c r="I72" s="59"/>
    </row>
    <row r="73" spans="1:9" hidden="1">
      <c r="A73" s="59"/>
      <c r="B73" s="78"/>
      <c r="C73" s="59"/>
      <c r="D73" s="84"/>
      <c r="E73" s="59"/>
      <c r="F73" s="59"/>
      <c r="G73" s="59"/>
      <c r="H73" s="59"/>
      <c r="I73" s="59"/>
    </row>
    <row r="74" spans="1:9" hidden="1">
      <c r="A74" s="59"/>
      <c r="B74" s="78"/>
      <c r="C74" s="59"/>
      <c r="D74" s="84"/>
      <c r="E74" s="59"/>
      <c r="F74" s="59"/>
      <c r="G74" s="59"/>
      <c r="H74" s="59"/>
      <c r="I74" s="59"/>
    </row>
    <row r="75" spans="1:9" hidden="1">
      <c r="A75" s="59"/>
      <c r="B75" s="78"/>
      <c r="C75" s="59"/>
      <c r="D75" s="84"/>
      <c r="E75" s="59"/>
      <c r="F75" s="59"/>
      <c r="G75" s="59"/>
      <c r="H75" s="59"/>
      <c r="I75" s="59"/>
    </row>
    <row r="76" spans="1:9" hidden="1">
      <c r="A76" s="59"/>
      <c r="B76" s="78"/>
      <c r="C76" s="59"/>
      <c r="D76" s="84"/>
      <c r="E76" s="59"/>
      <c r="F76" s="59"/>
      <c r="G76" s="59"/>
      <c r="H76" s="59"/>
      <c r="I76" s="59"/>
    </row>
    <row r="77" spans="1:9" hidden="1">
      <c r="A77" s="59"/>
      <c r="B77" s="78"/>
      <c r="C77" s="59"/>
      <c r="D77" s="84"/>
      <c r="E77" s="59"/>
      <c r="F77" s="59"/>
      <c r="G77" s="59"/>
      <c r="H77" s="59"/>
      <c r="I77" s="59"/>
    </row>
    <row r="78" spans="1:9" hidden="1">
      <c r="A78" s="59"/>
      <c r="B78" s="78"/>
      <c r="C78" s="59"/>
      <c r="D78" s="84"/>
      <c r="E78" s="59"/>
      <c r="F78" s="59"/>
      <c r="G78" s="59"/>
      <c r="H78" s="59"/>
      <c r="I78" s="59"/>
    </row>
    <row r="79" spans="1:9" hidden="1">
      <c r="A79" s="59"/>
      <c r="B79" s="78"/>
      <c r="C79" s="59"/>
      <c r="D79" s="84"/>
      <c r="E79" s="59"/>
      <c r="F79" s="59"/>
      <c r="G79" s="59"/>
      <c r="H79" s="59"/>
      <c r="I79" s="59"/>
    </row>
    <row r="80" spans="1:9" hidden="1">
      <c r="A80" s="59"/>
      <c r="B80" s="78"/>
      <c r="C80" s="59"/>
      <c r="D80" s="84"/>
      <c r="E80" s="59"/>
      <c r="F80" s="59"/>
      <c r="G80" s="59"/>
      <c r="H80" s="59"/>
      <c r="I80" s="59"/>
    </row>
    <row r="81" spans="1:9" hidden="1">
      <c r="A81" s="59"/>
      <c r="B81" s="78"/>
      <c r="C81" s="59"/>
      <c r="D81" s="84"/>
      <c r="E81" s="59"/>
      <c r="F81" s="59"/>
      <c r="G81" s="59"/>
      <c r="H81" s="59"/>
      <c r="I81" s="59"/>
    </row>
    <row r="82" spans="1:9" hidden="1">
      <c r="A82" s="59"/>
      <c r="B82" s="78"/>
      <c r="C82" s="59"/>
      <c r="D82" s="84"/>
      <c r="E82" s="59"/>
      <c r="F82" s="59"/>
      <c r="G82" s="59"/>
      <c r="H82" s="59"/>
      <c r="I82" s="59"/>
    </row>
    <row r="83" spans="1:9" hidden="1">
      <c r="A83" s="59"/>
      <c r="B83" s="78"/>
      <c r="C83" s="59"/>
      <c r="D83" s="84"/>
      <c r="E83" s="59"/>
      <c r="F83" s="59"/>
      <c r="G83" s="59"/>
      <c r="H83" s="59"/>
      <c r="I83" s="59"/>
    </row>
    <row r="84" spans="1:9" hidden="1">
      <c r="A84" s="59"/>
      <c r="B84" s="78"/>
      <c r="C84" s="59"/>
      <c r="D84" s="84"/>
      <c r="E84" s="59"/>
      <c r="F84" s="59"/>
      <c r="G84" s="59"/>
      <c r="H84" s="59"/>
      <c r="I84" s="59"/>
    </row>
    <row r="85" spans="1:9" hidden="1">
      <c r="A85" s="59"/>
      <c r="B85" s="78"/>
      <c r="C85" s="59"/>
      <c r="D85" s="84"/>
      <c r="E85" s="59"/>
      <c r="F85" s="59"/>
      <c r="G85" s="59"/>
      <c r="H85" s="59"/>
      <c r="I85" s="59"/>
    </row>
    <row r="86" spans="1:9" hidden="1">
      <c r="A86" s="59"/>
      <c r="B86" s="78"/>
      <c r="C86" s="59"/>
      <c r="D86" s="84"/>
      <c r="E86" s="59"/>
      <c r="F86" s="59"/>
      <c r="G86" s="59"/>
      <c r="H86" s="59"/>
      <c r="I86" s="59"/>
    </row>
    <row r="87" spans="1:9" hidden="1">
      <c r="A87" s="59"/>
      <c r="B87" s="78"/>
      <c r="C87" s="59"/>
      <c r="D87" s="84"/>
      <c r="E87" s="59"/>
      <c r="F87" s="59"/>
      <c r="G87" s="59"/>
      <c r="H87" s="59"/>
      <c r="I87" s="59"/>
    </row>
    <row r="88" spans="1:9" hidden="1">
      <c r="A88" s="59"/>
      <c r="B88" s="78"/>
      <c r="C88" s="59"/>
      <c r="D88" s="84"/>
      <c r="E88" s="59"/>
      <c r="F88" s="59"/>
      <c r="G88" s="59"/>
      <c r="H88" s="59"/>
      <c r="I88" s="59"/>
    </row>
    <row r="89" spans="1:9" hidden="1">
      <c r="A89" s="59"/>
      <c r="B89" s="78"/>
      <c r="C89" s="59"/>
      <c r="D89" s="84"/>
      <c r="E89" s="59"/>
      <c r="F89" s="59"/>
      <c r="G89" s="59"/>
      <c r="H89" s="59"/>
      <c r="I89" s="59"/>
    </row>
    <row r="90" spans="1:9" hidden="1">
      <c r="A90" s="59"/>
      <c r="B90" s="78"/>
      <c r="C90" s="59"/>
      <c r="D90" s="84"/>
      <c r="E90" s="59"/>
      <c r="F90" s="59"/>
      <c r="G90" s="59"/>
      <c r="H90" s="59"/>
      <c r="I90" s="59"/>
    </row>
    <row r="91" spans="1:9" hidden="1">
      <c r="A91" s="59"/>
      <c r="B91" s="78"/>
      <c r="C91" s="59"/>
      <c r="D91" s="84"/>
      <c r="E91" s="59"/>
      <c r="F91" s="59"/>
      <c r="G91" s="59"/>
      <c r="H91" s="59"/>
      <c r="I91" s="59"/>
    </row>
    <row r="92" spans="1:9" hidden="1">
      <c r="A92" s="59"/>
      <c r="B92" s="78"/>
      <c r="C92" s="59"/>
      <c r="D92" s="84"/>
      <c r="E92" s="59"/>
      <c r="F92" s="59"/>
      <c r="G92" s="59"/>
      <c r="H92" s="59"/>
      <c r="I92" s="59"/>
    </row>
    <row r="93" spans="1:9" hidden="1">
      <c r="A93" s="59"/>
      <c r="B93" s="78"/>
      <c r="C93" s="59"/>
      <c r="D93" s="84"/>
      <c r="E93" s="59"/>
      <c r="F93" s="59"/>
      <c r="G93" s="59"/>
      <c r="H93" s="59"/>
      <c r="I93" s="59"/>
    </row>
    <row r="94" spans="1:9" hidden="1">
      <c r="A94" s="59"/>
      <c r="B94" s="78"/>
      <c r="C94" s="59"/>
      <c r="D94" s="84"/>
      <c r="E94" s="59"/>
      <c r="F94" s="59"/>
      <c r="G94" s="59"/>
      <c r="H94" s="59"/>
      <c r="I94" s="59"/>
    </row>
    <row r="95" spans="1:9" hidden="1">
      <c r="A95" s="59"/>
      <c r="B95" s="78"/>
      <c r="C95" s="59"/>
      <c r="D95" s="84"/>
      <c r="E95" s="59"/>
      <c r="F95" s="59"/>
      <c r="G95" s="59"/>
      <c r="H95" s="59"/>
      <c r="I95" s="59"/>
    </row>
    <row r="96" spans="1:9" hidden="1">
      <c r="A96" s="59"/>
      <c r="B96" s="78"/>
      <c r="C96" s="59"/>
      <c r="D96" s="84"/>
      <c r="E96" s="59"/>
      <c r="F96" s="59"/>
      <c r="G96" s="59"/>
      <c r="H96" s="59"/>
      <c r="I96" s="59"/>
    </row>
    <row r="97" spans="1:9" hidden="1">
      <c r="A97" s="59"/>
      <c r="B97" s="78"/>
      <c r="C97" s="59"/>
      <c r="D97" s="84"/>
      <c r="E97" s="59"/>
      <c r="F97" s="59"/>
      <c r="G97" s="59"/>
      <c r="H97" s="59"/>
      <c r="I97" s="59"/>
    </row>
    <row r="98" spans="1:9" hidden="1">
      <c r="A98" s="59"/>
      <c r="B98" s="78"/>
      <c r="C98" s="59"/>
      <c r="D98" s="84"/>
      <c r="E98" s="59"/>
      <c r="F98" s="59"/>
      <c r="G98" s="59"/>
      <c r="H98" s="59"/>
      <c r="I98" s="59"/>
    </row>
    <row r="99" spans="1:9" hidden="1">
      <c r="A99" s="59"/>
      <c r="B99" s="59"/>
      <c r="C99" s="59"/>
      <c r="D99" s="59"/>
      <c r="E99" s="59"/>
      <c r="F99" s="59"/>
      <c r="G99" s="59"/>
      <c r="H99" s="59"/>
      <c r="I99" s="59"/>
    </row>
    <row r="100" spans="1:9" hidden="1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idden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idden="1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idden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idden="1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idden="1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idden="1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idden="1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idden="1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idden="1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idden="1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idden="1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idden="1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idden="1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idden="1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idden="1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idden="1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idden="1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idden="1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idden="1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idden="1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idden="1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idden="1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idden="1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idden="1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idden="1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idden="1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idden="1">
      <c r="E127" s="3"/>
      <c r="F127" s="3"/>
      <c r="G127" s="3"/>
      <c r="H127" s="3"/>
    </row>
    <row r="128" spans="1:9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30:A31 A1:A4 C1:I4 A5:I7 A127:I1048576 J1:AY1048576 BA1:XFD1048576 AZ1:AZ9999 AZ10001:AZ1048576" xr:uid="{00000000-0002-0000-17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8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8802</v>
      </c>
    </row>
    <row r="5" spans="1:10" s="3" customFormat="1">
      <c r="A5" s="38" t="s">
        <v>120</v>
      </c>
      <c r="B5" s="40" t="s">
        <v>121</v>
      </c>
      <c r="C5" s="40" t="s">
        <v>14</v>
      </c>
      <c r="D5" s="40" t="s">
        <v>15</v>
      </c>
      <c r="E5" s="40" t="s">
        <v>62</v>
      </c>
      <c r="F5" s="40" t="s">
        <v>107</v>
      </c>
      <c r="G5" s="40" t="s">
        <v>58</v>
      </c>
      <c r="H5" s="40" t="s">
        <v>115</v>
      </c>
      <c r="I5" s="40" t="s">
        <v>152</v>
      </c>
      <c r="J5" s="52" t="s">
        <v>153</v>
      </c>
    </row>
    <row r="6" spans="1:10" s="3" customFormat="1">
      <c r="A6" s="121" t="s">
        <v>3652</v>
      </c>
      <c r="B6" s="147" t="s">
        <v>3652</v>
      </c>
      <c r="C6" s="122" t="s">
        <v>3652</v>
      </c>
      <c r="D6" s="122" t="s">
        <v>3652</v>
      </c>
      <c r="E6" s="12" t="s">
        <v>19</v>
      </c>
      <c r="F6" s="122" t="s">
        <v>3652</v>
      </c>
      <c r="G6" s="12" t="s">
        <v>19</v>
      </c>
      <c r="H6" s="12" t="s">
        <v>202</v>
      </c>
      <c r="I6" s="27" t="s">
        <v>19</v>
      </c>
      <c r="J6" s="13" t="s">
        <v>19</v>
      </c>
    </row>
    <row r="7" spans="1:10" s="4" customFormat="1" ht="20.25">
      <c r="A7" s="123" t="s">
        <v>3652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6" t="s">
        <v>3385</v>
      </c>
      <c r="B8" s="126" t="s">
        <v>3652</v>
      </c>
      <c r="C8" s="126" t="s">
        <v>3652</v>
      </c>
      <c r="D8" s="126" t="s">
        <v>3652</v>
      </c>
      <c r="E8" s="126" t="s">
        <v>3652</v>
      </c>
      <c r="F8" s="126" t="s">
        <v>3652</v>
      </c>
      <c r="G8" s="126" t="s">
        <v>3652</v>
      </c>
      <c r="H8" s="97">
        <v>0</v>
      </c>
      <c r="I8" s="98">
        <v>0</v>
      </c>
      <c r="J8" s="98">
        <v>0</v>
      </c>
    </row>
    <row r="9" spans="1:10" hidden="1">
      <c r="A9" s="94"/>
      <c r="B9" s="59"/>
      <c r="C9" s="59"/>
      <c r="D9" s="59"/>
      <c r="E9" s="59"/>
      <c r="F9" s="59"/>
      <c r="G9" s="59"/>
      <c r="H9" s="59"/>
      <c r="I9" s="59"/>
      <c r="J9" s="59"/>
    </row>
    <row r="10" spans="1:10" hidden="1">
      <c r="A10" s="94"/>
      <c r="B10" s="59"/>
      <c r="C10" s="59"/>
      <c r="D10" s="59"/>
      <c r="E10" s="59"/>
      <c r="F10" s="59"/>
      <c r="G10" s="59"/>
      <c r="H10" s="59"/>
      <c r="I10" s="59"/>
      <c r="J10" s="59"/>
    </row>
    <row r="11" spans="1:10" hidden="1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hidden="1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idden="1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idden="1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idden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idden="1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hidden="1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idden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hidden="1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H9:J25 A1:A7 C1:G25 H1:J7 K1:XFD25 B5:B1048576 A9:A1048576 C26:AY1048576 BA26:XFD1048576 AZ26:AZ9999 AZ10001:AZ1048576" xr:uid="{00000000-0002-0000-1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28515625" style="2" bestFit="1" customWidth="1"/>
    <col min="2" max="2" width="37.1406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8802</v>
      </c>
    </row>
    <row r="5" spans="1:14" s="3" customFormat="1">
      <c r="A5" s="38" t="s">
        <v>120</v>
      </c>
      <c r="B5" s="40" t="s">
        <v>48</v>
      </c>
      <c r="C5" s="40" t="s">
        <v>14</v>
      </c>
      <c r="D5" s="40" t="s">
        <v>15</v>
      </c>
      <c r="E5" s="40" t="s">
        <v>62</v>
      </c>
      <c r="F5" s="40" t="s">
        <v>107</v>
      </c>
      <c r="G5" s="40" t="s">
        <v>58</v>
      </c>
      <c r="H5" s="40" t="s">
        <v>115</v>
      </c>
      <c r="I5" s="40" t="s">
        <v>152</v>
      </c>
      <c r="J5" s="42" t="s">
        <v>153</v>
      </c>
    </row>
    <row r="6" spans="1:14" s="3" customFormat="1">
      <c r="A6" s="121" t="s">
        <v>3652</v>
      </c>
      <c r="B6" s="122" t="s">
        <v>3652</v>
      </c>
      <c r="C6" s="122" t="s">
        <v>3652</v>
      </c>
      <c r="D6" s="122" t="s">
        <v>3652</v>
      </c>
      <c r="E6" s="12" t="s">
        <v>19</v>
      </c>
      <c r="F6" s="122" t="s">
        <v>3652</v>
      </c>
      <c r="G6" s="12" t="s">
        <v>19</v>
      </c>
      <c r="H6" s="12" t="s">
        <v>202</v>
      </c>
      <c r="I6" s="27" t="s">
        <v>19</v>
      </c>
      <c r="J6" s="13" t="s">
        <v>19</v>
      </c>
    </row>
    <row r="7" spans="1:14" s="4" customFormat="1" ht="20.25">
      <c r="A7" s="123" t="s">
        <v>3652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9" t="s">
        <v>61</v>
      </c>
      <c r="B8" s="126" t="s">
        <v>3652</v>
      </c>
      <c r="C8" s="126" t="s">
        <v>3652</v>
      </c>
      <c r="D8" s="126" t="s">
        <v>3652</v>
      </c>
      <c r="E8" s="126" t="s">
        <v>3652</v>
      </c>
      <c r="F8" s="126" t="s">
        <v>3652</v>
      </c>
      <c r="G8" s="126" t="s">
        <v>3652</v>
      </c>
      <c r="H8" s="69">
        <f>H9+H17</f>
        <v>-1303.8647362526253</v>
      </c>
      <c r="I8" s="70">
        <f>IFERROR(H8/$H$8,0)</f>
        <v>1</v>
      </c>
      <c r="J8" s="70">
        <f>H8/'סכום נכסי הקרן'!$C$41</f>
        <v>-2.0311793279206638E-4</v>
      </c>
      <c r="N8" s="1"/>
    </row>
    <row r="9" spans="1:14">
      <c r="A9" s="74" t="s">
        <v>191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69">
        <f>SUM(H10:H16)</f>
        <v>-1441.8455512471091</v>
      </c>
      <c r="I9" s="70">
        <f t="shared" ref="I9:I11" si="0">IFERROR(H9/$H$8,0)</f>
        <v>1.1058244855912338</v>
      </c>
      <c r="J9" s="70">
        <f>H9/'סכום נכסי הקרן'!$C$41</f>
        <v>-2.2461278354414158E-4</v>
      </c>
    </row>
    <row r="10" spans="1:14">
      <c r="A10" s="58" t="s">
        <v>3379</v>
      </c>
      <c r="B10" s="59" t="s">
        <v>3380</v>
      </c>
      <c r="C10" s="59" t="s">
        <v>647</v>
      </c>
      <c r="D10" s="126" t="s">
        <v>3652</v>
      </c>
      <c r="E10" s="73">
        <v>0</v>
      </c>
      <c r="F10" s="72" t="s">
        <v>136</v>
      </c>
      <c r="G10" s="73">
        <v>0</v>
      </c>
      <c r="H10" s="69">
        <v>-272.25189253900004</v>
      </c>
      <c r="I10" s="70">
        <f t="shared" si="0"/>
        <v>0.20880378536922936</v>
      </c>
      <c r="J10" s="70">
        <f>H10/'סכום נכסי הקרן'!$C$41</f>
        <v>-4.2411793243356185E-5</v>
      </c>
    </row>
    <row r="11" spans="1:14">
      <c r="A11" s="58" t="s">
        <v>3381</v>
      </c>
      <c r="B11" s="59" t="s">
        <v>3382</v>
      </c>
      <c r="C11" s="59" t="s">
        <v>647</v>
      </c>
      <c r="D11" s="126" t="s">
        <v>3652</v>
      </c>
      <c r="E11" s="73">
        <v>0</v>
      </c>
      <c r="F11" s="72" t="s">
        <v>136</v>
      </c>
      <c r="G11" s="73">
        <v>0</v>
      </c>
      <c r="H11" s="69">
        <v>-213.80265039099999</v>
      </c>
      <c r="I11" s="70">
        <f t="shared" si="0"/>
        <v>0.16397609694198792</v>
      </c>
      <c r="J11" s="70">
        <f>H11/'סכום נכסי הקרן'!$C$41</f>
        <v>-3.3306485838168059E-5</v>
      </c>
    </row>
    <row r="12" spans="1:14">
      <c r="A12" s="58" t="s">
        <v>2201</v>
      </c>
      <c r="B12" s="59">
        <v>9922</v>
      </c>
      <c r="C12" s="59" t="s">
        <v>647</v>
      </c>
      <c r="D12" s="126" t="s">
        <v>3652</v>
      </c>
      <c r="E12" s="73">
        <v>0</v>
      </c>
      <c r="F12" s="72" t="s">
        <v>135</v>
      </c>
      <c r="G12" s="73">
        <v>0</v>
      </c>
      <c r="H12" s="69">
        <v>145.89215999999999</v>
      </c>
      <c r="I12" s="70">
        <f t="shared" ref="I12" si="1">IFERROR(H12/$H$8,0)</f>
        <v>-0.11189209734999168</v>
      </c>
      <c r="J12" s="70">
        <f>H12/'סכום נכסי הקרן'!$C$41</f>
        <v>2.2727291509498958E-5</v>
      </c>
    </row>
    <row r="13" spans="1:14">
      <c r="A13" s="58" t="s">
        <v>3618</v>
      </c>
      <c r="B13" s="59">
        <v>7562</v>
      </c>
      <c r="C13" s="59" t="s">
        <v>647</v>
      </c>
      <c r="D13" s="126" t="s">
        <v>3652</v>
      </c>
      <c r="E13" s="73">
        <v>0</v>
      </c>
      <c r="F13" s="72" t="s">
        <v>136</v>
      </c>
      <c r="G13" s="73">
        <v>0</v>
      </c>
      <c r="H13" s="69">
        <v>-135.69607847598485</v>
      </c>
      <c r="I13" s="70">
        <f t="shared" ref="I13:I16" si="2">IFERROR(H13/$H$8,0)</f>
        <v>0.10407220527029698</v>
      </c>
      <c r="J13" s="70">
        <f>H13/'סכום נכסי הקרן'!$C$41</f>
        <v>-2.1138931195614317E-5</v>
      </c>
    </row>
    <row r="14" spans="1:14">
      <c r="A14" s="58" t="s">
        <v>3619</v>
      </c>
      <c r="B14" s="59">
        <v>9483</v>
      </c>
      <c r="C14" s="59" t="s">
        <v>647</v>
      </c>
      <c r="D14" s="126" t="s">
        <v>3652</v>
      </c>
      <c r="E14" s="73">
        <v>0</v>
      </c>
      <c r="F14" s="72" t="s">
        <v>135</v>
      </c>
      <c r="G14" s="73">
        <v>0</v>
      </c>
      <c r="H14" s="69">
        <v>47.85436179147392</v>
      </c>
      <c r="I14" s="70">
        <f t="shared" si="2"/>
        <v>-3.6701937295282511E-2</v>
      </c>
      <c r="J14" s="70">
        <f>H14/'סכום נכסי הקרן'!$C$41</f>
        <v>7.4548216328818264E-6</v>
      </c>
    </row>
    <row r="15" spans="1:14">
      <c r="A15" s="58" t="s">
        <v>3620</v>
      </c>
      <c r="B15" s="59">
        <v>9724</v>
      </c>
      <c r="C15" s="59" t="s">
        <v>647</v>
      </c>
      <c r="D15" s="126" t="s">
        <v>3652</v>
      </c>
      <c r="E15" s="73">
        <v>0</v>
      </c>
      <c r="F15" s="72" t="s">
        <v>136</v>
      </c>
      <c r="G15" s="73">
        <v>0</v>
      </c>
      <c r="H15" s="69">
        <v>-1013.994867368768</v>
      </c>
      <c r="I15" s="70">
        <f t="shared" si="2"/>
        <v>0.77768409496451429</v>
      </c>
      <c r="J15" s="70">
        <f>H15/'סכום נכסי הקרן'!$C$41</f>
        <v>-1.5796158573446118E-4</v>
      </c>
    </row>
    <row r="16" spans="1:14">
      <c r="A16" s="58" t="s">
        <v>3621</v>
      </c>
      <c r="B16" s="59">
        <v>8892</v>
      </c>
      <c r="C16" s="59" t="s">
        <v>647</v>
      </c>
      <c r="D16" s="126" t="s">
        <v>3652</v>
      </c>
      <c r="E16" s="73">
        <v>0</v>
      </c>
      <c r="F16" s="72" t="s">
        <v>136</v>
      </c>
      <c r="G16" s="73">
        <v>0</v>
      </c>
      <c r="H16" s="69">
        <v>0.15341573616977691</v>
      </c>
      <c r="I16" s="70">
        <f t="shared" si="2"/>
        <v>-1.176623095204658E-4</v>
      </c>
      <c r="J16" s="70">
        <f>H16/'סכום נכסי הקרן'!$C$41</f>
        <v>2.3899325077337283E-8</v>
      </c>
    </row>
    <row r="17" spans="1:10">
      <c r="A17" s="107" t="s">
        <v>190</v>
      </c>
      <c r="B17" s="149" t="s">
        <v>3652</v>
      </c>
      <c r="C17" s="150" t="s">
        <v>3652</v>
      </c>
      <c r="D17" s="149" t="s">
        <v>3652</v>
      </c>
      <c r="E17" s="149" t="s">
        <v>3652</v>
      </c>
      <c r="F17" s="149" t="s">
        <v>3652</v>
      </c>
      <c r="G17" s="149" t="s">
        <v>3652</v>
      </c>
      <c r="H17" s="69">
        <f>SUM(H18:H24)</f>
        <v>137.98081499448384</v>
      </c>
      <c r="I17" s="70">
        <f t="shared" ref="I17:I23" si="3">IFERROR(H17/$H$8,0)</f>
        <v>-0.10582448559123382</v>
      </c>
      <c r="J17" s="70">
        <f>H17/'סכום נכסי הקרן'!$C$41</f>
        <v>2.1494850752075227E-5</v>
      </c>
    </row>
    <row r="18" spans="1:10">
      <c r="A18" s="58" t="s">
        <v>3622</v>
      </c>
      <c r="B18" s="59">
        <v>7890</v>
      </c>
      <c r="C18" s="59" t="s">
        <v>647</v>
      </c>
      <c r="D18" s="126" t="s">
        <v>3652</v>
      </c>
      <c r="E18" s="73">
        <v>0</v>
      </c>
      <c r="F18" s="72" t="s">
        <v>135</v>
      </c>
      <c r="G18" s="73">
        <v>0</v>
      </c>
      <c r="H18" s="69">
        <v>4.3135940490383184</v>
      </c>
      <c r="I18" s="70">
        <f t="shared" si="3"/>
        <v>-3.3083140674820388E-3</v>
      </c>
      <c r="J18" s="70">
        <f>H18/'סכום נכסי הקרן'!$C$41</f>
        <v>6.7197791441386444E-7</v>
      </c>
    </row>
    <row r="19" spans="1:10">
      <c r="A19" s="58" t="s">
        <v>3623</v>
      </c>
      <c r="B19" s="59">
        <v>8397</v>
      </c>
      <c r="C19" s="59" t="s">
        <v>647</v>
      </c>
      <c r="D19" s="126" t="s">
        <v>3652</v>
      </c>
      <c r="E19" s="73">
        <v>0</v>
      </c>
      <c r="F19" s="72" t="s">
        <v>135</v>
      </c>
      <c r="G19" s="73">
        <v>0</v>
      </c>
      <c r="H19" s="69">
        <v>145.65786089399998</v>
      </c>
      <c r="I19" s="70">
        <f t="shared" si="3"/>
        <v>-0.11171240148163544</v>
      </c>
      <c r="J19" s="70">
        <f>H19/'סכום נכסי הקרן'!$C$41</f>
        <v>2.2690792056187163E-5</v>
      </c>
    </row>
    <row r="20" spans="1:10">
      <c r="A20" s="58" t="s">
        <v>3622</v>
      </c>
      <c r="B20" s="59">
        <v>7760</v>
      </c>
      <c r="C20" s="59" t="s">
        <v>647</v>
      </c>
      <c r="D20" s="126" t="s">
        <v>3652</v>
      </c>
      <c r="E20" s="73">
        <v>0</v>
      </c>
      <c r="F20" s="72" t="s">
        <v>135</v>
      </c>
      <c r="G20" s="73">
        <v>0</v>
      </c>
      <c r="H20" s="69">
        <v>-0.47176869303584007</v>
      </c>
      <c r="I20" s="70">
        <f t="shared" si="3"/>
        <v>3.6182333942992253E-4</v>
      </c>
      <c r="J20" s="70">
        <f>H20/'סכום נכסי הקרן'!$C$41</f>
        <v>-7.3492808740928028E-8</v>
      </c>
    </row>
    <row r="21" spans="1:10">
      <c r="A21" s="58" t="s">
        <v>3624</v>
      </c>
      <c r="B21" s="59">
        <v>8295</v>
      </c>
      <c r="C21" s="59" t="s">
        <v>647</v>
      </c>
      <c r="D21" s="126" t="s">
        <v>3652</v>
      </c>
      <c r="E21" s="73">
        <v>0</v>
      </c>
      <c r="F21" s="72" t="s">
        <v>138</v>
      </c>
      <c r="G21" s="73">
        <v>0</v>
      </c>
      <c r="H21" s="69">
        <v>-5.9811458245680802</v>
      </c>
      <c r="I21" s="70">
        <f t="shared" si="3"/>
        <v>4.5872441045979985E-3</v>
      </c>
      <c r="J21" s="70">
        <f>H21/'סכום נכסי הקרן'!$C$41</f>
        <v>-9.3175153973853902E-7</v>
      </c>
    </row>
    <row r="22" spans="1:10">
      <c r="A22" s="58" t="s">
        <v>3625</v>
      </c>
      <c r="B22" s="59">
        <v>8770</v>
      </c>
      <c r="C22" s="59" t="s">
        <v>647</v>
      </c>
      <c r="D22" s="126" t="s">
        <v>3652</v>
      </c>
      <c r="E22" s="73">
        <v>0</v>
      </c>
      <c r="F22" s="72" t="s">
        <v>3136</v>
      </c>
      <c r="G22" s="73">
        <v>0</v>
      </c>
      <c r="H22" s="69">
        <v>-8.4615874672659199</v>
      </c>
      <c r="I22" s="70">
        <f t="shared" si="3"/>
        <v>6.4896206117092785E-3</v>
      </c>
      <c r="J22" s="70">
        <f>H22/'סכום נכסי הקרן'!$C$41</f>
        <v>-1.318158323255174E-6</v>
      </c>
    </row>
    <row r="23" spans="1:10">
      <c r="A23" s="58" t="s">
        <v>3626</v>
      </c>
      <c r="B23" s="59">
        <v>8919</v>
      </c>
      <c r="C23" s="59" t="s">
        <v>647</v>
      </c>
      <c r="D23" s="126" t="s">
        <v>3652</v>
      </c>
      <c r="E23" s="73">
        <v>0</v>
      </c>
      <c r="F23" s="72" t="s">
        <v>137</v>
      </c>
      <c r="G23" s="73">
        <v>0</v>
      </c>
      <c r="H23" s="69">
        <v>2.9238620363153598</v>
      </c>
      <c r="I23" s="70">
        <f t="shared" si="3"/>
        <v>-2.2424580978535323E-3</v>
      </c>
      <c r="J23" s="70">
        <f>H23/'סכום נכסי הקרן'!$C$41</f>
        <v>4.5548345320883876E-7</v>
      </c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F13:F25 C1:E25 F1:F11 G1:XFD25 B5:B1048576 A1:A1048576 C26:AY1048576 BA26:XFD1048576 AZ26:AZ9999 AZ10001:AZ1048576" xr:uid="{00000000-0002-0000-19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58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7" t="s">
        <v>149</v>
      </c>
      <c r="B1" s="37" t="s" vm="1">
        <v>222</v>
      </c>
    </row>
    <row r="2" spans="1:5">
      <c r="A2" s="37" t="s">
        <v>148</v>
      </c>
      <c r="B2" s="37" t="s">
        <v>223</v>
      </c>
    </row>
    <row r="3" spans="1:5">
      <c r="A3" s="37" t="s">
        <v>150</v>
      </c>
      <c r="B3" s="37" t="s">
        <v>224</v>
      </c>
    </row>
    <row r="4" spans="1:5">
      <c r="A4" s="37" t="s">
        <v>151</v>
      </c>
      <c r="B4" s="37">
        <v>8802</v>
      </c>
    </row>
    <row r="5" spans="1:5" s="3" customFormat="1">
      <c r="A5" s="38" t="s">
        <v>120</v>
      </c>
      <c r="B5" s="43" t="s">
        <v>112</v>
      </c>
      <c r="C5" s="44" t="s">
        <v>111</v>
      </c>
    </row>
    <row r="6" spans="1:5" s="3" customFormat="1">
      <c r="A6" s="121" t="s">
        <v>3652</v>
      </c>
      <c r="B6" s="27" t="s">
        <v>202</v>
      </c>
      <c r="C6" s="13" t="s">
        <v>21</v>
      </c>
    </row>
    <row r="7" spans="1:5" s="4" customFormat="1" ht="20.25">
      <c r="A7" s="123" t="s">
        <v>3652</v>
      </c>
      <c r="B7" s="14" t="s">
        <v>0</v>
      </c>
      <c r="C7" s="15" t="s">
        <v>1</v>
      </c>
    </row>
    <row r="8" spans="1:5" s="4" customFormat="1" ht="20.25">
      <c r="A8" s="57" t="s">
        <v>3386</v>
      </c>
      <c r="B8" s="66">
        <v>361848.71400287969</v>
      </c>
      <c r="C8" s="125" t="s">
        <v>3652</v>
      </c>
    </row>
    <row r="9" spans="1:5">
      <c r="A9" s="56" t="s">
        <v>27</v>
      </c>
      <c r="B9" s="66">
        <v>95655.002300231354</v>
      </c>
      <c r="C9" s="125" t="s">
        <v>3652</v>
      </c>
    </row>
    <row r="10" spans="1:5">
      <c r="A10" s="62" t="s">
        <v>3394</v>
      </c>
      <c r="B10" s="69">
        <v>104.72385433965138</v>
      </c>
      <c r="C10" s="78">
        <v>45640</v>
      </c>
      <c r="D10" s="3"/>
      <c r="E10" s="3"/>
    </row>
    <row r="11" spans="1:5">
      <c r="A11" s="62" t="s">
        <v>3395</v>
      </c>
      <c r="B11" s="69">
        <v>970.17914353667777</v>
      </c>
      <c r="C11" s="78">
        <v>46772</v>
      </c>
      <c r="D11" s="3"/>
      <c r="E11" s="3"/>
    </row>
    <row r="12" spans="1:5">
      <c r="A12" s="62" t="s">
        <v>3627</v>
      </c>
      <c r="B12" s="69">
        <v>2643.9616609171539</v>
      </c>
      <c r="C12" s="78">
        <v>46338</v>
      </c>
    </row>
    <row r="13" spans="1:5">
      <c r="A13" s="62" t="s">
        <v>2241</v>
      </c>
      <c r="B13" s="69">
        <v>596.96042681413189</v>
      </c>
      <c r="C13" s="78">
        <v>48274</v>
      </c>
      <c r="D13" s="3"/>
      <c r="E13" s="3"/>
    </row>
    <row r="14" spans="1:5">
      <c r="A14" s="62" t="s">
        <v>2242</v>
      </c>
      <c r="B14" s="69">
        <v>314.27076981876485</v>
      </c>
      <c r="C14" s="78">
        <v>48274</v>
      </c>
      <c r="D14" s="3"/>
      <c r="E14" s="3"/>
    </row>
    <row r="15" spans="1:5">
      <c r="A15" s="62" t="s">
        <v>3396</v>
      </c>
      <c r="B15" s="69">
        <v>140.26205510153838</v>
      </c>
      <c r="C15" s="78">
        <v>46054</v>
      </c>
    </row>
    <row r="16" spans="1:5">
      <c r="A16" s="62" t="s">
        <v>2252</v>
      </c>
      <c r="B16" s="69">
        <v>1730.99423718</v>
      </c>
      <c r="C16" s="78">
        <v>47969</v>
      </c>
    </row>
    <row r="17" spans="1:3">
      <c r="A17" s="62" t="s">
        <v>3397</v>
      </c>
      <c r="B17" s="69">
        <v>131.39459590940206</v>
      </c>
      <c r="C17" s="78">
        <v>47209</v>
      </c>
    </row>
    <row r="18" spans="1:3">
      <c r="A18" s="62" t="s">
        <v>2254</v>
      </c>
      <c r="B18" s="69">
        <v>1588.9827323570717</v>
      </c>
      <c r="C18" s="78">
        <v>48297</v>
      </c>
    </row>
    <row r="19" spans="1:3">
      <c r="A19" s="62" t="s">
        <v>2256</v>
      </c>
      <c r="B19" s="69">
        <v>1411.8817300000001</v>
      </c>
      <c r="C19" s="78">
        <v>47118</v>
      </c>
    </row>
    <row r="20" spans="1:3">
      <c r="A20" s="62" t="s">
        <v>3398</v>
      </c>
      <c r="B20" s="69">
        <v>14.835989609999999</v>
      </c>
      <c r="C20" s="78">
        <v>47907</v>
      </c>
    </row>
    <row r="21" spans="1:3">
      <c r="A21" s="62" t="s">
        <v>3399</v>
      </c>
      <c r="B21" s="69">
        <v>300.18339584999995</v>
      </c>
      <c r="C21" s="78">
        <v>47848</v>
      </c>
    </row>
    <row r="22" spans="1:3">
      <c r="A22" s="62" t="s">
        <v>3400</v>
      </c>
      <c r="B22" s="69">
        <v>13.296364379999998</v>
      </c>
      <c r="C22" s="78">
        <v>47848</v>
      </c>
    </row>
    <row r="23" spans="1:3">
      <c r="A23" s="62" t="s">
        <v>3628</v>
      </c>
      <c r="B23" s="69">
        <v>5755.5781640498681</v>
      </c>
      <c r="C23" s="78">
        <v>46022</v>
      </c>
    </row>
    <row r="24" spans="1:3">
      <c r="A24" s="62" t="s">
        <v>3401</v>
      </c>
      <c r="B24" s="69">
        <v>2867.2170299999998</v>
      </c>
      <c r="C24" s="78">
        <v>47969</v>
      </c>
    </row>
    <row r="25" spans="1:3">
      <c r="A25" s="62" t="s">
        <v>3402</v>
      </c>
      <c r="B25" s="69">
        <v>504.82312147877883</v>
      </c>
      <c r="C25" s="78">
        <v>47209</v>
      </c>
    </row>
    <row r="26" spans="1:3">
      <c r="A26" s="62" t="s">
        <v>3403</v>
      </c>
      <c r="B26" s="69">
        <v>1378.9642751211327</v>
      </c>
      <c r="C26" s="78">
        <v>47308</v>
      </c>
    </row>
    <row r="27" spans="1:3">
      <c r="A27" s="62" t="s">
        <v>3404</v>
      </c>
      <c r="B27" s="69">
        <v>1297.088864976376</v>
      </c>
      <c r="C27" s="78">
        <v>50770</v>
      </c>
    </row>
    <row r="28" spans="1:3">
      <c r="A28" s="62" t="s">
        <v>3405</v>
      </c>
      <c r="B28" s="69">
        <v>1225.21452</v>
      </c>
      <c r="C28" s="78">
        <v>48700</v>
      </c>
    </row>
    <row r="29" spans="1:3">
      <c r="A29" s="62" t="s">
        <v>3406</v>
      </c>
      <c r="B29" s="69">
        <v>2812.1338100000003</v>
      </c>
      <c r="C29" s="78">
        <v>50256</v>
      </c>
    </row>
    <row r="30" spans="1:3">
      <c r="A30" s="62" t="s">
        <v>3407</v>
      </c>
      <c r="B30" s="69">
        <v>492.38254340000003</v>
      </c>
      <c r="C30" s="78">
        <v>46539</v>
      </c>
    </row>
    <row r="31" spans="1:3">
      <c r="A31" s="62" t="s">
        <v>3408</v>
      </c>
      <c r="B31" s="69">
        <v>11626.61627</v>
      </c>
      <c r="C31" s="78">
        <v>47938</v>
      </c>
    </row>
    <row r="32" spans="1:3">
      <c r="A32" s="62" t="s">
        <v>2263</v>
      </c>
      <c r="B32" s="69">
        <v>159.50508240469924</v>
      </c>
      <c r="C32" s="78">
        <v>46752</v>
      </c>
    </row>
    <row r="33" spans="1:3">
      <c r="A33" s="62" t="s">
        <v>2264</v>
      </c>
      <c r="B33" s="69">
        <v>1362.6927567334112</v>
      </c>
      <c r="C33" s="78">
        <v>48233</v>
      </c>
    </row>
    <row r="34" spans="1:3">
      <c r="A34" s="62" t="s">
        <v>2265</v>
      </c>
      <c r="B34" s="69">
        <v>90.527369835013332</v>
      </c>
      <c r="C34" s="78">
        <v>45322</v>
      </c>
    </row>
    <row r="35" spans="1:3">
      <c r="A35" s="62" t="s">
        <v>3409</v>
      </c>
      <c r="B35" s="69">
        <v>9.0407785779821861</v>
      </c>
      <c r="C35" s="78">
        <v>48944</v>
      </c>
    </row>
    <row r="36" spans="1:3">
      <c r="A36" s="62" t="s">
        <v>3410</v>
      </c>
      <c r="B36" s="69">
        <v>456.68934304508917</v>
      </c>
      <c r="C36" s="78">
        <v>48212</v>
      </c>
    </row>
    <row r="37" spans="1:3">
      <c r="A37" s="62" t="s">
        <v>3411</v>
      </c>
      <c r="B37" s="69">
        <v>9.3107628899999995</v>
      </c>
      <c r="C37" s="78">
        <v>48297</v>
      </c>
    </row>
    <row r="38" spans="1:3">
      <c r="A38" s="62" t="s">
        <v>3412</v>
      </c>
      <c r="B38" s="69">
        <v>13.371370739999998</v>
      </c>
      <c r="C38" s="78">
        <v>47566</v>
      </c>
    </row>
    <row r="39" spans="1:3">
      <c r="A39" s="62" t="s">
        <v>3413</v>
      </c>
      <c r="B39" s="69">
        <v>338.34733183088593</v>
      </c>
      <c r="C39" s="78">
        <v>48212</v>
      </c>
    </row>
    <row r="40" spans="1:3">
      <c r="A40" s="62" t="s">
        <v>3414</v>
      </c>
      <c r="B40" s="69">
        <v>108.47554054739999</v>
      </c>
      <c r="C40" s="78">
        <v>46631</v>
      </c>
    </row>
    <row r="41" spans="1:3">
      <c r="A41" s="62" t="s">
        <v>3415</v>
      </c>
      <c r="B41" s="69">
        <v>0.54438667441209443</v>
      </c>
      <c r="C41" s="78">
        <v>46234</v>
      </c>
    </row>
    <row r="42" spans="1:3">
      <c r="A42" s="62" t="s">
        <v>3416</v>
      </c>
      <c r="B42" s="69">
        <v>132.66182444580002</v>
      </c>
      <c r="C42" s="78">
        <v>48214</v>
      </c>
    </row>
    <row r="43" spans="1:3">
      <c r="A43" s="62" t="s">
        <v>3417</v>
      </c>
      <c r="B43" s="69">
        <v>180.13325030999997</v>
      </c>
      <c r="C43" s="78">
        <v>48214</v>
      </c>
    </row>
    <row r="44" spans="1:3">
      <c r="A44" s="62" t="s">
        <v>3418</v>
      </c>
      <c r="B44" s="69">
        <v>2258.4632900000001</v>
      </c>
      <c r="C44" s="78">
        <v>46661</v>
      </c>
    </row>
    <row r="45" spans="1:3">
      <c r="A45" s="62" t="s">
        <v>2268</v>
      </c>
      <c r="B45" s="69">
        <v>1732.2799089</v>
      </c>
      <c r="C45" s="78">
        <v>46661</v>
      </c>
    </row>
    <row r="46" spans="1:3">
      <c r="A46" s="62" t="s">
        <v>3629</v>
      </c>
      <c r="B46" s="69">
        <v>248.63056874672708</v>
      </c>
      <c r="C46" s="78">
        <v>45383</v>
      </c>
    </row>
    <row r="47" spans="1:3">
      <c r="A47" s="62" t="s">
        <v>3630</v>
      </c>
      <c r="B47" s="69">
        <v>6382.2727689250914</v>
      </c>
      <c r="C47" s="78">
        <v>46871</v>
      </c>
    </row>
    <row r="48" spans="1:3">
      <c r="A48" s="62" t="s">
        <v>3631</v>
      </c>
      <c r="B48" s="69">
        <v>225.67929340100585</v>
      </c>
      <c r="C48" s="78">
        <v>48482</v>
      </c>
    </row>
    <row r="49" spans="1:3">
      <c r="A49" s="62" t="s">
        <v>3632</v>
      </c>
      <c r="B49" s="69">
        <v>4004.1862101820734</v>
      </c>
      <c r="C49" s="78">
        <v>47525</v>
      </c>
    </row>
    <row r="50" spans="1:3">
      <c r="A50" s="62" t="s">
        <v>3633</v>
      </c>
      <c r="B50" s="69">
        <v>1960.0541041418114</v>
      </c>
      <c r="C50" s="78">
        <v>45473</v>
      </c>
    </row>
    <row r="51" spans="1:3">
      <c r="A51" s="62" t="s">
        <v>3634</v>
      </c>
      <c r="B51" s="69">
        <v>5939.0201059824913</v>
      </c>
      <c r="C51" s="78">
        <v>46022</v>
      </c>
    </row>
    <row r="52" spans="1:3">
      <c r="A52" s="62" t="s">
        <v>3635</v>
      </c>
      <c r="B52" s="69">
        <v>17.296272203731199</v>
      </c>
      <c r="C52" s="78">
        <v>48844</v>
      </c>
    </row>
    <row r="53" spans="1:3">
      <c r="A53" s="62" t="s">
        <v>3636</v>
      </c>
      <c r="B53" s="69">
        <v>16.751281868953598</v>
      </c>
      <c r="C53" s="78">
        <v>48844</v>
      </c>
    </row>
    <row r="54" spans="1:3">
      <c r="A54" s="62" t="s">
        <v>3637</v>
      </c>
      <c r="B54" s="69">
        <v>20.9355168734632</v>
      </c>
      <c r="C54" s="78">
        <v>48844</v>
      </c>
    </row>
    <row r="55" spans="1:3">
      <c r="A55" s="62" t="s">
        <v>3638</v>
      </c>
      <c r="B55" s="69">
        <v>14.3382654524712</v>
      </c>
      <c r="C55" s="78">
        <v>48844</v>
      </c>
    </row>
    <row r="56" spans="1:3">
      <c r="A56" s="62" t="s">
        <v>3639</v>
      </c>
      <c r="B56" s="69">
        <v>14.7398372780968</v>
      </c>
      <c r="C56" s="78">
        <v>48844</v>
      </c>
    </row>
    <row r="57" spans="1:3">
      <c r="A57" s="62" t="s">
        <v>3640</v>
      </c>
      <c r="B57" s="69">
        <v>160.32722040643006</v>
      </c>
      <c r="C57" s="78">
        <v>45340</v>
      </c>
    </row>
    <row r="58" spans="1:3">
      <c r="A58" s="62" t="s">
        <v>3641</v>
      </c>
      <c r="B58" s="69">
        <v>3012.2704636499043</v>
      </c>
      <c r="C58" s="78">
        <v>45838</v>
      </c>
    </row>
    <row r="59" spans="1:3">
      <c r="A59" s="62" t="s">
        <v>3642</v>
      </c>
      <c r="B59" s="69">
        <v>5172.3066755604195</v>
      </c>
      <c r="C59" s="78">
        <v>47191</v>
      </c>
    </row>
    <row r="60" spans="1:3">
      <c r="A60" s="62" t="s">
        <v>3643</v>
      </c>
      <c r="B60" s="69">
        <v>7240.2927258003747</v>
      </c>
      <c r="C60" s="78">
        <v>45935</v>
      </c>
    </row>
    <row r="61" spans="1:3">
      <c r="A61" s="62" t="s">
        <v>3644</v>
      </c>
      <c r="B61" s="69">
        <v>15251.263139888229</v>
      </c>
      <c r="C61" s="78">
        <v>47391</v>
      </c>
    </row>
    <row r="62" spans="1:3">
      <c r="A62" s="62" t="s">
        <v>3645</v>
      </c>
      <c r="B62" s="69">
        <v>342.60939809486223</v>
      </c>
      <c r="C62" s="78">
        <v>52047</v>
      </c>
    </row>
    <row r="63" spans="1:3">
      <c r="A63" s="62" t="s">
        <v>3646</v>
      </c>
      <c r="B63" s="69">
        <v>858.03989999999999</v>
      </c>
      <c r="C63" s="78">
        <v>45363</v>
      </c>
    </row>
    <row r="64" spans="1:3">
      <c r="A64" s="56" t="s">
        <v>43</v>
      </c>
      <c r="B64" s="66">
        <v>266193.71170264832</v>
      </c>
      <c r="C64" s="125" t="s">
        <v>3652</v>
      </c>
    </row>
    <row r="65" spans="1:3">
      <c r="A65" s="62" t="s">
        <v>3419</v>
      </c>
      <c r="B65" s="69">
        <v>1734.0172873124056</v>
      </c>
      <c r="C65" s="78">
        <v>47201</v>
      </c>
    </row>
    <row r="66" spans="1:3">
      <c r="A66" s="62" t="s">
        <v>3420</v>
      </c>
      <c r="B66" s="69">
        <v>87.479069730599988</v>
      </c>
      <c r="C66" s="78">
        <v>47270</v>
      </c>
    </row>
    <row r="67" spans="1:3">
      <c r="A67" s="62" t="s">
        <v>3421</v>
      </c>
      <c r="B67" s="69">
        <v>2688.5026327079995</v>
      </c>
      <c r="C67" s="78">
        <v>48366</v>
      </c>
    </row>
    <row r="68" spans="1:3">
      <c r="A68" s="62" t="s">
        <v>3422</v>
      </c>
      <c r="B68" s="69">
        <v>3246.7701649499995</v>
      </c>
      <c r="C68" s="78">
        <v>48914</v>
      </c>
    </row>
    <row r="69" spans="1:3">
      <c r="A69" s="62" t="s">
        <v>2313</v>
      </c>
      <c r="B69" s="69">
        <v>267.15437909985479</v>
      </c>
      <c r="C69" s="78">
        <v>47467</v>
      </c>
    </row>
    <row r="70" spans="1:3">
      <c r="A70" s="62" t="s">
        <v>2318</v>
      </c>
      <c r="B70" s="69">
        <v>585.26704049764123</v>
      </c>
      <c r="C70" s="78">
        <v>47848</v>
      </c>
    </row>
    <row r="71" spans="1:3">
      <c r="A71" s="62" t="s">
        <v>3423</v>
      </c>
      <c r="B71" s="69">
        <v>203.40295648919997</v>
      </c>
      <c r="C71" s="78">
        <v>46601</v>
      </c>
    </row>
    <row r="72" spans="1:3">
      <c r="A72" s="62" t="s">
        <v>3424</v>
      </c>
      <c r="B72" s="69">
        <v>1128.027887532</v>
      </c>
      <c r="C72" s="78">
        <v>47209</v>
      </c>
    </row>
    <row r="73" spans="1:3">
      <c r="A73" s="62" t="s">
        <v>2322</v>
      </c>
      <c r="B73" s="69">
        <v>127.806318198</v>
      </c>
      <c r="C73" s="78">
        <v>47209</v>
      </c>
    </row>
    <row r="74" spans="1:3">
      <c r="A74" s="62" t="s">
        <v>3425</v>
      </c>
      <c r="B74" s="69">
        <v>1170.6221852204355</v>
      </c>
      <c r="C74" s="78">
        <v>45778</v>
      </c>
    </row>
    <row r="75" spans="1:3">
      <c r="A75" s="62" t="s">
        <v>3426</v>
      </c>
      <c r="B75" s="69">
        <v>2627.4073859514679</v>
      </c>
      <c r="C75" s="78">
        <v>46997</v>
      </c>
    </row>
    <row r="76" spans="1:3">
      <c r="A76" s="62" t="s">
        <v>2325</v>
      </c>
      <c r="B76" s="69">
        <v>4135.9545763571341</v>
      </c>
      <c r="C76" s="78">
        <v>48304</v>
      </c>
    </row>
    <row r="77" spans="1:3">
      <c r="A77" s="62" t="s">
        <v>3427</v>
      </c>
      <c r="B77" s="69">
        <v>4697.5229813623391</v>
      </c>
      <c r="C77" s="78">
        <v>46997</v>
      </c>
    </row>
    <row r="78" spans="1:3">
      <c r="A78" s="62" t="s">
        <v>3428</v>
      </c>
      <c r="B78" s="69">
        <v>2100.32317720316</v>
      </c>
      <c r="C78" s="78">
        <v>45343</v>
      </c>
    </row>
    <row r="79" spans="1:3">
      <c r="A79" s="62" t="s">
        <v>3429</v>
      </c>
      <c r="B79" s="69">
        <v>2620.1420342640863</v>
      </c>
      <c r="C79" s="78">
        <v>47082</v>
      </c>
    </row>
    <row r="80" spans="1:3">
      <c r="A80" s="62" t="s">
        <v>2271</v>
      </c>
      <c r="B80" s="69">
        <v>2394.4849705331203</v>
      </c>
      <c r="C80" s="78">
        <v>47398</v>
      </c>
    </row>
    <row r="81" spans="1:3">
      <c r="A81" s="62" t="s">
        <v>2328</v>
      </c>
      <c r="B81" s="69">
        <v>2164.2579994199996</v>
      </c>
      <c r="C81" s="78">
        <v>48054</v>
      </c>
    </row>
    <row r="82" spans="1:3">
      <c r="A82" s="62" t="s">
        <v>2329</v>
      </c>
      <c r="B82" s="69">
        <v>166.18101821171999</v>
      </c>
      <c r="C82" s="78">
        <v>47119</v>
      </c>
    </row>
    <row r="83" spans="1:3">
      <c r="A83" s="62" t="s">
        <v>2332</v>
      </c>
      <c r="B83" s="69">
        <v>1169.8091207526995</v>
      </c>
      <c r="C83" s="78">
        <v>48757</v>
      </c>
    </row>
    <row r="84" spans="1:3">
      <c r="A84" s="62" t="s">
        <v>3430</v>
      </c>
      <c r="B84" s="69">
        <v>167.81964927901967</v>
      </c>
      <c r="C84" s="78">
        <v>46326</v>
      </c>
    </row>
    <row r="85" spans="1:3">
      <c r="A85" s="62" t="s">
        <v>3431</v>
      </c>
      <c r="B85" s="69">
        <v>3195.1452237086623</v>
      </c>
      <c r="C85" s="78">
        <v>47301</v>
      </c>
    </row>
    <row r="86" spans="1:3">
      <c r="A86" s="62" t="s">
        <v>3432</v>
      </c>
      <c r="B86" s="69">
        <v>1244.0726926658247</v>
      </c>
      <c r="C86" s="78">
        <v>47301</v>
      </c>
    </row>
    <row r="87" spans="1:3">
      <c r="A87" s="62" t="s">
        <v>3433</v>
      </c>
      <c r="B87" s="69">
        <v>5.6551458599999993</v>
      </c>
      <c r="C87" s="78">
        <v>47119</v>
      </c>
    </row>
    <row r="88" spans="1:3">
      <c r="A88" s="62" t="s">
        <v>3434</v>
      </c>
      <c r="B88" s="69">
        <v>5.3021207267685595</v>
      </c>
      <c r="C88" s="78">
        <v>48122</v>
      </c>
    </row>
    <row r="89" spans="1:3">
      <c r="A89" s="62" t="s">
        <v>3435</v>
      </c>
      <c r="B89" s="69">
        <v>1471.2805188065433</v>
      </c>
      <c r="C89" s="78">
        <v>48395</v>
      </c>
    </row>
    <row r="90" spans="1:3">
      <c r="A90" s="62" t="s">
        <v>3436</v>
      </c>
      <c r="B90" s="69">
        <v>15099.076706399997</v>
      </c>
      <c r="C90" s="78">
        <v>49396</v>
      </c>
    </row>
    <row r="91" spans="1:3">
      <c r="A91" s="62" t="s">
        <v>3437</v>
      </c>
      <c r="B91" s="69">
        <v>285.28714109609996</v>
      </c>
      <c r="C91" s="78">
        <v>47119</v>
      </c>
    </row>
    <row r="92" spans="1:3">
      <c r="A92" s="62" t="s">
        <v>3438</v>
      </c>
      <c r="B92" s="69">
        <v>778.51102068331852</v>
      </c>
      <c r="C92" s="78">
        <v>45494</v>
      </c>
    </row>
    <row r="93" spans="1:3">
      <c r="A93" s="62" t="s">
        <v>2337</v>
      </c>
      <c r="B93" s="69">
        <v>5403.7794903299991</v>
      </c>
      <c r="C93" s="78">
        <v>48365</v>
      </c>
    </row>
    <row r="94" spans="1:3">
      <c r="A94" s="62" t="s">
        <v>2338</v>
      </c>
      <c r="B94" s="69">
        <v>382.83700752179999</v>
      </c>
      <c r="C94" s="78">
        <v>47119</v>
      </c>
    </row>
    <row r="95" spans="1:3">
      <c r="A95" s="62" t="s">
        <v>3439</v>
      </c>
      <c r="B95" s="69">
        <v>1.1600760014999998</v>
      </c>
      <c r="C95" s="78">
        <v>47119</v>
      </c>
    </row>
    <row r="96" spans="1:3">
      <c r="A96" s="62" t="s">
        <v>3440</v>
      </c>
      <c r="B96" s="69">
        <v>464.79479701589997</v>
      </c>
      <c r="C96" s="78">
        <v>46742</v>
      </c>
    </row>
    <row r="97" spans="1:3">
      <c r="A97" s="62" t="s">
        <v>3441</v>
      </c>
      <c r="B97" s="69">
        <v>57.768897419999995</v>
      </c>
      <c r="C97" s="78">
        <v>46742</v>
      </c>
    </row>
    <row r="98" spans="1:3">
      <c r="A98" s="62" t="s">
        <v>2274</v>
      </c>
      <c r="B98" s="69">
        <v>476.2297660807024</v>
      </c>
      <c r="C98" s="78">
        <v>48395</v>
      </c>
    </row>
    <row r="99" spans="1:3">
      <c r="A99" s="62" t="s">
        <v>3442</v>
      </c>
      <c r="B99" s="69">
        <v>2100.1645566349757</v>
      </c>
      <c r="C99" s="78">
        <v>48669</v>
      </c>
    </row>
    <row r="100" spans="1:3">
      <c r="A100" s="62" t="s">
        <v>2349</v>
      </c>
      <c r="B100" s="69">
        <v>328.44237137184297</v>
      </c>
      <c r="C100" s="78">
        <v>46753</v>
      </c>
    </row>
    <row r="101" spans="1:3">
      <c r="A101" s="62" t="s">
        <v>3443</v>
      </c>
      <c r="B101" s="69">
        <v>170.04293630999999</v>
      </c>
      <c r="C101" s="78">
        <v>47239</v>
      </c>
    </row>
    <row r="102" spans="1:3">
      <c r="A102" s="62" t="s">
        <v>3444</v>
      </c>
      <c r="B102" s="69">
        <v>975.16447646669985</v>
      </c>
      <c r="C102" s="78">
        <v>47463</v>
      </c>
    </row>
    <row r="103" spans="1:3">
      <c r="A103" s="62" t="s">
        <v>3445</v>
      </c>
      <c r="B103" s="69">
        <v>4196.4723796199996</v>
      </c>
      <c r="C103" s="78">
        <v>49427</v>
      </c>
    </row>
    <row r="104" spans="1:3">
      <c r="A104" s="62" t="s">
        <v>3446</v>
      </c>
      <c r="B104" s="69">
        <v>1701.33993790722</v>
      </c>
      <c r="C104" s="78">
        <v>50041</v>
      </c>
    </row>
    <row r="105" spans="1:3">
      <c r="A105" s="62" t="s">
        <v>3447</v>
      </c>
      <c r="B105" s="69">
        <v>6859.7194630199983</v>
      </c>
      <c r="C105" s="78">
        <v>50770</v>
      </c>
    </row>
    <row r="106" spans="1:3">
      <c r="A106" s="62" t="s">
        <v>3448</v>
      </c>
      <c r="B106" s="69">
        <v>2169.7858336961622</v>
      </c>
      <c r="C106" s="78">
        <v>46933</v>
      </c>
    </row>
    <row r="107" spans="1:3">
      <c r="A107" s="62" t="s">
        <v>3449</v>
      </c>
      <c r="B107" s="69">
        <v>145.08259403039997</v>
      </c>
      <c r="C107" s="78">
        <v>46971</v>
      </c>
    </row>
    <row r="108" spans="1:3">
      <c r="A108" s="62" t="s">
        <v>3450</v>
      </c>
      <c r="B108" s="69">
        <v>4050.6209415061235</v>
      </c>
      <c r="C108" s="78">
        <v>45557</v>
      </c>
    </row>
    <row r="109" spans="1:3">
      <c r="A109" s="62" t="s">
        <v>2360</v>
      </c>
      <c r="B109" s="69">
        <v>3247.2987957246778</v>
      </c>
      <c r="C109" s="78">
        <v>46149</v>
      </c>
    </row>
    <row r="110" spans="1:3">
      <c r="A110" s="62" t="s">
        <v>3451</v>
      </c>
      <c r="B110" s="69">
        <v>1342.1046113359239</v>
      </c>
      <c r="C110" s="78">
        <v>46012</v>
      </c>
    </row>
    <row r="111" spans="1:3">
      <c r="A111" s="62" t="s">
        <v>3452</v>
      </c>
      <c r="B111" s="69">
        <v>3331.7740046064696</v>
      </c>
      <c r="C111" s="78">
        <v>48693</v>
      </c>
    </row>
    <row r="112" spans="1:3">
      <c r="A112" s="62" t="s">
        <v>2363</v>
      </c>
      <c r="B112" s="69">
        <v>1584.2093717026796</v>
      </c>
      <c r="C112" s="78">
        <v>47849</v>
      </c>
    </row>
    <row r="113" spans="1:3">
      <c r="A113" s="62" t="s">
        <v>2364</v>
      </c>
      <c r="B113" s="69">
        <v>398.66780995645473</v>
      </c>
      <c r="C113" s="78">
        <v>46752</v>
      </c>
    </row>
    <row r="114" spans="1:3">
      <c r="A114" s="62" t="s">
        <v>2365</v>
      </c>
      <c r="B114" s="69">
        <v>4604.3668531060221</v>
      </c>
      <c r="C114" s="78">
        <v>49126</v>
      </c>
    </row>
    <row r="115" spans="1:3">
      <c r="A115" s="62" t="s">
        <v>3453</v>
      </c>
      <c r="B115" s="69">
        <v>40.569059655509896</v>
      </c>
      <c r="C115" s="78">
        <v>49126</v>
      </c>
    </row>
    <row r="116" spans="1:3">
      <c r="A116" s="62" t="s">
        <v>3647</v>
      </c>
      <c r="B116" s="69">
        <v>272.18050816210598</v>
      </c>
      <c r="C116" s="78">
        <v>45515</v>
      </c>
    </row>
    <row r="117" spans="1:3">
      <c r="A117" s="62" t="s">
        <v>2367</v>
      </c>
      <c r="B117" s="69">
        <v>3377.7150727791986</v>
      </c>
      <c r="C117" s="78">
        <v>47665</v>
      </c>
    </row>
    <row r="118" spans="1:3">
      <c r="A118" s="62" t="s">
        <v>3454</v>
      </c>
      <c r="B118" s="69">
        <v>5317.8162513590269</v>
      </c>
      <c r="C118" s="78">
        <v>47665</v>
      </c>
    </row>
    <row r="119" spans="1:3">
      <c r="A119" s="62" t="s">
        <v>3455</v>
      </c>
      <c r="B119" s="69">
        <v>2.8521705185999999</v>
      </c>
      <c r="C119" s="78">
        <v>46326</v>
      </c>
    </row>
    <row r="120" spans="1:3">
      <c r="A120" s="62" t="s">
        <v>3456</v>
      </c>
      <c r="B120" s="69">
        <v>14.721191070299998</v>
      </c>
      <c r="C120" s="78">
        <v>46326</v>
      </c>
    </row>
    <row r="121" spans="1:3">
      <c r="A121" s="62" t="s">
        <v>3457</v>
      </c>
      <c r="B121" s="69">
        <v>19.0824075819</v>
      </c>
      <c r="C121" s="78">
        <v>46326</v>
      </c>
    </row>
    <row r="122" spans="1:3">
      <c r="A122" s="62" t="s">
        <v>3458</v>
      </c>
      <c r="B122" s="69">
        <v>28.195116323400001</v>
      </c>
      <c r="C122" s="78">
        <v>46326</v>
      </c>
    </row>
    <row r="123" spans="1:3">
      <c r="A123" s="62" t="s">
        <v>3459</v>
      </c>
      <c r="B123" s="69">
        <v>13.727316540599999</v>
      </c>
      <c r="C123" s="78">
        <v>46326</v>
      </c>
    </row>
    <row r="124" spans="1:3">
      <c r="A124" s="62" t="s">
        <v>3460</v>
      </c>
      <c r="B124" s="69">
        <v>4193.4538502414998</v>
      </c>
      <c r="C124" s="78">
        <v>46752</v>
      </c>
    </row>
    <row r="125" spans="1:3">
      <c r="A125" s="62" t="s">
        <v>3461</v>
      </c>
      <c r="B125" s="69">
        <v>8977.6988186535</v>
      </c>
      <c r="C125" s="78">
        <v>47927</v>
      </c>
    </row>
    <row r="126" spans="1:3">
      <c r="A126" s="62" t="s">
        <v>3648</v>
      </c>
      <c r="B126" s="69">
        <v>1438.7579900000001</v>
      </c>
      <c r="C126" s="78">
        <v>45615</v>
      </c>
    </row>
    <row r="127" spans="1:3">
      <c r="A127" s="62" t="s">
        <v>3462</v>
      </c>
      <c r="B127" s="69">
        <v>3858.8081051285999</v>
      </c>
      <c r="C127" s="78">
        <v>47528</v>
      </c>
    </row>
    <row r="128" spans="1:3">
      <c r="A128" s="62" t="s">
        <v>2381</v>
      </c>
      <c r="B128" s="69">
        <v>398.98465307999999</v>
      </c>
      <c r="C128" s="78">
        <v>47756</v>
      </c>
    </row>
    <row r="129" spans="1:3">
      <c r="A129" s="62" t="s">
        <v>3463</v>
      </c>
      <c r="B129" s="69">
        <v>2299.6900844087977</v>
      </c>
      <c r="C129" s="78">
        <v>48332</v>
      </c>
    </row>
    <row r="130" spans="1:3">
      <c r="A130" s="62" t="s">
        <v>3464</v>
      </c>
      <c r="B130" s="69">
        <v>6680.0687679669736</v>
      </c>
      <c r="C130" s="78">
        <v>47715</v>
      </c>
    </row>
    <row r="131" spans="1:3">
      <c r="A131" s="62" t="s">
        <v>3465</v>
      </c>
      <c r="B131" s="69">
        <v>2396.0676075306692</v>
      </c>
      <c r="C131" s="78">
        <v>47715</v>
      </c>
    </row>
    <row r="132" spans="1:3">
      <c r="A132" s="62" t="s">
        <v>3466</v>
      </c>
      <c r="B132" s="69">
        <v>46.870009992</v>
      </c>
      <c r="C132" s="78">
        <v>47715</v>
      </c>
    </row>
    <row r="133" spans="1:3">
      <c r="A133" s="62" t="s">
        <v>2388</v>
      </c>
      <c r="B133" s="69">
        <v>263.76679183200002</v>
      </c>
      <c r="C133" s="78">
        <v>48466</v>
      </c>
    </row>
    <row r="134" spans="1:3">
      <c r="A134" s="62" t="s">
        <v>2389</v>
      </c>
      <c r="B134" s="69">
        <v>306.11716784999999</v>
      </c>
      <c r="C134" s="78">
        <v>48466</v>
      </c>
    </row>
    <row r="135" spans="1:3">
      <c r="A135" s="62" t="s">
        <v>3467</v>
      </c>
      <c r="B135" s="69">
        <v>2500.7573626307667</v>
      </c>
      <c r="C135" s="78">
        <v>48446</v>
      </c>
    </row>
    <row r="136" spans="1:3">
      <c r="A136" s="62" t="s">
        <v>3468</v>
      </c>
      <c r="B136" s="69">
        <v>18.834031709999994</v>
      </c>
      <c r="C136" s="78">
        <v>48446</v>
      </c>
    </row>
    <row r="137" spans="1:3">
      <c r="A137" s="62" t="s">
        <v>2391</v>
      </c>
      <c r="B137" s="69">
        <v>146.08314531467997</v>
      </c>
      <c r="C137" s="78">
        <v>48319</v>
      </c>
    </row>
    <row r="138" spans="1:3">
      <c r="A138" s="62" t="s">
        <v>3469</v>
      </c>
      <c r="B138" s="69">
        <v>6765.1852231652856</v>
      </c>
      <c r="C138" s="78">
        <v>49124</v>
      </c>
    </row>
    <row r="139" spans="1:3">
      <c r="A139" s="62" t="s">
        <v>3470</v>
      </c>
      <c r="B139" s="69">
        <v>3245.3215774199994</v>
      </c>
      <c r="C139" s="78">
        <v>50770</v>
      </c>
    </row>
    <row r="140" spans="1:3">
      <c r="A140" s="62" t="s">
        <v>3471</v>
      </c>
      <c r="B140" s="69">
        <v>1392.0350028857999</v>
      </c>
      <c r="C140" s="78">
        <v>47392</v>
      </c>
    </row>
    <row r="141" spans="1:3">
      <c r="A141" s="62" t="s">
        <v>3649</v>
      </c>
      <c r="B141" s="69">
        <v>1128.2118228608329</v>
      </c>
      <c r="C141" s="78">
        <v>46418</v>
      </c>
    </row>
    <row r="142" spans="1:3">
      <c r="A142" s="62" t="s">
        <v>3472</v>
      </c>
      <c r="B142" s="69">
        <v>9.0968415529855289</v>
      </c>
      <c r="C142" s="78">
        <v>48944</v>
      </c>
    </row>
    <row r="143" spans="1:3">
      <c r="A143" s="62" t="s">
        <v>2276</v>
      </c>
      <c r="B143" s="69">
        <v>1390.8556118835741</v>
      </c>
      <c r="C143" s="78">
        <v>48760</v>
      </c>
    </row>
    <row r="144" spans="1:3">
      <c r="A144" s="62" t="s">
        <v>2277</v>
      </c>
      <c r="B144" s="69">
        <v>7.1222310900000005</v>
      </c>
      <c r="C144" s="78">
        <v>47453</v>
      </c>
    </row>
    <row r="145" spans="1:3">
      <c r="A145" s="62" t="s">
        <v>2398</v>
      </c>
      <c r="B145" s="69">
        <v>41.374369951199995</v>
      </c>
      <c r="C145" s="78">
        <v>47262</v>
      </c>
    </row>
    <row r="146" spans="1:3">
      <c r="A146" s="62" t="s">
        <v>3473</v>
      </c>
      <c r="B146" s="69">
        <v>22.011749105909999</v>
      </c>
      <c r="C146" s="78">
        <v>45777</v>
      </c>
    </row>
    <row r="147" spans="1:3">
      <c r="A147" s="62" t="s">
        <v>2399</v>
      </c>
      <c r="B147" s="69">
        <v>3276.1837205040001</v>
      </c>
      <c r="C147" s="78">
        <v>45930</v>
      </c>
    </row>
    <row r="148" spans="1:3">
      <c r="A148" s="62" t="s">
        <v>3474</v>
      </c>
      <c r="B148" s="69">
        <v>8486.1529713819527</v>
      </c>
      <c r="C148" s="78">
        <v>47665</v>
      </c>
    </row>
    <row r="149" spans="1:3">
      <c r="A149" s="62" t="s">
        <v>3475</v>
      </c>
      <c r="B149" s="69">
        <v>1101.175377994512</v>
      </c>
      <c r="C149" s="78">
        <v>45485</v>
      </c>
    </row>
    <row r="150" spans="1:3">
      <c r="A150" s="62" t="s">
        <v>3476</v>
      </c>
      <c r="B150" s="69">
        <v>2270.6740495159861</v>
      </c>
      <c r="C150" s="78">
        <v>46417</v>
      </c>
    </row>
    <row r="151" spans="1:3">
      <c r="A151" s="62" t="s">
        <v>3477</v>
      </c>
      <c r="B151" s="69">
        <v>493.37043750539993</v>
      </c>
      <c r="C151" s="78">
        <v>47178</v>
      </c>
    </row>
    <row r="152" spans="1:3">
      <c r="A152" s="62" t="s">
        <v>3478</v>
      </c>
      <c r="B152" s="69">
        <v>100.42419464999999</v>
      </c>
      <c r="C152" s="78">
        <v>47447</v>
      </c>
    </row>
    <row r="153" spans="1:3">
      <c r="A153" s="62" t="s">
        <v>3479</v>
      </c>
      <c r="B153" s="69">
        <v>1692.0571220045997</v>
      </c>
      <c r="C153" s="78">
        <v>47987</v>
      </c>
    </row>
    <row r="154" spans="1:3">
      <c r="A154" s="62" t="s">
        <v>2410</v>
      </c>
      <c r="B154" s="69">
        <v>1500.6027845599106</v>
      </c>
      <c r="C154" s="78">
        <v>48180</v>
      </c>
    </row>
    <row r="155" spans="1:3">
      <c r="A155" s="62" t="s">
        <v>3480</v>
      </c>
      <c r="B155" s="69">
        <v>4591.0459728899996</v>
      </c>
      <c r="C155" s="78">
        <v>47735</v>
      </c>
    </row>
    <row r="156" spans="1:3">
      <c r="A156" s="62" t="s">
        <v>3481</v>
      </c>
      <c r="B156" s="69">
        <v>151.59909327030002</v>
      </c>
      <c r="C156" s="78">
        <v>48151</v>
      </c>
    </row>
    <row r="157" spans="1:3">
      <c r="A157" s="62" t="s">
        <v>3482</v>
      </c>
      <c r="B157" s="69">
        <v>1378.4459021800999</v>
      </c>
      <c r="C157" s="78">
        <v>47848</v>
      </c>
    </row>
    <row r="158" spans="1:3">
      <c r="A158" s="62" t="s">
        <v>3483</v>
      </c>
      <c r="B158" s="69">
        <v>321.93539139037961</v>
      </c>
      <c r="C158" s="78">
        <v>45710</v>
      </c>
    </row>
    <row r="159" spans="1:3">
      <c r="A159" s="62" t="s">
        <v>3484</v>
      </c>
      <c r="B159" s="69">
        <v>2704.001083452385</v>
      </c>
      <c r="C159" s="78">
        <v>46573</v>
      </c>
    </row>
    <row r="160" spans="1:3">
      <c r="A160" s="62" t="s">
        <v>3485</v>
      </c>
      <c r="B160" s="69">
        <v>2895.0833919524348</v>
      </c>
      <c r="C160" s="78">
        <v>47832</v>
      </c>
    </row>
    <row r="161" spans="1:3">
      <c r="A161" s="62" t="s">
        <v>3486</v>
      </c>
      <c r="B161" s="69">
        <v>135.97281505483113</v>
      </c>
      <c r="C161" s="78">
        <v>46524</v>
      </c>
    </row>
    <row r="162" spans="1:3">
      <c r="A162" s="62" t="s">
        <v>3487</v>
      </c>
      <c r="B162" s="69">
        <v>2897.4544216608679</v>
      </c>
      <c r="C162" s="78">
        <v>48121</v>
      </c>
    </row>
    <row r="163" spans="1:3">
      <c r="A163" s="62" t="s">
        <v>3488</v>
      </c>
      <c r="B163" s="69">
        <v>490.95761763248345</v>
      </c>
      <c r="C163" s="78">
        <v>48121</v>
      </c>
    </row>
    <row r="164" spans="1:3">
      <c r="A164" s="62" t="s">
        <v>3489</v>
      </c>
      <c r="B164" s="69">
        <v>518.31630243927475</v>
      </c>
      <c r="C164" s="78">
        <v>47255</v>
      </c>
    </row>
    <row r="165" spans="1:3">
      <c r="A165" s="62" t="s">
        <v>3490</v>
      </c>
      <c r="B165" s="69">
        <v>286.506612080347</v>
      </c>
      <c r="C165" s="78">
        <v>48029</v>
      </c>
    </row>
    <row r="166" spans="1:3">
      <c r="A166" s="62" t="s">
        <v>3491</v>
      </c>
      <c r="B166" s="69">
        <v>660.38954319000004</v>
      </c>
      <c r="C166" s="78">
        <v>48294</v>
      </c>
    </row>
    <row r="167" spans="1:3">
      <c r="A167" s="62" t="s">
        <v>2426</v>
      </c>
      <c r="B167" s="69">
        <v>3915.7602046259922</v>
      </c>
      <c r="C167" s="78">
        <v>47937</v>
      </c>
    </row>
    <row r="168" spans="1:3">
      <c r="A168" s="62" t="s">
        <v>3492</v>
      </c>
      <c r="B168" s="69">
        <v>1189.6408197210542</v>
      </c>
      <c r="C168" s="78">
        <v>46572</v>
      </c>
    </row>
    <row r="169" spans="1:3">
      <c r="A169" s="62" t="s">
        <v>2299</v>
      </c>
      <c r="B169" s="69">
        <v>5762.9587741079995</v>
      </c>
      <c r="C169" s="78">
        <v>48781</v>
      </c>
    </row>
    <row r="170" spans="1:3">
      <c r="A170" s="62" t="s">
        <v>3650</v>
      </c>
      <c r="B170" s="69">
        <v>586.90509797267623</v>
      </c>
      <c r="C170" s="78">
        <v>45553</v>
      </c>
    </row>
    <row r="171" spans="1:3">
      <c r="A171" s="62" t="s">
        <v>3493</v>
      </c>
      <c r="B171" s="69">
        <v>415.79887051169999</v>
      </c>
      <c r="C171" s="78">
        <v>46844</v>
      </c>
    </row>
    <row r="172" spans="1:3">
      <c r="A172" s="62" t="s">
        <v>3651</v>
      </c>
      <c r="B172" s="69">
        <v>596.0768174524386</v>
      </c>
      <c r="C172" s="78">
        <v>45602</v>
      </c>
    </row>
    <row r="173" spans="1:3">
      <c r="A173" s="62" t="s">
        <v>3494</v>
      </c>
      <c r="B173" s="69">
        <v>1462.6090047565585</v>
      </c>
      <c r="C173" s="78">
        <v>50770</v>
      </c>
    </row>
    <row r="174" spans="1:3">
      <c r="A174" s="62" t="s">
        <v>3495</v>
      </c>
      <c r="B174" s="69">
        <v>571.73418639012812</v>
      </c>
      <c r="C174" s="78">
        <v>45869</v>
      </c>
    </row>
    <row r="175" spans="1:3">
      <c r="A175" s="62" t="s">
        <v>3496</v>
      </c>
      <c r="B175" s="69">
        <v>444.9748605124235</v>
      </c>
      <c r="C175" s="78">
        <v>46938</v>
      </c>
    </row>
    <row r="176" spans="1:3">
      <c r="A176" s="62" t="s">
        <v>3497</v>
      </c>
      <c r="B176" s="69">
        <v>866.75136093736967</v>
      </c>
      <c r="C176" s="78">
        <v>46201</v>
      </c>
    </row>
    <row r="177" spans="1:3">
      <c r="A177" s="62" t="s">
        <v>3498</v>
      </c>
      <c r="B177" s="69">
        <v>1716.2058537441726</v>
      </c>
      <c r="C177" s="78">
        <v>46203</v>
      </c>
    </row>
    <row r="178" spans="1:3">
      <c r="A178" s="62" t="s">
        <v>2436</v>
      </c>
      <c r="B178" s="69">
        <v>3488.9581325992331</v>
      </c>
      <c r="C178" s="78">
        <v>47312</v>
      </c>
    </row>
    <row r="179" spans="1:3">
      <c r="A179" s="62" t="s">
        <v>3499</v>
      </c>
      <c r="B179" s="69">
        <v>1319.5706116905001</v>
      </c>
      <c r="C179" s="78">
        <v>46660</v>
      </c>
    </row>
    <row r="180" spans="1:3">
      <c r="A180" s="62" t="s">
        <v>2441</v>
      </c>
      <c r="B180" s="69">
        <v>996.05841893999991</v>
      </c>
      <c r="C180" s="78">
        <v>47301</v>
      </c>
    </row>
    <row r="181" spans="1:3">
      <c r="A181" s="62" t="s">
        <v>3500</v>
      </c>
      <c r="B181" s="69">
        <v>2022.0772988870999</v>
      </c>
      <c r="C181" s="78">
        <v>48176</v>
      </c>
    </row>
    <row r="182" spans="1:3">
      <c r="A182" s="62" t="s">
        <v>3501</v>
      </c>
      <c r="B182" s="69">
        <v>50.529695580000002</v>
      </c>
      <c r="C182" s="78">
        <v>48213</v>
      </c>
    </row>
    <row r="183" spans="1:3">
      <c r="A183" s="62" t="s">
        <v>2447</v>
      </c>
      <c r="B183" s="69">
        <v>245.5639026867</v>
      </c>
      <c r="C183" s="78">
        <v>47992</v>
      </c>
    </row>
    <row r="184" spans="1:3">
      <c r="A184" s="62" t="s">
        <v>3502</v>
      </c>
      <c r="B184" s="69">
        <v>2247.4060648926697</v>
      </c>
      <c r="C184" s="78">
        <v>48944</v>
      </c>
    </row>
    <row r="185" spans="1:3">
      <c r="A185" s="62" t="s">
        <v>3503</v>
      </c>
      <c r="B185" s="69">
        <v>450.09858581999998</v>
      </c>
      <c r="C185" s="78">
        <v>46601</v>
      </c>
    </row>
    <row r="186" spans="1:3">
      <c r="A186" s="62" t="s">
        <v>3504</v>
      </c>
      <c r="B186" s="69">
        <v>473.4176851511815</v>
      </c>
      <c r="C186" s="78">
        <v>46722</v>
      </c>
    </row>
    <row r="187" spans="1:3">
      <c r="A187" s="62" t="s">
        <v>3505</v>
      </c>
      <c r="B187" s="69">
        <v>679.43721336457213</v>
      </c>
      <c r="C187" s="78">
        <v>46794</v>
      </c>
    </row>
    <row r="188" spans="1:3">
      <c r="A188" s="62" t="s">
        <v>3506</v>
      </c>
      <c r="B188" s="69">
        <v>537.77531881200002</v>
      </c>
      <c r="C188" s="78">
        <v>47407</v>
      </c>
    </row>
    <row r="189" spans="1:3">
      <c r="A189" s="62" t="s">
        <v>3507</v>
      </c>
      <c r="B189" s="69">
        <v>3296.9913072719996</v>
      </c>
      <c r="C189" s="78">
        <v>48234</v>
      </c>
    </row>
    <row r="190" spans="1:3">
      <c r="A190" s="62" t="s">
        <v>2458</v>
      </c>
      <c r="B190" s="69">
        <v>471.89046155047521</v>
      </c>
      <c r="C190" s="78">
        <v>47467</v>
      </c>
    </row>
    <row r="191" spans="1:3">
      <c r="A191" s="62" t="s">
        <v>3508</v>
      </c>
      <c r="B191" s="69">
        <v>116.48317238999999</v>
      </c>
      <c r="C191" s="78">
        <v>47599</v>
      </c>
    </row>
    <row r="192" spans="1:3">
      <c r="A192" s="62" t="s">
        <v>3509</v>
      </c>
      <c r="B192" s="69">
        <v>5.5599312506885692</v>
      </c>
      <c r="C192" s="78">
        <v>46082</v>
      </c>
    </row>
    <row r="193" spans="1:3">
      <c r="A193" s="62" t="s">
        <v>3510</v>
      </c>
      <c r="B193" s="69">
        <v>755.15759599097942</v>
      </c>
      <c r="C193" s="78">
        <v>47236</v>
      </c>
    </row>
    <row r="194" spans="1:3">
      <c r="A194" s="62" t="s">
        <v>3511</v>
      </c>
      <c r="B194" s="69">
        <v>2977.9108401702251</v>
      </c>
      <c r="C194" s="78">
        <v>46465</v>
      </c>
    </row>
    <row r="195" spans="1:3">
      <c r="A195" s="62" t="s">
        <v>3512</v>
      </c>
      <c r="B195" s="69">
        <v>108.5801385123</v>
      </c>
      <c r="C195" s="78">
        <v>48723</v>
      </c>
    </row>
    <row r="196" spans="1:3">
      <c r="A196" s="62" t="s">
        <v>3513</v>
      </c>
      <c r="B196" s="69">
        <v>786.60769239000001</v>
      </c>
      <c r="C196" s="78">
        <v>48268</v>
      </c>
    </row>
    <row r="197" spans="1:3">
      <c r="A197" s="62" t="s">
        <v>2482</v>
      </c>
      <c r="B197" s="69">
        <v>235.33604523</v>
      </c>
      <c r="C197" s="78">
        <v>47107</v>
      </c>
    </row>
    <row r="198" spans="1:3">
      <c r="A198" s="62" t="s">
        <v>3514</v>
      </c>
      <c r="B198" s="69">
        <v>628.3146162618001</v>
      </c>
      <c r="C198" s="78">
        <v>48213</v>
      </c>
    </row>
    <row r="199" spans="1:3">
      <c r="A199" s="62" t="s">
        <v>3515</v>
      </c>
      <c r="B199" s="69">
        <v>197.9289302407729</v>
      </c>
      <c r="C199" s="78">
        <v>45869</v>
      </c>
    </row>
    <row r="200" spans="1:3">
      <c r="A200" s="62" t="s">
        <v>2485</v>
      </c>
      <c r="B200" s="69">
        <v>637.74301345472622</v>
      </c>
      <c r="C200" s="78">
        <v>47848</v>
      </c>
    </row>
    <row r="201" spans="1:3">
      <c r="A201" s="62" t="s">
        <v>3516</v>
      </c>
      <c r="B201" s="69">
        <v>288.93163883219995</v>
      </c>
      <c r="C201" s="78">
        <v>46637</v>
      </c>
    </row>
    <row r="202" spans="1:3">
      <c r="A202" s="62" t="s">
        <v>2487</v>
      </c>
      <c r="B202" s="69">
        <v>1464.5055452039999</v>
      </c>
      <c r="C202" s="78">
        <v>47574</v>
      </c>
    </row>
    <row r="203" spans="1:3">
      <c r="A203" s="62" t="s">
        <v>3517</v>
      </c>
      <c r="B203" s="69">
        <v>959.57142713639985</v>
      </c>
      <c r="C203" s="78">
        <v>48942</v>
      </c>
    </row>
    <row r="204" spans="1:3">
      <c r="A204" s="62" t="s">
        <v>3518</v>
      </c>
      <c r="B204" s="69">
        <v>1392.9824289654</v>
      </c>
      <c r="C204" s="78">
        <v>48942</v>
      </c>
    </row>
    <row r="205" spans="1:3">
      <c r="A205" s="62" t="s">
        <v>2491</v>
      </c>
      <c r="B205" s="69">
        <v>5413.9397691599997</v>
      </c>
      <c r="C205" s="78">
        <v>49405</v>
      </c>
    </row>
    <row r="206" spans="1:3">
      <c r="A206" s="62" t="s">
        <v>3519</v>
      </c>
      <c r="B206" s="69">
        <v>1084.8929001789454</v>
      </c>
      <c r="C206" s="78">
        <v>46933</v>
      </c>
    </row>
    <row r="207" spans="1:3">
      <c r="A207" s="62" t="s">
        <v>3520</v>
      </c>
      <c r="B207" s="69">
        <v>82.535762825099994</v>
      </c>
      <c r="C207" s="78">
        <v>48069</v>
      </c>
    </row>
    <row r="208" spans="1:3">
      <c r="A208" s="62" t="s">
        <v>3521</v>
      </c>
      <c r="B208" s="69">
        <v>5089.2521839476613</v>
      </c>
      <c r="C208" s="78">
        <v>46643</v>
      </c>
    </row>
    <row r="209" spans="1:3">
      <c r="A209" s="62" t="s">
        <v>3522</v>
      </c>
      <c r="B209" s="69">
        <v>1026.57820941</v>
      </c>
      <c r="C209" s="78">
        <v>48004</v>
      </c>
    </row>
    <row r="210" spans="1:3">
      <c r="A210" s="62" t="s">
        <v>3523</v>
      </c>
      <c r="B210" s="69">
        <v>4.8438530594999989</v>
      </c>
      <c r="C210" s="78">
        <v>47262</v>
      </c>
    </row>
    <row r="211" spans="1:3">
      <c r="A211" s="62" t="s">
        <v>3524</v>
      </c>
      <c r="B211" s="69">
        <v>1.2003614532</v>
      </c>
      <c r="C211" s="78">
        <v>45939</v>
      </c>
    </row>
    <row r="212" spans="1:3">
      <c r="A212" s="62" t="s">
        <v>2495</v>
      </c>
      <c r="B212" s="69">
        <v>2381.1084095759998</v>
      </c>
      <c r="C212" s="78">
        <v>46742</v>
      </c>
    </row>
    <row r="213" spans="1:3">
      <c r="A213" s="62" t="s">
        <v>3525</v>
      </c>
      <c r="B213" s="69">
        <v>1990.9875714299999</v>
      </c>
      <c r="C213" s="78">
        <v>46112</v>
      </c>
    </row>
    <row r="214" spans="1:3">
      <c r="A214" s="62" t="s">
        <v>2496</v>
      </c>
      <c r="B214" s="69">
        <v>6980.2034593121998</v>
      </c>
      <c r="C214" s="78">
        <v>46722</v>
      </c>
    </row>
    <row r="215" spans="1:3">
      <c r="A215" s="62" t="s">
        <v>3526</v>
      </c>
      <c r="B215" s="69">
        <v>5071.117594045515</v>
      </c>
      <c r="C215" s="78">
        <v>47409</v>
      </c>
    </row>
    <row r="216" spans="1:3">
      <c r="A216" s="62" t="s">
        <v>2497</v>
      </c>
      <c r="B216" s="69">
        <v>563.32772262000003</v>
      </c>
      <c r="C216" s="78">
        <v>46722</v>
      </c>
    </row>
    <row r="217" spans="1:3">
      <c r="A217" s="62" t="s">
        <v>2286</v>
      </c>
      <c r="B217" s="69">
        <v>13.429104600600001</v>
      </c>
      <c r="C217" s="78">
        <v>48030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1:A4 A5:B7 A9:B1048576 C1:AY1048576 BA1:XFD1048576 AZ1:AZ9999 AZ10001:AZ1048576" xr:uid="{00000000-0002-0000-1A00-000000000000}"/>
  </dataValidations>
  <pageMargins left="0" right="0" top="0.5" bottom="0.5" header="0" footer="0.25"/>
  <pageSetup paperSize="9" scale="1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8802</v>
      </c>
    </row>
    <row r="5" spans="1:15" s="3" customFormat="1">
      <c r="A5" s="38" t="s">
        <v>120</v>
      </c>
      <c r="B5" s="39" t="s">
        <v>48</v>
      </c>
      <c r="C5" s="39" t="s">
        <v>70</v>
      </c>
      <c r="D5" s="39" t="s">
        <v>14</v>
      </c>
      <c r="E5" s="39" t="s">
        <v>71</v>
      </c>
      <c r="F5" s="39" t="s">
        <v>108</v>
      </c>
      <c r="G5" s="39" t="s">
        <v>17</v>
      </c>
      <c r="H5" s="39" t="s">
        <v>107</v>
      </c>
      <c r="I5" s="39" t="s">
        <v>16</v>
      </c>
      <c r="J5" s="39" t="s">
        <v>176</v>
      </c>
      <c r="K5" s="39" t="s">
        <v>204</v>
      </c>
      <c r="L5" s="39" t="s">
        <v>177</v>
      </c>
      <c r="M5" s="39" t="s">
        <v>63</v>
      </c>
      <c r="N5" s="39" t="s">
        <v>152</v>
      </c>
      <c r="O5" s="41" t="s">
        <v>154</v>
      </c>
    </row>
    <row r="6" spans="1:15" s="3" customFormat="1">
      <c r="A6" s="121" t="s">
        <v>3652</v>
      </c>
      <c r="B6" s="122" t="s">
        <v>3652</v>
      </c>
      <c r="C6" s="122" t="s">
        <v>3652</v>
      </c>
      <c r="D6" s="122" t="s">
        <v>3652</v>
      </c>
      <c r="E6" s="122" t="s">
        <v>3652</v>
      </c>
      <c r="F6" s="27" t="s">
        <v>21</v>
      </c>
      <c r="G6" s="27" t="s">
        <v>20</v>
      </c>
      <c r="H6" s="122" t="s">
        <v>3652</v>
      </c>
      <c r="I6" s="27" t="s">
        <v>19</v>
      </c>
      <c r="J6" s="27" t="s">
        <v>19</v>
      </c>
      <c r="K6" s="27" t="s">
        <v>206</v>
      </c>
      <c r="L6" s="27" t="s">
        <v>202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3" t="s">
        <v>3652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6" t="s">
        <v>3387</v>
      </c>
      <c r="B8" s="126" t="s">
        <v>3652</v>
      </c>
      <c r="C8" s="126" t="s">
        <v>3652</v>
      </c>
      <c r="D8" s="126" t="s">
        <v>3652</v>
      </c>
      <c r="E8" s="126" t="s">
        <v>3652</v>
      </c>
      <c r="F8" s="126" t="s">
        <v>3652</v>
      </c>
      <c r="G8" s="126" t="s">
        <v>3652</v>
      </c>
      <c r="H8" s="126" t="s">
        <v>3652</v>
      </c>
      <c r="I8" s="126" t="s">
        <v>3652</v>
      </c>
      <c r="J8" s="126" t="s">
        <v>3652</v>
      </c>
      <c r="K8" s="126" t="s">
        <v>3652</v>
      </c>
      <c r="L8" s="97">
        <v>0</v>
      </c>
      <c r="M8" s="126" t="s">
        <v>3652</v>
      </c>
      <c r="N8" s="98">
        <v>0</v>
      </c>
      <c r="O8" s="98">
        <v>0</v>
      </c>
    </row>
    <row r="9" spans="1:15">
      <c r="A9" s="95" t="s">
        <v>214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126" t="s">
        <v>3652</v>
      </c>
      <c r="L9" s="126" t="s">
        <v>3652</v>
      </c>
      <c r="M9" s="126" t="s">
        <v>3652</v>
      </c>
      <c r="N9" s="126" t="s">
        <v>3652</v>
      </c>
      <c r="O9" s="126" t="s">
        <v>3652</v>
      </c>
    </row>
    <row r="10" spans="1:15">
      <c r="A10" s="95" t="s">
        <v>116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126" t="s">
        <v>3652</v>
      </c>
      <c r="M10" s="126" t="s">
        <v>3652</v>
      </c>
      <c r="N10" s="126" t="s">
        <v>3652</v>
      </c>
      <c r="O10" s="126" t="s">
        <v>3652</v>
      </c>
    </row>
    <row r="11" spans="1:15">
      <c r="A11" s="95" t="s">
        <v>205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126" t="s">
        <v>3652</v>
      </c>
      <c r="M11" s="126" t="s">
        <v>3652</v>
      </c>
      <c r="N11" s="126" t="s">
        <v>3652</v>
      </c>
      <c r="O11" s="126" t="s">
        <v>3652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9:A21 L9:L21 N9:O21 C1:XFD4 B5:K21 A1:A7 L5:L7 M5:M21 N5:O7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8802</v>
      </c>
    </row>
    <row r="5" spans="1:15" s="3" customFormat="1">
      <c r="A5" s="38" t="s">
        <v>120</v>
      </c>
      <c r="B5" s="39" t="s">
        <v>48</v>
      </c>
      <c r="C5" s="39" t="s">
        <v>70</v>
      </c>
      <c r="D5" s="39" t="s">
        <v>14</v>
      </c>
      <c r="E5" s="39" t="s">
        <v>71</v>
      </c>
      <c r="F5" s="39" t="s">
        <v>108</v>
      </c>
      <c r="G5" s="39" t="s">
        <v>17</v>
      </c>
      <c r="H5" s="39" t="s">
        <v>107</v>
      </c>
      <c r="I5" s="39" t="s">
        <v>16</v>
      </c>
      <c r="J5" s="39" t="s">
        <v>176</v>
      </c>
      <c r="K5" s="39" t="s">
        <v>199</v>
      </c>
      <c r="L5" s="39" t="s">
        <v>177</v>
      </c>
      <c r="M5" s="39" t="s">
        <v>63</v>
      </c>
      <c r="N5" s="39" t="s">
        <v>152</v>
      </c>
      <c r="O5" s="41" t="s">
        <v>154</v>
      </c>
    </row>
    <row r="6" spans="1:15" s="3" customFormat="1">
      <c r="A6" s="121" t="s">
        <v>3652</v>
      </c>
      <c r="B6" s="122" t="s">
        <v>3652</v>
      </c>
      <c r="C6" s="122" t="s">
        <v>3652</v>
      </c>
      <c r="D6" s="122" t="s">
        <v>3652</v>
      </c>
      <c r="E6" s="122" t="s">
        <v>3652</v>
      </c>
      <c r="F6" s="27" t="s">
        <v>21</v>
      </c>
      <c r="G6" s="27" t="s">
        <v>20</v>
      </c>
      <c r="H6" s="122" t="s">
        <v>3652</v>
      </c>
      <c r="I6" s="27" t="s">
        <v>19</v>
      </c>
      <c r="J6" s="27" t="s">
        <v>19</v>
      </c>
      <c r="K6" s="27" t="s">
        <v>206</v>
      </c>
      <c r="L6" s="27" t="s">
        <v>202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3" t="s">
        <v>3652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6" t="s">
        <v>3388</v>
      </c>
      <c r="B8" s="126" t="s">
        <v>3652</v>
      </c>
      <c r="C8" s="126" t="s">
        <v>3652</v>
      </c>
      <c r="D8" s="126" t="s">
        <v>3652</v>
      </c>
      <c r="E8" s="126" t="s">
        <v>3652</v>
      </c>
      <c r="F8" s="126" t="s">
        <v>3652</v>
      </c>
      <c r="G8" s="126" t="s">
        <v>3652</v>
      </c>
      <c r="H8" s="126" t="s">
        <v>3652</v>
      </c>
      <c r="I8" s="126" t="s">
        <v>3652</v>
      </c>
      <c r="J8" s="126" t="s">
        <v>3652</v>
      </c>
      <c r="K8" s="126" t="s">
        <v>3652</v>
      </c>
      <c r="L8" s="97">
        <v>0</v>
      </c>
      <c r="M8" s="126" t="s">
        <v>3652</v>
      </c>
      <c r="N8" s="98">
        <v>0</v>
      </c>
      <c r="O8" s="98">
        <v>0</v>
      </c>
    </row>
    <row r="9" spans="1:15">
      <c r="A9" s="95" t="s">
        <v>214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126" t="s">
        <v>3652</v>
      </c>
      <c r="L9" s="126" t="s">
        <v>3652</v>
      </c>
      <c r="M9" s="126" t="s">
        <v>3652</v>
      </c>
      <c r="N9" s="126" t="s">
        <v>3652</v>
      </c>
      <c r="O9" s="126" t="s">
        <v>3652</v>
      </c>
    </row>
    <row r="10" spans="1:15">
      <c r="A10" s="95" t="s">
        <v>116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126" t="s">
        <v>3652</v>
      </c>
      <c r="M10" s="126" t="s">
        <v>3652</v>
      </c>
      <c r="N10" s="126" t="s">
        <v>3652</v>
      </c>
      <c r="O10" s="126" t="s">
        <v>3652</v>
      </c>
    </row>
    <row r="11" spans="1:15">
      <c r="A11" s="95" t="s">
        <v>205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126" t="s">
        <v>3652</v>
      </c>
      <c r="M11" s="126" t="s">
        <v>3652</v>
      </c>
      <c r="N11" s="126" t="s">
        <v>3652</v>
      </c>
      <c r="O11" s="126" t="s">
        <v>3652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9:A21 L9:L21 N9:O21 C1:XFD4 B5:K21 A1:A7 L5:L7 M5:M21 N5:O7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8802</v>
      </c>
    </row>
    <row r="5" spans="1:15" s="3" customFormat="1">
      <c r="A5" s="38" t="s">
        <v>120</v>
      </c>
      <c r="B5" s="39" t="s">
        <v>48</v>
      </c>
      <c r="C5" s="39" t="s">
        <v>70</v>
      </c>
      <c r="D5" s="39" t="s">
        <v>14</v>
      </c>
      <c r="E5" s="39" t="s">
        <v>71</v>
      </c>
      <c r="F5" s="39" t="s">
        <v>108</v>
      </c>
      <c r="G5" s="39" t="s">
        <v>17</v>
      </c>
      <c r="H5" s="39" t="s">
        <v>107</v>
      </c>
      <c r="I5" s="39" t="s">
        <v>16</v>
      </c>
      <c r="J5" s="39" t="s">
        <v>176</v>
      </c>
      <c r="K5" s="39" t="s">
        <v>199</v>
      </c>
      <c r="L5" s="39" t="s">
        <v>177</v>
      </c>
      <c r="M5" s="39" t="s">
        <v>63</v>
      </c>
      <c r="N5" s="39" t="s">
        <v>152</v>
      </c>
      <c r="O5" s="41" t="s">
        <v>154</v>
      </c>
    </row>
    <row r="6" spans="1:15" s="3" customFormat="1">
      <c r="A6" s="121" t="s">
        <v>3652</v>
      </c>
      <c r="B6" s="122" t="s">
        <v>3652</v>
      </c>
      <c r="C6" s="122" t="s">
        <v>3652</v>
      </c>
      <c r="D6" s="122" t="s">
        <v>3652</v>
      </c>
      <c r="E6" s="122" t="s">
        <v>3652</v>
      </c>
      <c r="F6" s="27" t="s">
        <v>21</v>
      </c>
      <c r="G6" s="27" t="s">
        <v>20</v>
      </c>
      <c r="H6" s="122" t="s">
        <v>3652</v>
      </c>
      <c r="I6" s="27" t="s">
        <v>19</v>
      </c>
      <c r="J6" s="27" t="s">
        <v>19</v>
      </c>
      <c r="K6" s="27" t="s">
        <v>206</v>
      </c>
      <c r="L6" s="27" t="s">
        <v>202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3" t="s">
        <v>3652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6" t="s">
        <v>3389</v>
      </c>
      <c r="B8" s="126" t="s">
        <v>3652</v>
      </c>
      <c r="C8" s="126" t="s">
        <v>3652</v>
      </c>
      <c r="D8" s="126" t="s">
        <v>3652</v>
      </c>
      <c r="E8" s="126" t="s">
        <v>3652</v>
      </c>
      <c r="F8" s="126" t="s">
        <v>3652</v>
      </c>
      <c r="G8" s="126" t="s">
        <v>3652</v>
      </c>
      <c r="H8" s="126" t="s">
        <v>3652</v>
      </c>
      <c r="I8" s="126" t="s">
        <v>3652</v>
      </c>
      <c r="J8" s="126" t="s">
        <v>3652</v>
      </c>
      <c r="K8" s="126" t="s">
        <v>3652</v>
      </c>
      <c r="L8" s="97">
        <v>0</v>
      </c>
      <c r="M8" s="126" t="s">
        <v>3652</v>
      </c>
      <c r="N8" s="98">
        <v>0</v>
      </c>
      <c r="O8" s="98">
        <v>0</v>
      </c>
    </row>
    <row r="9" spans="1:15">
      <c r="A9" s="95" t="s">
        <v>214</v>
      </c>
      <c r="B9" s="126" t="s">
        <v>3652</v>
      </c>
      <c r="C9" s="126" t="s">
        <v>3652</v>
      </c>
      <c r="D9" s="126" t="s">
        <v>3652</v>
      </c>
      <c r="E9" s="126" t="s">
        <v>3652</v>
      </c>
      <c r="F9" s="126" t="s">
        <v>3652</v>
      </c>
      <c r="G9" s="126" t="s">
        <v>3652</v>
      </c>
      <c r="H9" s="126" t="s">
        <v>3652</v>
      </c>
      <c r="I9" s="126" t="s">
        <v>3652</v>
      </c>
      <c r="J9" s="126" t="s">
        <v>3652</v>
      </c>
      <c r="K9" s="126" t="s">
        <v>3652</v>
      </c>
      <c r="L9" s="126" t="s">
        <v>3652</v>
      </c>
      <c r="M9" s="126" t="s">
        <v>3652</v>
      </c>
      <c r="N9" s="126" t="s">
        <v>3652</v>
      </c>
      <c r="O9" s="126" t="s">
        <v>3652</v>
      </c>
    </row>
    <row r="10" spans="1:15">
      <c r="A10" s="95" t="s">
        <v>116</v>
      </c>
      <c r="B10" s="126" t="s">
        <v>3652</v>
      </c>
      <c r="C10" s="126" t="s">
        <v>3652</v>
      </c>
      <c r="D10" s="126" t="s">
        <v>3652</v>
      </c>
      <c r="E10" s="126" t="s">
        <v>3652</v>
      </c>
      <c r="F10" s="126" t="s">
        <v>3652</v>
      </c>
      <c r="G10" s="126" t="s">
        <v>3652</v>
      </c>
      <c r="H10" s="126" t="s">
        <v>3652</v>
      </c>
      <c r="I10" s="126" t="s">
        <v>3652</v>
      </c>
      <c r="J10" s="126" t="s">
        <v>3652</v>
      </c>
      <c r="K10" s="126" t="s">
        <v>3652</v>
      </c>
      <c r="L10" s="126" t="s">
        <v>3652</v>
      </c>
      <c r="M10" s="126" t="s">
        <v>3652</v>
      </c>
      <c r="N10" s="126" t="s">
        <v>3652</v>
      </c>
      <c r="O10" s="126" t="s">
        <v>3652</v>
      </c>
    </row>
    <row r="11" spans="1:15">
      <c r="A11" s="95" t="s">
        <v>205</v>
      </c>
      <c r="B11" s="126" t="s">
        <v>3652</v>
      </c>
      <c r="C11" s="126" t="s">
        <v>3652</v>
      </c>
      <c r="D11" s="126" t="s">
        <v>3652</v>
      </c>
      <c r="E11" s="126" t="s">
        <v>3652</v>
      </c>
      <c r="F11" s="126" t="s">
        <v>3652</v>
      </c>
      <c r="G11" s="126" t="s">
        <v>3652</v>
      </c>
      <c r="H11" s="126" t="s">
        <v>3652</v>
      </c>
      <c r="I11" s="126" t="s">
        <v>3652</v>
      </c>
      <c r="J11" s="126" t="s">
        <v>3652</v>
      </c>
      <c r="K11" s="126" t="s">
        <v>3652</v>
      </c>
      <c r="L11" s="126" t="s">
        <v>3652</v>
      </c>
      <c r="M11" s="126" t="s">
        <v>3652</v>
      </c>
      <c r="N11" s="126" t="s">
        <v>3652</v>
      </c>
      <c r="O11" s="126" t="s">
        <v>3652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9:A21 L9:L21 N9:O21 C1:XFD4 B5:K21 A1:A7 L5:L7 M5:M21 N5:O7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a46656d4-8850-49b3-aebd-68bd05f7f43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