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12-23\קבצים לאינטרנט 12-23\"/>
    </mc:Choice>
  </mc:AlternateContent>
  <xr:revisionPtr revIDLastSave="0" documentId="8_{A9E437A8-6238-4E7C-8114-C8D06FFBF1BC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קונצרני'!$A$6:$T$498</definedName>
    <definedName name="_xlnm._FilterDatabase" localSheetId="9" hidden="1">אופציות!$A$6:$K$98</definedName>
    <definedName name="_xlnm._FilterDatabase" localSheetId="21" hidden="1">הלוואות!$A$5:$Q$997</definedName>
    <definedName name="_xlnm._FilterDatabase" localSheetId="25" hidden="1">'השקעות אחרות '!$A$5:$J$98</definedName>
    <definedName name="_xlnm._FilterDatabase" localSheetId="23" hidden="1">'זכויות מקרקעין'!$A$5:$H$98</definedName>
    <definedName name="_xlnm._FilterDatabase" localSheetId="10" hidden="1">'חוזים עתידיים'!$A$6:$J$97</definedName>
    <definedName name="_xlnm._FilterDatabase" localSheetId="8" hidden="1">'כתבי אופציה'!$A$6:$K$98</definedName>
    <definedName name="_xlnm._FilterDatabase" localSheetId="12" hidden="1">'לא סחיר- תעודות התחייבות ממשלתי'!$A$6:$O$1000</definedName>
    <definedName name="_xlnm._FilterDatabase" localSheetId="14" hidden="1">'לא סחיר - אג"ח קונצרני'!$A$6:$R$98</definedName>
    <definedName name="_xlnm._FilterDatabase" localSheetId="18" hidden="1">'לא סחיר - אופציות'!$A$6:$K$98</definedName>
    <definedName name="_xlnm._FilterDatabase" localSheetId="19" hidden="1">'לא סחיר - חוזים עתידיים'!$A$6:$J$998</definedName>
    <definedName name="_xlnm._FilterDatabase" localSheetId="17" hidden="1">'לא סחיר - כתבי אופציה'!$A$6:$K$98</definedName>
    <definedName name="_xlnm._FilterDatabase" localSheetId="15" hidden="1">'לא סחיר - מניות'!$A$6:$L$195</definedName>
    <definedName name="_xlnm._FilterDatabase" localSheetId="16" hidden="1">'לא סחיר - קרנות השקעה'!$A$11:$J$11</definedName>
    <definedName name="_xlnm._FilterDatabase" localSheetId="1" hidden="1">מזומנים!$A$5:$K$186</definedName>
    <definedName name="_xlnm._FilterDatabase" localSheetId="5" hidden="1">מניות!$A$6:$N$498</definedName>
    <definedName name="_xlnm._FilterDatabase" localSheetId="28" hidden="1">'עלות מתואמת אג"ח קונצרני ל.סחיר'!$A$5:$O$11</definedName>
    <definedName name="_xlnm._FilterDatabase" localSheetId="29" hidden="1">'עלות מתואמת מסגרות אשראי ללווים'!$A$5:$O$11</definedName>
    <definedName name="_xlnm._FilterDatabase" localSheetId="22" hidden="1">'פקדונות מעל 3 חודשים'!$A$5:$N$12</definedName>
    <definedName name="_xlnm._FilterDatabase" localSheetId="7" hidden="1">'קרנות נאמנות'!$A$6:$N$198</definedName>
    <definedName name="_xlnm._FilterDatabase" localSheetId="6" hidden="1">'קרנות סל'!$A$6:$M$198</definedName>
    <definedName name="_xlnm._FilterDatabase" localSheetId="2" hidden="1">'תעודות התחייבות ממשלתיות'!$A$6:$Q$197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ממשלתיות'!$A$5:$Q$25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אופציות'!$A$5:$K$42</definedName>
    <definedName name="Print_Area" localSheetId="4">'אג"ח קונצרני'!$A$5:$T$30</definedName>
    <definedName name="Print_Area" localSheetId="9">אופציות!$A$5:$K$39</definedName>
    <definedName name="Print_Area" localSheetId="21">הלוואות!$A$5:$P$51</definedName>
    <definedName name="Print_Area" localSheetId="24">'השקעה בחברות מוחזקות'!$A$5:$J$15</definedName>
    <definedName name="Print_Area" localSheetId="25">'השקעות אחרות '!$A$5:$J$15</definedName>
    <definedName name="Print_Area" localSheetId="23">'זכויות מקרקעין'!$A$5:$I$22</definedName>
    <definedName name="Print_Area" localSheetId="10">'חוזים עתידיים'!$A$5:$H$16</definedName>
    <definedName name="Print_Area" localSheetId="26">'יתרת התחייבות להשקעה'!$A$5:$C$14</definedName>
    <definedName name="Print_Area" localSheetId="8">'כתבי אופציה'!$A$5:$K$18</definedName>
    <definedName name="Print_Area" localSheetId="12">'לא סחיר- תעודות התחייבות ממשלתי'!$A$5:$O$24</definedName>
    <definedName name="Print_Area" localSheetId="14">'לא סחיר - אג"ח קונצרני'!$A$5:$R$29</definedName>
    <definedName name="Print_Area" localSheetId="18">'לא סחיר - אופציות'!$A$10:$A$41</definedName>
    <definedName name="Print_Area" localSheetId="19">'לא סחיר - חוזים עתידיים'!$A$5:$J$39</definedName>
    <definedName name="Print_Area" localSheetId="17">'לא סחיר - כתבי אופציה'!$A$5:$K$17</definedName>
    <definedName name="Print_Area" localSheetId="20">'לא סחיר - מוצרים מובנים'!$A$5:$P$34</definedName>
    <definedName name="Print_Area" localSheetId="15">'לא סחיר - מניות'!$A$5:$L$19</definedName>
    <definedName name="Print_Area" localSheetId="16">'לא סחיר - קרנות השקעה'!$A$5:$J$34</definedName>
    <definedName name="Print_Area" localSheetId="13">'לא סחיר - תעודות חוב מסחריות'!$A$5:$R$30</definedName>
    <definedName name="Print_Area" localSheetId="11">'מוצרים מובנים'!$A$5:$P$35</definedName>
    <definedName name="Print_Area" localSheetId="1">מזומנים!$A$5:$J$38</definedName>
    <definedName name="Print_Area" localSheetId="5">מניות!$A$5:$N$30</definedName>
    <definedName name="Print_Area" localSheetId="0">'סכום נכסי הקרן'!$B$5:$D$48</definedName>
    <definedName name="Print_Area" localSheetId="22">'פקדונות מעל 3 חודשים'!$A$5:$N$28</definedName>
    <definedName name="Print_Area" localSheetId="7">'קרנות נאמנות'!$A$5:$N$36</definedName>
    <definedName name="Print_Area" localSheetId="6">'קרנות סל'!$A$5:$M$42</definedName>
    <definedName name="Print_Area" localSheetId="2">'תעודות התחייבות ממשלתיות'!$A$6:$Q$10</definedName>
    <definedName name="Print_Area" localSheetId="3">'תעודות חוב מסחריות '!$A$5:$S$27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  <definedName name="_xlnm.Print_Area" localSheetId="4">'אג"ח קונצרני'!$A$1:$AZ$320</definedName>
    <definedName name="_xlnm.Print_Area" localSheetId="9">אופציות!$A$1:$AZ$25</definedName>
    <definedName name="_xlnm.Print_Area" localSheetId="21">הלוואות!$A$1:$AZ$298</definedName>
    <definedName name="_xlnm.Print_Area" localSheetId="24">'השקעה בחברות מוחזקות'!$A$1:$AZ$8</definedName>
    <definedName name="_xlnm.Print_Area" localSheetId="25">'השקעות אחרות '!$A$1:$AZ$19</definedName>
    <definedName name="_xlnm.Print_Area" localSheetId="23">'זכויות מקרקעין'!$A$1:$AZ$26</definedName>
    <definedName name="_xlnm.Print_Area" localSheetId="10">'חוזים עתידיים'!$A$1:$AZ$24</definedName>
    <definedName name="_xlnm.Print_Area" localSheetId="26">'יתרת התחייבות להשקעה'!$A$1:$AZ$215</definedName>
    <definedName name="_xlnm.Print_Area" localSheetId="8">'כתבי אופציה'!$A$1:$AZ$27</definedName>
    <definedName name="_xlnm.Print_Area" localSheetId="12">'לא סחיר- תעודות התחייבות ממשלתי'!$A$1:$AZ$163</definedName>
    <definedName name="_xlnm.Print_Area" localSheetId="14">'לא סחיר - אג"ח קונצרני'!$A$1:$AZ$38</definedName>
    <definedName name="_xlnm.Print_Area" localSheetId="18">'לא סחיר - אופציות'!$A$1:$AZ$20</definedName>
    <definedName name="_xlnm.Print_Area" localSheetId="19">'לא סחיר - חוזים עתידיים'!$A$1:$AZ$361</definedName>
    <definedName name="_xlnm.Print_Area" localSheetId="17">'לא סחיר - כתבי אופציה'!$A$1:$AZ$15</definedName>
    <definedName name="_xlnm.Print_Area" localSheetId="20">'לא סחיר - מוצרים מובנים'!$A$1:$AZ$13</definedName>
    <definedName name="_xlnm.Print_Area" localSheetId="15">'לא סחיר - מניות'!$A$1:$AZ$74</definedName>
    <definedName name="_xlnm.Print_Area" localSheetId="16">'לא סחיר - קרנות השקעה'!$A$1:$AZ$297</definedName>
    <definedName name="_xlnm.Print_Area" localSheetId="13">'לא סחיר - תעודות חוב מסחריות'!$A$1:$AZ$13</definedName>
    <definedName name="_xlnm.Print_Area" localSheetId="11">'מוצרים מובנים'!$A$1:$AZ$13</definedName>
    <definedName name="_xlnm.Print_Area" localSheetId="1">מזומנים!$A$1:$AZ$61</definedName>
    <definedName name="_xlnm.Print_Area" localSheetId="5">מניות!$A$1:$AZ$266</definedName>
    <definedName name="_xlnm.Print_Area" localSheetId="0">'סכום נכסי הקרן'!$A$1:$AZ$63</definedName>
    <definedName name="_xlnm.Print_Area" localSheetId="28">'עלות מתואמת אג"ח קונצרני ל.סחיר'!$A$1:$AZ$11</definedName>
    <definedName name="_xlnm.Print_Area" localSheetId="27">'עלות מתואמת אג"ח קונצרני סחיר'!$A$1:$AZ$11</definedName>
    <definedName name="_xlnm.Print_Area" localSheetId="29">'עלות מתואמת מסגרות אשראי ללווים'!$A$1:$AZ$11</definedName>
    <definedName name="_xlnm.Print_Area" localSheetId="22">'פקדונות מעל 3 חודשים'!$A$1:$AZ$12</definedName>
    <definedName name="_xlnm.Print_Area" localSheetId="7">'קרנות נאמנות'!$A$1:$AZ$30</definedName>
    <definedName name="_xlnm.Print_Area" localSheetId="6">'קרנות סל'!$A$1:$AZ$81</definedName>
    <definedName name="_xlnm.Print_Area" localSheetId="2">'תעודות התחייבות ממשלתיות'!$A$1:$AZ$51</definedName>
    <definedName name="_xlnm.Print_Area" localSheetId="3">'תעודות חוב מסחריות '!$A$1:$AZ$13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71" l="1"/>
  <c r="H17" i="81" l="1"/>
  <c r="H9" i="81"/>
  <c r="H8" i="81" l="1"/>
  <c r="I13" i="81"/>
  <c r="I14" i="81"/>
  <c r="I19" i="81"/>
  <c r="I15" i="81"/>
  <c r="I18" i="81"/>
  <c r="I16" i="81"/>
  <c r="I17" i="81"/>
  <c r="I10" i="72"/>
  <c r="I9" i="72" s="1"/>
  <c r="C26" i="88" s="1"/>
  <c r="C36" i="88" l="1"/>
  <c r="I12" i="81"/>
  <c r="P154" i="61"/>
  <c r="P10" i="61" s="1"/>
  <c r="P9" i="61" s="1"/>
  <c r="C42" i="88" l="1"/>
  <c r="O47" i="78" l="1"/>
  <c r="O10" i="78"/>
  <c r="L21" i="69" l="1"/>
  <c r="L11" i="69"/>
  <c r="N11" i="69" s="1"/>
  <c r="K216" i="62"/>
  <c r="K186" i="62"/>
  <c r="L10" i="69" l="1"/>
  <c r="I55" i="58"/>
  <c r="I19" i="58"/>
  <c r="I10" i="58"/>
  <c r="C37" i="88"/>
  <c r="C22" i="88"/>
  <c r="C11" i="88"/>
  <c r="I9" i="58" l="1"/>
  <c r="I54" i="58"/>
  <c r="I8" i="58" s="1"/>
  <c r="C10" i="88" l="1"/>
  <c r="C9" i="88" s="1"/>
  <c r="C41" i="88" s="1"/>
  <c r="J202" i="76" s="1"/>
  <c r="J55" i="58"/>
  <c r="I11" i="81"/>
  <c r="I10" i="81"/>
  <c r="I9" i="81"/>
  <c r="I8" i="81"/>
  <c r="G26" i="80"/>
  <c r="G25" i="80"/>
  <c r="G24" i="80"/>
  <c r="G23" i="80"/>
  <c r="G22" i="80"/>
  <c r="G21" i="80"/>
  <c r="G20" i="80"/>
  <c r="G19" i="80"/>
  <c r="G17" i="80"/>
  <c r="G16" i="80"/>
  <c r="G15" i="80"/>
  <c r="G14" i="80"/>
  <c r="G13" i="80"/>
  <c r="G12" i="80"/>
  <c r="G11" i="80"/>
  <c r="G10" i="80"/>
  <c r="G9" i="80"/>
  <c r="G8" i="80"/>
  <c r="P291" i="78"/>
  <c r="P290" i="78"/>
  <c r="P289" i="78"/>
  <c r="P288" i="78"/>
  <c r="P287" i="78"/>
  <c r="P286" i="78"/>
  <c r="P285" i="78"/>
  <c r="P284" i="78"/>
  <c r="P283" i="78"/>
  <c r="P282" i="78"/>
  <c r="P280" i="78"/>
  <c r="P279" i="78"/>
  <c r="P277" i="78"/>
  <c r="P276" i="78"/>
  <c r="P275" i="78"/>
  <c r="P274" i="78"/>
  <c r="P273" i="78"/>
  <c r="P272" i="78"/>
  <c r="P271" i="78"/>
  <c r="P270" i="78"/>
  <c r="P269" i="78"/>
  <c r="P268" i="78"/>
  <c r="P267" i="78"/>
  <c r="P266" i="78"/>
  <c r="P265" i="78"/>
  <c r="P264" i="78"/>
  <c r="P263" i="78"/>
  <c r="P262" i="78"/>
  <c r="P261" i="78"/>
  <c r="P260" i="78"/>
  <c r="P258" i="78"/>
  <c r="P257" i="78"/>
  <c r="P256" i="78"/>
  <c r="P255" i="78"/>
  <c r="P254" i="78"/>
  <c r="P253" i="78"/>
  <c r="P252" i="78"/>
  <c r="P251" i="78"/>
  <c r="P250" i="78"/>
  <c r="P249" i="78"/>
  <c r="P248" i="78"/>
  <c r="P247" i="78"/>
  <c r="P246" i="78"/>
  <c r="P245" i="78"/>
  <c r="P244" i="78"/>
  <c r="P243" i="78"/>
  <c r="P242" i="78"/>
  <c r="P241" i="78"/>
  <c r="P240" i="78"/>
  <c r="P239" i="78"/>
  <c r="P238" i="78"/>
  <c r="P237" i="78"/>
  <c r="P236" i="78"/>
  <c r="P235" i="78"/>
  <c r="P234" i="78"/>
  <c r="P233" i="78"/>
  <c r="P232" i="78"/>
  <c r="P231" i="78"/>
  <c r="P230" i="78"/>
  <c r="P229" i="78"/>
  <c r="P228" i="78"/>
  <c r="P227" i="78"/>
  <c r="P226" i="78"/>
  <c r="P225" i="78"/>
  <c r="P224" i="78"/>
  <c r="P223" i="78"/>
  <c r="P222" i="78"/>
  <c r="P221" i="78"/>
  <c r="P220" i="78"/>
  <c r="P219" i="78"/>
  <c r="P218" i="78"/>
  <c r="P217" i="78"/>
  <c r="P216" i="78"/>
  <c r="P215" i="78"/>
  <c r="P214" i="78"/>
  <c r="P213" i="78"/>
  <c r="P212" i="78"/>
  <c r="P211" i="78"/>
  <c r="P210" i="78"/>
  <c r="P209" i="78"/>
  <c r="P208" i="78"/>
  <c r="P207" i="78"/>
  <c r="P206" i="78"/>
  <c r="P205" i="78"/>
  <c r="P204" i="78"/>
  <c r="P203" i="78"/>
  <c r="P202" i="78"/>
  <c r="P201" i="78"/>
  <c r="P200" i="78"/>
  <c r="P199" i="78"/>
  <c r="P198" i="78"/>
  <c r="P197" i="78"/>
  <c r="P196" i="78"/>
  <c r="P195" i="78"/>
  <c r="P194" i="78"/>
  <c r="P193" i="78"/>
  <c r="P192" i="78"/>
  <c r="P191" i="78"/>
  <c r="P190" i="78"/>
  <c r="P189" i="78"/>
  <c r="P188" i="78"/>
  <c r="P187" i="78"/>
  <c r="P186" i="78"/>
  <c r="P185" i="78"/>
  <c r="P184" i="78"/>
  <c r="P183" i="78"/>
  <c r="P182" i="78"/>
  <c r="P181" i="78"/>
  <c r="P180" i="78"/>
  <c r="P179" i="78"/>
  <c r="P178" i="78"/>
  <c r="P177" i="78"/>
  <c r="P176" i="78"/>
  <c r="P175" i="78"/>
  <c r="P174" i="78"/>
  <c r="P173" i="78"/>
  <c r="P172" i="78"/>
  <c r="P171" i="78"/>
  <c r="P170" i="78"/>
  <c r="P169" i="78"/>
  <c r="P168" i="78"/>
  <c r="P167" i="78"/>
  <c r="P166" i="78"/>
  <c r="P165" i="78"/>
  <c r="P164" i="78"/>
  <c r="P163" i="78"/>
  <c r="P162" i="78"/>
  <c r="P161" i="78"/>
  <c r="P160" i="78"/>
  <c r="P159" i="78"/>
  <c r="P158" i="78"/>
  <c r="P157" i="78"/>
  <c r="P156" i="78"/>
  <c r="P155" i="78"/>
  <c r="P154" i="78"/>
  <c r="P153" i="78"/>
  <c r="P152" i="78"/>
  <c r="P151" i="78"/>
  <c r="P150" i="78"/>
  <c r="P149" i="78"/>
  <c r="P148" i="78"/>
  <c r="P147" i="78"/>
  <c r="P146" i="78"/>
  <c r="P145" i="78"/>
  <c r="P144" i="78"/>
  <c r="P143" i="78"/>
  <c r="P142" i="78"/>
  <c r="P141" i="78"/>
  <c r="P140" i="78"/>
  <c r="P139" i="78"/>
  <c r="P138" i="78"/>
  <c r="P137" i="78"/>
  <c r="P259" i="78"/>
  <c r="P136" i="78"/>
  <c r="P135" i="78"/>
  <c r="P134" i="78"/>
  <c r="P133" i="78"/>
  <c r="P132" i="78"/>
  <c r="P131" i="78"/>
  <c r="P130" i="78"/>
  <c r="P129" i="78"/>
  <c r="P128" i="78"/>
  <c r="P127" i="78"/>
  <c r="P126" i="78"/>
  <c r="P125" i="78"/>
  <c r="P124" i="78"/>
  <c r="P123" i="78"/>
  <c r="P122" i="78"/>
  <c r="P121" i="78"/>
  <c r="P120" i="78"/>
  <c r="P119" i="78"/>
  <c r="P118" i="78"/>
  <c r="P117" i="78"/>
  <c r="P116" i="78"/>
  <c r="P115" i="78"/>
  <c r="P114" i="78"/>
  <c r="P113" i="78"/>
  <c r="P112" i="78"/>
  <c r="P111" i="78"/>
  <c r="P110" i="78"/>
  <c r="P109" i="78"/>
  <c r="P108" i="78"/>
  <c r="P107" i="78"/>
  <c r="P106" i="78"/>
  <c r="P105" i="78"/>
  <c r="P104" i="78"/>
  <c r="P103" i="78"/>
  <c r="P102" i="78"/>
  <c r="P101" i="78"/>
  <c r="P100" i="78"/>
  <c r="P99" i="78"/>
  <c r="P98" i="78"/>
  <c r="P97" i="78"/>
  <c r="P96" i="78"/>
  <c r="P95" i="78"/>
  <c r="P94" i="78"/>
  <c r="P93" i="78"/>
  <c r="P92" i="78"/>
  <c r="P91" i="78"/>
  <c r="P90" i="78"/>
  <c r="P89" i="78"/>
  <c r="P88" i="78"/>
  <c r="P87" i="78"/>
  <c r="P86" i="78"/>
  <c r="P85" i="78"/>
  <c r="P84" i="78"/>
  <c r="P83" i="78"/>
  <c r="P82" i="78"/>
  <c r="P81" i="78"/>
  <c r="P80" i="78"/>
  <c r="P79" i="78"/>
  <c r="P78" i="78"/>
  <c r="P77" i="78"/>
  <c r="P76" i="78"/>
  <c r="P75" i="78"/>
  <c r="P74" i="78"/>
  <c r="P73" i="78"/>
  <c r="P72" i="78"/>
  <c r="P71" i="78"/>
  <c r="P70" i="78"/>
  <c r="P69" i="78"/>
  <c r="P68" i="78"/>
  <c r="P67" i="78"/>
  <c r="P66" i="78"/>
  <c r="P65" i="78"/>
  <c r="P64" i="78"/>
  <c r="P63" i="78"/>
  <c r="P62" i="78"/>
  <c r="P61" i="78"/>
  <c r="P60" i="78"/>
  <c r="P59" i="78"/>
  <c r="P58" i="78"/>
  <c r="P57" i="78"/>
  <c r="P56" i="78"/>
  <c r="P55" i="78"/>
  <c r="P54" i="78"/>
  <c r="P53" i="78"/>
  <c r="P52" i="78"/>
  <c r="P51" i="78"/>
  <c r="P50" i="78"/>
  <c r="P49" i="78"/>
  <c r="P48" i="78"/>
  <c r="P47" i="78"/>
  <c r="P45" i="78"/>
  <c r="P44" i="78"/>
  <c r="P43" i="78"/>
  <c r="P42" i="78"/>
  <c r="P41" i="78"/>
  <c r="P40" i="78"/>
  <c r="P39" i="78"/>
  <c r="P38" i="78"/>
  <c r="P37" i="78"/>
  <c r="P36" i="78"/>
  <c r="P35" i="78"/>
  <c r="P34" i="78"/>
  <c r="P33" i="78"/>
  <c r="P32" i="78"/>
  <c r="P31" i="78"/>
  <c r="P30" i="78"/>
  <c r="P29" i="78"/>
  <c r="P28" i="78"/>
  <c r="P27" i="78"/>
  <c r="P26" i="78"/>
  <c r="P25" i="78"/>
  <c r="P24" i="78"/>
  <c r="P23" i="78"/>
  <c r="P22" i="78"/>
  <c r="P21" i="78"/>
  <c r="P20" i="78"/>
  <c r="P19" i="78"/>
  <c r="P18" i="78"/>
  <c r="P17" i="78"/>
  <c r="P16" i="78"/>
  <c r="P15" i="78"/>
  <c r="P14" i="78"/>
  <c r="P13" i="78"/>
  <c r="P12" i="78"/>
  <c r="P11" i="78"/>
  <c r="P10" i="78"/>
  <c r="P9" i="78"/>
  <c r="P8" i="78"/>
  <c r="I354" i="76"/>
  <c r="I353" i="76"/>
  <c r="I352" i="76"/>
  <c r="I350" i="76"/>
  <c r="I349" i="76"/>
  <c r="I348" i="76"/>
  <c r="I347" i="76"/>
  <c r="I346" i="76"/>
  <c r="I345" i="76"/>
  <c r="I344" i="76"/>
  <c r="I343" i="76"/>
  <c r="I342" i="76"/>
  <c r="I340" i="76"/>
  <c r="I339" i="76"/>
  <c r="I338" i="76"/>
  <c r="I337" i="76"/>
  <c r="I335" i="76"/>
  <c r="I334" i="76"/>
  <c r="I333" i="76"/>
  <c r="I332" i="76"/>
  <c r="I331" i="76"/>
  <c r="I330" i="76"/>
  <c r="I329" i="76"/>
  <c r="J328" i="76"/>
  <c r="I328" i="76"/>
  <c r="I327" i="76"/>
  <c r="I326" i="76"/>
  <c r="I325" i="76"/>
  <c r="I324" i="76"/>
  <c r="I323" i="76"/>
  <c r="I322" i="76"/>
  <c r="I321" i="76"/>
  <c r="I320" i="76"/>
  <c r="I319" i="76"/>
  <c r="I318" i="76"/>
  <c r="I317" i="76"/>
  <c r="I316" i="76"/>
  <c r="I315" i="76"/>
  <c r="I314" i="76"/>
  <c r="I313" i="76"/>
  <c r="I312" i="76"/>
  <c r="I311" i="76"/>
  <c r="I310" i="76"/>
  <c r="I309" i="76"/>
  <c r="I308" i="76"/>
  <c r="I307" i="76"/>
  <c r="I306" i="76"/>
  <c r="I305" i="76"/>
  <c r="I304" i="76"/>
  <c r="I303" i="76"/>
  <c r="I302" i="76"/>
  <c r="I301" i="76"/>
  <c r="I300" i="76"/>
  <c r="I299" i="76"/>
  <c r="I298" i="76"/>
  <c r="I297" i="76"/>
  <c r="I296" i="76"/>
  <c r="I295" i="76"/>
  <c r="I294" i="76"/>
  <c r="I293" i="76"/>
  <c r="I292" i="76"/>
  <c r="I291" i="76"/>
  <c r="I290" i="76"/>
  <c r="I289" i="76"/>
  <c r="I288" i="76"/>
  <c r="I287" i="76"/>
  <c r="I286" i="76"/>
  <c r="I285" i="76"/>
  <c r="I284" i="76"/>
  <c r="I283" i="76"/>
  <c r="I282" i="76"/>
  <c r="I281" i="76"/>
  <c r="I280" i="76"/>
  <c r="I279" i="76"/>
  <c r="I278" i="76"/>
  <c r="I277" i="76"/>
  <c r="I276" i="76"/>
  <c r="I275" i="76"/>
  <c r="I274" i="76"/>
  <c r="I273" i="76"/>
  <c r="I272" i="76"/>
  <c r="I271" i="76"/>
  <c r="I270" i="76"/>
  <c r="I269" i="76"/>
  <c r="I268" i="76"/>
  <c r="I267" i="76"/>
  <c r="I266" i="76"/>
  <c r="I265" i="76"/>
  <c r="I264" i="76"/>
  <c r="I263" i="76"/>
  <c r="I262" i="76"/>
  <c r="I261" i="76"/>
  <c r="I260" i="76"/>
  <c r="I259" i="76"/>
  <c r="I258" i="76"/>
  <c r="I257" i="76"/>
  <c r="I256" i="76"/>
  <c r="I255" i="76"/>
  <c r="I254" i="76"/>
  <c r="I253" i="76"/>
  <c r="I252" i="76"/>
  <c r="I251" i="76"/>
  <c r="I250" i="76"/>
  <c r="I249" i="76"/>
  <c r="I248" i="76"/>
  <c r="I247" i="76"/>
  <c r="I246" i="76"/>
  <c r="I245" i="76"/>
  <c r="I244" i="76"/>
  <c r="I243" i="76"/>
  <c r="I242" i="76"/>
  <c r="I241" i="76"/>
  <c r="I240" i="76"/>
  <c r="I239" i="76"/>
  <c r="I238" i="76"/>
  <c r="I237" i="76"/>
  <c r="I236" i="76"/>
  <c r="I235" i="76"/>
  <c r="I234" i="76"/>
  <c r="I233" i="76"/>
  <c r="I232" i="76"/>
  <c r="I231" i="76"/>
  <c r="I230" i="76"/>
  <c r="I229" i="76"/>
  <c r="I228" i="76"/>
  <c r="I227" i="76"/>
  <c r="I226" i="76"/>
  <c r="I225" i="76"/>
  <c r="I224" i="76"/>
  <c r="I223" i="76"/>
  <c r="I221" i="76"/>
  <c r="I220" i="76"/>
  <c r="I219" i="76"/>
  <c r="I218" i="76"/>
  <c r="I217" i="76"/>
  <c r="I216" i="76"/>
  <c r="I215" i="76"/>
  <c r="I214" i="76"/>
  <c r="I213" i="76"/>
  <c r="I212" i="76"/>
  <c r="I211" i="76"/>
  <c r="I210" i="76"/>
  <c r="I209" i="76"/>
  <c r="I208" i="76"/>
  <c r="I207" i="76"/>
  <c r="I206" i="76"/>
  <c r="I205" i="76"/>
  <c r="I204" i="76"/>
  <c r="I203" i="76"/>
  <c r="I202" i="76"/>
  <c r="I201" i="76"/>
  <c r="I200" i="76"/>
  <c r="I199" i="76"/>
  <c r="I198" i="76"/>
  <c r="I197" i="76"/>
  <c r="I196" i="76"/>
  <c r="I195" i="76"/>
  <c r="I194" i="76"/>
  <c r="I193" i="76"/>
  <c r="I192" i="76"/>
  <c r="I191" i="76"/>
  <c r="I190" i="76"/>
  <c r="I189" i="76"/>
  <c r="I188" i="76"/>
  <c r="I187" i="76"/>
  <c r="I186" i="76"/>
  <c r="I185" i="76"/>
  <c r="I184" i="76"/>
  <c r="I183" i="76"/>
  <c r="I182" i="76"/>
  <c r="I181" i="76"/>
  <c r="I180" i="76"/>
  <c r="I179" i="76"/>
  <c r="I178" i="76"/>
  <c r="I177" i="76"/>
  <c r="I176" i="76"/>
  <c r="I175" i="76"/>
  <c r="I174" i="76"/>
  <c r="I173" i="76"/>
  <c r="I172" i="76"/>
  <c r="I171" i="76"/>
  <c r="I170" i="76"/>
  <c r="I169" i="76"/>
  <c r="I168" i="76"/>
  <c r="I167" i="76"/>
  <c r="I166" i="76"/>
  <c r="I165" i="76"/>
  <c r="I164" i="76"/>
  <c r="I163" i="76"/>
  <c r="I162" i="76"/>
  <c r="I161" i="76"/>
  <c r="I160" i="76"/>
  <c r="I159" i="76"/>
  <c r="I158" i="76"/>
  <c r="I157" i="76"/>
  <c r="I156" i="76"/>
  <c r="I155" i="76"/>
  <c r="I154" i="76"/>
  <c r="I153" i="76"/>
  <c r="I152" i="76"/>
  <c r="I151" i="76"/>
  <c r="I150" i="76"/>
  <c r="I149" i="76"/>
  <c r="I148" i="76"/>
  <c r="I147" i="76"/>
  <c r="I146" i="76"/>
  <c r="I145" i="76"/>
  <c r="I144" i="76"/>
  <c r="I143" i="76"/>
  <c r="I142" i="76"/>
  <c r="I141" i="76"/>
  <c r="I140" i="76"/>
  <c r="I139" i="76"/>
  <c r="I138" i="76"/>
  <c r="I137" i="76"/>
  <c r="I136" i="76"/>
  <c r="I135" i="76"/>
  <c r="I134" i="76"/>
  <c r="I133" i="76"/>
  <c r="I132" i="76"/>
  <c r="I131" i="76"/>
  <c r="I130" i="76"/>
  <c r="I129" i="76"/>
  <c r="I128" i="76"/>
  <c r="I127" i="76"/>
  <c r="I126" i="76"/>
  <c r="I125" i="76"/>
  <c r="I124" i="76"/>
  <c r="I123" i="76"/>
  <c r="I122" i="76"/>
  <c r="I121" i="76"/>
  <c r="I120" i="76"/>
  <c r="I119" i="76"/>
  <c r="I118" i="76"/>
  <c r="I117" i="76"/>
  <c r="I116" i="76"/>
  <c r="I115" i="76"/>
  <c r="I114" i="76"/>
  <c r="I113" i="76"/>
  <c r="I112" i="76"/>
  <c r="I111" i="76"/>
  <c r="I110" i="76"/>
  <c r="I109" i="76"/>
  <c r="I108" i="76"/>
  <c r="I107" i="76"/>
  <c r="I106" i="76"/>
  <c r="I105" i="76"/>
  <c r="I104" i="76"/>
  <c r="I103" i="76"/>
  <c r="I102" i="76"/>
  <c r="I101" i="76"/>
  <c r="I100" i="76"/>
  <c r="I99" i="76"/>
  <c r="I98" i="76"/>
  <c r="I97" i="76"/>
  <c r="I96" i="76"/>
  <c r="I95" i="76"/>
  <c r="I94" i="76"/>
  <c r="I93" i="76"/>
  <c r="I92" i="76"/>
  <c r="I91" i="76"/>
  <c r="I90" i="76"/>
  <c r="I89" i="76"/>
  <c r="I88" i="76"/>
  <c r="I87" i="76"/>
  <c r="I86" i="76"/>
  <c r="I85" i="76"/>
  <c r="I84" i="76"/>
  <c r="I83" i="76"/>
  <c r="I82" i="76"/>
  <c r="I81" i="76"/>
  <c r="I80" i="76"/>
  <c r="I79" i="76"/>
  <c r="I78" i="76"/>
  <c r="I77" i="76"/>
  <c r="I76" i="76"/>
  <c r="I75" i="76"/>
  <c r="I74" i="76"/>
  <c r="I73" i="76"/>
  <c r="I72" i="76"/>
  <c r="I71" i="76"/>
  <c r="I70" i="76"/>
  <c r="I69" i="76"/>
  <c r="I68" i="76"/>
  <c r="I67" i="76"/>
  <c r="I66" i="76"/>
  <c r="I65" i="76"/>
  <c r="I64" i="76"/>
  <c r="I63" i="76"/>
  <c r="I62" i="76"/>
  <c r="I61" i="76"/>
  <c r="I60" i="76"/>
  <c r="I59" i="76"/>
  <c r="I58" i="76"/>
  <c r="I57" i="76"/>
  <c r="I56" i="76"/>
  <c r="I55" i="76"/>
  <c r="I54" i="76"/>
  <c r="I53" i="76"/>
  <c r="I52" i="76"/>
  <c r="I51" i="76"/>
  <c r="I50" i="76"/>
  <c r="I49" i="76"/>
  <c r="I48" i="76"/>
  <c r="I47" i="76"/>
  <c r="I46" i="76"/>
  <c r="I45" i="76"/>
  <c r="I44" i="76"/>
  <c r="I43" i="76"/>
  <c r="I42" i="76"/>
  <c r="I41" i="76"/>
  <c r="I40" i="76"/>
  <c r="I39" i="76"/>
  <c r="I38" i="76"/>
  <c r="I37" i="76"/>
  <c r="I36" i="76"/>
  <c r="I35" i="76"/>
  <c r="I34" i="76"/>
  <c r="I33" i="76"/>
  <c r="I32" i="76"/>
  <c r="I31" i="76"/>
  <c r="I30" i="76"/>
  <c r="I29" i="76"/>
  <c r="I28" i="76"/>
  <c r="I27" i="76"/>
  <c r="I26" i="76"/>
  <c r="I25" i="76"/>
  <c r="I24" i="76"/>
  <c r="I23" i="76"/>
  <c r="I22" i="76"/>
  <c r="I21" i="76"/>
  <c r="I19" i="76"/>
  <c r="I18" i="76"/>
  <c r="I17" i="76"/>
  <c r="I16" i="76"/>
  <c r="I15" i="76"/>
  <c r="I14" i="76"/>
  <c r="I13" i="76"/>
  <c r="I12" i="76"/>
  <c r="I11" i="76"/>
  <c r="I10" i="76"/>
  <c r="I9" i="76"/>
  <c r="J13" i="75"/>
  <c r="J12" i="75"/>
  <c r="J11" i="75"/>
  <c r="J10" i="75"/>
  <c r="J9" i="75"/>
  <c r="J15" i="74"/>
  <c r="J13" i="74"/>
  <c r="J9" i="74"/>
  <c r="I291" i="73"/>
  <c r="I290" i="73"/>
  <c r="I289" i="73"/>
  <c r="I288" i="73"/>
  <c r="I287" i="73"/>
  <c r="I286" i="73"/>
  <c r="I285" i="73"/>
  <c r="I284" i="73"/>
  <c r="I283" i="73"/>
  <c r="I282" i="73"/>
  <c r="I281" i="73"/>
  <c r="I280" i="73"/>
  <c r="I279" i="73"/>
  <c r="I278" i="73"/>
  <c r="I277" i="73"/>
  <c r="I276" i="73"/>
  <c r="I275" i="73"/>
  <c r="I274" i="73"/>
  <c r="I273" i="73"/>
  <c r="I272" i="73"/>
  <c r="I271" i="73"/>
  <c r="I270" i="73"/>
  <c r="I269" i="73"/>
  <c r="I268" i="73"/>
  <c r="I267" i="73"/>
  <c r="I266" i="73"/>
  <c r="I264" i="73"/>
  <c r="I263" i="73"/>
  <c r="I262" i="73"/>
  <c r="I261" i="73"/>
  <c r="I260" i="73"/>
  <c r="I259" i="73"/>
  <c r="I258" i="73"/>
  <c r="I257" i="73"/>
  <c r="I256" i="73"/>
  <c r="I255" i="73"/>
  <c r="I254" i="73"/>
  <c r="I253" i="73"/>
  <c r="I252" i="73"/>
  <c r="I251" i="73"/>
  <c r="I250" i="73"/>
  <c r="J249" i="73"/>
  <c r="I249" i="73"/>
  <c r="I248" i="73"/>
  <c r="I247" i="73"/>
  <c r="I246" i="73"/>
  <c r="I245" i="73"/>
  <c r="I244" i="73"/>
  <c r="I243" i="73"/>
  <c r="I242" i="73"/>
  <c r="I241" i="73"/>
  <c r="I240" i="73"/>
  <c r="I239" i="73"/>
  <c r="I238" i="73"/>
  <c r="I237" i="73"/>
  <c r="I236" i="73"/>
  <c r="I235" i="73"/>
  <c r="I234" i="73"/>
  <c r="I233" i="73"/>
  <c r="I232" i="73"/>
  <c r="I231" i="73"/>
  <c r="I230" i="73"/>
  <c r="I229" i="73"/>
  <c r="I228" i="73"/>
  <c r="I227" i="73"/>
  <c r="I226" i="73"/>
  <c r="I225" i="73"/>
  <c r="I224" i="73"/>
  <c r="I223" i="73"/>
  <c r="I222" i="73"/>
  <c r="I221" i="73"/>
  <c r="I220" i="73"/>
  <c r="I219" i="73"/>
  <c r="I218" i="73"/>
  <c r="I217" i="73"/>
  <c r="I216" i="73"/>
  <c r="I215" i="73"/>
  <c r="I214" i="73"/>
  <c r="I213" i="73"/>
  <c r="I212" i="73"/>
  <c r="I211" i="73"/>
  <c r="I210" i="73"/>
  <c r="I209" i="73"/>
  <c r="I208" i="73"/>
  <c r="I207" i="73"/>
  <c r="I206" i="73"/>
  <c r="I205" i="73"/>
  <c r="I204" i="73"/>
  <c r="I203" i="73"/>
  <c r="I202" i="73"/>
  <c r="I201" i="73"/>
  <c r="I200" i="73"/>
  <c r="I199" i="73"/>
  <c r="I198" i="73"/>
  <c r="I197" i="73"/>
  <c r="I196" i="73"/>
  <c r="I195" i="73"/>
  <c r="I194" i="73"/>
  <c r="I193" i="73"/>
  <c r="I192" i="73"/>
  <c r="I191" i="73"/>
  <c r="I190" i="73"/>
  <c r="I189" i="73"/>
  <c r="I188" i="73"/>
  <c r="I187" i="73"/>
  <c r="I186" i="73"/>
  <c r="I185" i="73"/>
  <c r="I184" i="73"/>
  <c r="I183" i="73"/>
  <c r="I182" i="73"/>
  <c r="I181" i="73"/>
  <c r="I180" i="73"/>
  <c r="J179" i="73"/>
  <c r="I179" i="73"/>
  <c r="I178" i="73"/>
  <c r="I177" i="73"/>
  <c r="I176" i="73"/>
  <c r="I175" i="73"/>
  <c r="I174" i="73"/>
  <c r="I173" i="73"/>
  <c r="I172" i="73"/>
  <c r="I171" i="73"/>
  <c r="I170" i="73"/>
  <c r="I169" i="73"/>
  <c r="I168" i="73"/>
  <c r="I167" i="73"/>
  <c r="I166" i="73"/>
  <c r="I165" i="73"/>
  <c r="I164" i="73"/>
  <c r="I163" i="73"/>
  <c r="I162" i="73"/>
  <c r="I160" i="73"/>
  <c r="I159" i="73"/>
  <c r="I157" i="73"/>
  <c r="I156" i="73"/>
  <c r="I155" i="73"/>
  <c r="I154" i="73"/>
  <c r="I153" i="73"/>
  <c r="I152" i="73"/>
  <c r="I151" i="73"/>
  <c r="I150" i="73"/>
  <c r="I149" i="73"/>
  <c r="I148" i="73"/>
  <c r="I147" i="73"/>
  <c r="I146" i="73"/>
  <c r="I145" i="73"/>
  <c r="I144" i="73"/>
  <c r="I143" i="73"/>
  <c r="I142" i="73"/>
  <c r="I141" i="73"/>
  <c r="I140" i="73"/>
  <c r="I139" i="73"/>
  <c r="I138" i="73"/>
  <c r="I137" i="73"/>
  <c r="I136" i="73"/>
  <c r="I135" i="73"/>
  <c r="I134" i="73"/>
  <c r="I133" i="73"/>
  <c r="I132" i="73"/>
  <c r="I131" i="73"/>
  <c r="I130" i="73"/>
  <c r="I129" i="73"/>
  <c r="I128" i="73"/>
  <c r="I127" i="73"/>
  <c r="I126" i="73"/>
  <c r="I125" i="73"/>
  <c r="I124" i="73"/>
  <c r="I123" i="73"/>
  <c r="I122" i="73"/>
  <c r="I121" i="73"/>
  <c r="I120" i="73"/>
  <c r="I119" i="73"/>
  <c r="I118" i="73"/>
  <c r="I117" i="73"/>
  <c r="I116" i="73"/>
  <c r="I115" i="73"/>
  <c r="I114" i="73"/>
  <c r="I113" i="73"/>
  <c r="I112" i="73"/>
  <c r="I111" i="73"/>
  <c r="I110" i="73"/>
  <c r="I109" i="73"/>
  <c r="I108" i="73"/>
  <c r="I107" i="73"/>
  <c r="I106" i="73"/>
  <c r="I105" i="73"/>
  <c r="I104" i="73"/>
  <c r="I103" i="73"/>
  <c r="I102" i="73"/>
  <c r="I101" i="73"/>
  <c r="I100" i="73"/>
  <c r="I99" i="73"/>
  <c r="I98" i="73"/>
  <c r="I97" i="73"/>
  <c r="I96" i="73"/>
  <c r="I95" i="73"/>
  <c r="I94" i="73"/>
  <c r="I93" i="73"/>
  <c r="I92" i="73"/>
  <c r="I91" i="73"/>
  <c r="I90" i="73"/>
  <c r="I89" i="73"/>
  <c r="I87" i="73"/>
  <c r="I86" i="73"/>
  <c r="I85" i="73"/>
  <c r="I84" i="73"/>
  <c r="I83" i="73"/>
  <c r="I82" i="73"/>
  <c r="I81" i="73"/>
  <c r="I80" i="73"/>
  <c r="I79" i="73"/>
  <c r="I78" i="73"/>
  <c r="I77" i="73"/>
  <c r="I76" i="73"/>
  <c r="I74" i="73"/>
  <c r="I73" i="73"/>
  <c r="I72" i="73"/>
  <c r="I71" i="73"/>
  <c r="I69" i="73"/>
  <c r="I68" i="73"/>
  <c r="I67" i="73"/>
  <c r="I66" i="73"/>
  <c r="I65" i="73"/>
  <c r="I64" i="73"/>
  <c r="I63" i="73"/>
  <c r="I62" i="73"/>
  <c r="I61" i="73"/>
  <c r="I60" i="73"/>
  <c r="I59" i="73"/>
  <c r="I58" i="73"/>
  <c r="I57" i="73"/>
  <c r="I56" i="73"/>
  <c r="I55" i="73"/>
  <c r="I54" i="73"/>
  <c r="I53" i="73"/>
  <c r="I52" i="73"/>
  <c r="I50" i="73"/>
  <c r="I49" i="73"/>
  <c r="I48" i="73"/>
  <c r="I47" i="73"/>
  <c r="I46" i="73"/>
  <c r="I45" i="73"/>
  <c r="I44" i="73"/>
  <c r="I43" i="73"/>
  <c r="I42" i="73"/>
  <c r="I41" i="73"/>
  <c r="I40" i="73"/>
  <c r="I39" i="73"/>
  <c r="I38" i="73"/>
  <c r="I37" i="73"/>
  <c r="I36" i="73"/>
  <c r="I35" i="73"/>
  <c r="I34" i="73"/>
  <c r="I33" i="73"/>
  <c r="I32" i="73"/>
  <c r="I31" i="73"/>
  <c r="I30" i="73"/>
  <c r="I29" i="73"/>
  <c r="I27" i="73"/>
  <c r="I26" i="73"/>
  <c r="I25" i="73"/>
  <c r="I23" i="73"/>
  <c r="I22" i="73"/>
  <c r="I20" i="73"/>
  <c r="I19" i="73"/>
  <c r="I18" i="73"/>
  <c r="I17" i="73"/>
  <c r="I16" i="73"/>
  <c r="I15" i="73"/>
  <c r="I14" i="73"/>
  <c r="I13" i="73"/>
  <c r="I12" i="73"/>
  <c r="I11" i="73"/>
  <c r="I10" i="73"/>
  <c r="I9" i="73"/>
  <c r="L67" i="72"/>
  <c r="K67" i="72"/>
  <c r="K66" i="72"/>
  <c r="K65" i="72"/>
  <c r="K64" i="72"/>
  <c r="K63" i="72"/>
  <c r="K62" i="72"/>
  <c r="L61" i="72"/>
  <c r="K61" i="72"/>
  <c r="K60" i="72"/>
  <c r="K59" i="72"/>
  <c r="K58" i="72"/>
  <c r="K57" i="72"/>
  <c r="K56" i="72"/>
  <c r="K55" i="72"/>
  <c r="K54" i="72"/>
  <c r="K53" i="72"/>
  <c r="K52" i="72"/>
  <c r="K51" i="72"/>
  <c r="K50" i="72"/>
  <c r="K49" i="72"/>
  <c r="K48" i="72"/>
  <c r="K47" i="72"/>
  <c r="K46" i="72"/>
  <c r="K45" i="72"/>
  <c r="K44" i="72"/>
  <c r="L43" i="72"/>
  <c r="K43" i="72"/>
  <c r="K42" i="72"/>
  <c r="K41" i="72"/>
  <c r="K40" i="72"/>
  <c r="K38" i="72"/>
  <c r="K37" i="72"/>
  <c r="K36" i="72"/>
  <c r="K34" i="72"/>
  <c r="K33" i="72"/>
  <c r="K32" i="72"/>
  <c r="K31" i="72"/>
  <c r="K30" i="72"/>
  <c r="K29" i="72"/>
  <c r="K27" i="72"/>
  <c r="K26" i="72"/>
  <c r="K25" i="72"/>
  <c r="K24" i="72"/>
  <c r="K23" i="72"/>
  <c r="K22" i="72"/>
  <c r="K21" i="72"/>
  <c r="K20" i="72"/>
  <c r="K19" i="72"/>
  <c r="K18" i="72"/>
  <c r="K17" i="72"/>
  <c r="K16" i="72"/>
  <c r="K15" i="72"/>
  <c r="K14" i="72"/>
  <c r="K13" i="72"/>
  <c r="K11" i="72"/>
  <c r="K10" i="72"/>
  <c r="K9" i="72"/>
  <c r="Q30" i="71"/>
  <c r="Q29" i="71"/>
  <c r="Q28" i="71"/>
  <c r="Q27" i="71"/>
  <c r="Q26" i="71"/>
  <c r="Q25" i="71"/>
  <c r="Q24" i="71"/>
  <c r="Q23" i="71"/>
  <c r="Q31" i="71"/>
  <c r="Q22" i="71"/>
  <c r="Q20" i="71"/>
  <c r="Q19" i="71"/>
  <c r="Q18" i="71"/>
  <c r="Q17" i="71"/>
  <c r="R16" i="71"/>
  <c r="Q16" i="71"/>
  <c r="Q15" i="71"/>
  <c r="Q14" i="71"/>
  <c r="Q13" i="71"/>
  <c r="Q12" i="71"/>
  <c r="Q11" i="71"/>
  <c r="Q10" i="71"/>
  <c r="Q9" i="71"/>
  <c r="N157" i="69"/>
  <c r="N156" i="69"/>
  <c r="O155" i="69"/>
  <c r="N155" i="69"/>
  <c r="N154" i="69"/>
  <c r="N153" i="69"/>
  <c r="N152" i="69"/>
  <c r="N151" i="69"/>
  <c r="N150" i="69"/>
  <c r="N149" i="69"/>
  <c r="N148" i="69"/>
  <c r="N147" i="69"/>
  <c r="N146" i="69"/>
  <c r="N145" i="69"/>
  <c r="N144" i="69"/>
  <c r="N143" i="69"/>
  <c r="N142" i="69"/>
  <c r="O141" i="69"/>
  <c r="N141" i="69"/>
  <c r="N140" i="69"/>
  <c r="N139" i="69"/>
  <c r="N138" i="69"/>
  <c r="N137" i="69"/>
  <c r="N136" i="69"/>
  <c r="N135" i="69"/>
  <c r="N134" i="69"/>
  <c r="N133" i="69"/>
  <c r="N132" i="69"/>
  <c r="N131" i="69"/>
  <c r="N130" i="69"/>
  <c r="N129" i="69"/>
  <c r="N128" i="69"/>
  <c r="N127" i="69"/>
  <c r="N126" i="69"/>
  <c r="N125" i="69"/>
  <c r="N124" i="69"/>
  <c r="N123" i="69"/>
  <c r="N122" i="69"/>
  <c r="N121" i="69"/>
  <c r="N120" i="69"/>
  <c r="N119" i="69"/>
  <c r="N118" i="69"/>
  <c r="N117" i="69"/>
  <c r="N116" i="69"/>
  <c r="N115" i="69"/>
  <c r="N114" i="69"/>
  <c r="N113" i="69"/>
  <c r="N112" i="69"/>
  <c r="N111" i="69"/>
  <c r="N110" i="69"/>
  <c r="N109" i="69"/>
  <c r="N108" i="69"/>
  <c r="N107" i="69"/>
  <c r="N106" i="69"/>
  <c r="N105" i="69"/>
  <c r="N104" i="69"/>
  <c r="N103" i="69"/>
  <c r="N102" i="69"/>
  <c r="O101" i="69"/>
  <c r="N101" i="69"/>
  <c r="N100" i="69"/>
  <c r="N99" i="69"/>
  <c r="N98" i="69"/>
  <c r="N97" i="69"/>
  <c r="N96" i="69"/>
  <c r="N95" i="69"/>
  <c r="N94" i="69"/>
  <c r="N93" i="69"/>
  <c r="N92" i="69"/>
  <c r="O91" i="69"/>
  <c r="N91" i="69"/>
  <c r="N90" i="69"/>
  <c r="N89" i="69"/>
  <c r="N88" i="69"/>
  <c r="N87" i="69"/>
  <c r="N86" i="69"/>
  <c r="N85" i="69"/>
  <c r="N84" i="69"/>
  <c r="N83" i="69"/>
  <c r="N82" i="69"/>
  <c r="N81" i="69"/>
  <c r="N80" i="69"/>
  <c r="N79" i="69"/>
  <c r="N78" i="69"/>
  <c r="O77" i="69"/>
  <c r="N77" i="69"/>
  <c r="N76" i="69"/>
  <c r="N75" i="69"/>
  <c r="N74" i="69"/>
  <c r="N73" i="69"/>
  <c r="N72" i="69"/>
  <c r="N71" i="69"/>
  <c r="N70" i="69"/>
  <c r="N69" i="69"/>
  <c r="N68" i="69"/>
  <c r="N67" i="69"/>
  <c r="N66" i="69"/>
  <c r="N65" i="69"/>
  <c r="N64" i="69"/>
  <c r="N63" i="69"/>
  <c r="N62" i="69"/>
  <c r="N61" i="69"/>
  <c r="N60" i="69"/>
  <c r="N59" i="69"/>
  <c r="N58" i="69"/>
  <c r="N57" i="69"/>
  <c r="N56" i="69"/>
  <c r="N55" i="69"/>
  <c r="N54" i="69"/>
  <c r="N53" i="69"/>
  <c r="N52" i="69"/>
  <c r="N51" i="69"/>
  <c r="N50" i="69"/>
  <c r="N49" i="69"/>
  <c r="N48" i="69"/>
  <c r="N47" i="69"/>
  <c r="N46" i="69"/>
  <c r="N45" i="69"/>
  <c r="N44" i="69"/>
  <c r="N43" i="69"/>
  <c r="N42" i="69"/>
  <c r="N41" i="69"/>
  <c r="N40" i="69"/>
  <c r="N39" i="69"/>
  <c r="N38" i="69"/>
  <c r="O37" i="69"/>
  <c r="N37" i="69"/>
  <c r="N36" i="69"/>
  <c r="N35" i="69"/>
  <c r="N34" i="69"/>
  <c r="N33" i="69"/>
  <c r="N32" i="69"/>
  <c r="N31" i="69"/>
  <c r="N30" i="69"/>
  <c r="N29" i="69"/>
  <c r="N28" i="69"/>
  <c r="O27" i="69"/>
  <c r="N27" i="69"/>
  <c r="N26" i="69"/>
  <c r="N25" i="69"/>
  <c r="N24" i="69"/>
  <c r="N23" i="69"/>
  <c r="N22" i="69"/>
  <c r="N19" i="69"/>
  <c r="N18" i="69"/>
  <c r="N17" i="69"/>
  <c r="N16" i="69"/>
  <c r="N15" i="69"/>
  <c r="N14" i="69"/>
  <c r="N13" i="69"/>
  <c r="N12" i="69"/>
  <c r="O21" i="69"/>
  <c r="N21" i="69"/>
  <c r="N10" i="69"/>
  <c r="N9" i="69"/>
  <c r="I16" i="67"/>
  <c r="I15" i="67"/>
  <c r="I14" i="67"/>
  <c r="I13" i="67"/>
  <c r="I12" i="67"/>
  <c r="I11" i="67"/>
  <c r="I10" i="67"/>
  <c r="I9" i="67"/>
  <c r="J18" i="66"/>
  <c r="J17" i="66"/>
  <c r="J16" i="66"/>
  <c r="J15" i="66"/>
  <c r="J13" i="66"/>
  <c r="J12" i="66"/>
  <c r="J11" i="66"/>
  <c r="J10" i="66"/>
  <c r="J9" i="66"/>
  <c r="J20" i="65"/>
  <c r="J19" i="65"/>
  <c r="J18" i="65"/>
  <c r="J17" i="65"/>
  <c r="J15" i="65"/>
  <c r="J14" i="65"/>
  <c r="J13" i="65"/>
  <c r="J12" i="65"/>
  <c r="J11" i="65"/>
  <c r="J10" i="65"/>
  <c r="J9" i="65"/>
  <c r="M23" i="64"/>
  <c r="M22" i="64"/>
  <c r="M21" i="64"/>
  <c r="M20" i="64"/>
  <c r="M19" i="64"/>
  <c r="M17" i="64"/>
  <c r="M16" i="64"/>
  <c r="M15" i="64"/>
  <c r="M14" i="64"/>
  <c r="N13" i="64"/>
  <c r="M13" i="64"/>
  <c r="M12" i="64"/>
  <c r="M11" i="64"/>
  <c r="M10" i="64"/>
  <c r="M9" i="64"/>
  <c r="L73" i="63"/>
  <c r="L72" i="63"/>
  <c r="L71" i="63"/>
  <c r="L70" i="63"/>
  <c r="L69" i="63"/>
  <c r="M68" i="63"/>
  <c r="L68" i="63"/>
  <c r="L67" i="63"/>
  <c r="L66" i="63"/>
  <c r="L65" i="63"/>
  <c r="L64" i="63"/>
  <c r="L63" i="63"/>
  <c r="L62" i="63"/>
  <c r="L61" i="63"/>
  <c r="L60" i="63"/>
  <c r="L59" i="63"/>
  <c r="L58" i="63"/>
  <c r="L57" i="63"/>
  <c r="L56" i="63"/>
  <c r="L55" i="63"/>
  <c r="M54" i="63"/>
  <c r="L54" i="63"/>
  <c r="L53" i="63"/>
  <c r="L52" i="63"/>
  <c r="L51" i="63"/>
  <c r="L50" i="63"/>
  <c r="L49" i="63"/>
  <c r="L48" i="63"/>
  <c r="L47" i="63"/>
  <c r="L46" i="63"/>
  <c r="L45" i="63"/>
  <c r="L44" i="63"/>
  <c r="L43" i="63"/>
  <c r="L42" i="63"/>
  <c r="L41" i="63"/>
  <c r="L40" i="63"/>
  <c r="L39" i="63"/>
  <c r="L38" i="63"/>
  <c r="L37" i="63"/>
  <c r="L36" i="63"/>
  <c r="L35" i="63"/>
  <c r="L34" i="63"/>
  <c r="L33" i="63"/>
  <c r="L31" i="63"/>
  <c r="L30" i="63"/>
  <c r="L29" i="63"/>
  <c r="L28" i="63"/>
  <c r="L27" i="63"/>
  <c r="L25" i="63"/>
  <c r="L24" i="63"/>
  <c r="L23" i="63"/>
  <c r="L22" i="63"/>
  <c r="L21" i="63"/>
  <c r="L20" i="63"/>
  <c r="L19" i="63"/>
  <c r="L18" i="63"/>
  <c r="L17" i="63"/>
  <c r="L16" i="63"/>
  <c r="L15" i="63"/>
  <c r="L14" i="63"/>
  <c r="L13" i="63"/>
  <c r="M12" i="63"/>
  <c r="L12" i="63"/>
  <c r="L11" i="63"/>
  <c r="L10" i="63"/>
  <c r="L9" i="63"/>
  <c r="M258" i="62"/>
  <c r="M257" i="62"/>
  <c r="M256" i="62"/>
  <c r="M255" i="62"/>
  <c r="M254" i="62"/>
  <c r="M253" i="62"/>
  <c r="N252" i="62"/>
  <c r="M252" i="62"/>
  <c r="M251" i="62"/>
  <c r="M250" i="62"/>
  <c r="M249" i="62"/>
  <c r="M248" i="62"/>
  <c r="M247" i="62"/>
  <c r="M245" i="62"/>
  <c r="M244" i="62"/>
  <c r="M243" i="62"/>
  <c r="M242" i="62"/>
  <c r="M241" i="62"/>
  <c r="M240" i="62"/>
  <c r="M239" i="62"/>
  <c r="M238" i="62"/>
  <c r="N237" i="62"/>
  <c r="M237" i="62"/>
  <c r="M236" i="62"/>
  <c r="M235" i="62"/>
  <c r="M233" i="62"/>
  <c r="M232" i="62"/>
  <c r="M231" i="62"/>
  <c r="M230" i="62"/>
  <c r="M229" i="62"/>
  <c r="M228" i="62"/>
  <c r="M227" i="62"/>
  <c r="M226" i="62"/>
  <c r="M225" i="62"/>
  <c r="M224" i="62"/>
  <c r="M223" i="62"/>
  <c r="M222" i="62"/>
  <c r="M221" i="62"/>
  <c r="M220" i="62"/>
  <c r="M219" i="62"/>
  <c r="M218" i="62"/>
  <c r="M217" i="62"/>
  <c r="M216" i="62"/>
  <c r="M214" i="62"/>
  <c r="M213" i="62"/>
  <c r="M212" i="62"/>
  <c r="M211" i="62"/>
  <c r="M210" i="62"/>
  <c r="N209" i="62"/>
  <c r="M209" i="62"/>
  <c r="M208" i="62"/>
  <c r="M207" i="62"/>
  <c r="M206" i="62"/>
  <c r="M205" i="62"/>
  <c r="M204" i="62"/>
  <c r="M246" i="62"/>
  <c r="M203" i="62"/>
  <c r="M202" i="62"/>
  <c r="M201" i="62"/>
  <c r="M200" i="62"/>
  <c r="M199" i="62"/>
  <c r="M198" i="62"/>
  <c r="M197" i="62"/>
  <c r="M196" i="62"/>
  <c r="M195" i="62"/>
  <c r="N194" i="62"/>
  <c r="M194" i="62"/>
  <c r="M193" i="62"/>
  <c r="M234" i="62"/>
  <c r="M192" i="62"/>
  <c r="M191" i="62"/>
  <c r="M190" i="62"/>
  <c r="M189" i="62"/>
  <c r="M188" i="62"/>
  <c r="M187" i="62"/>
  <c r="M186" i="62"/>
  <c r="M185" i="62"/>
  <c r="M183" i="62"/>
  <c r="M182" i="62"/>
  <c r="M181" i="62"/>
  <c r="M180" i="62"/>
  <c r="M179" i="62"/>
  <c r="N178" i="62"/>
  <c r="M178" i="62"/>
  <c r="M177" i="62"/>
  <c r="M176" i="62"/>
  <c r="M175" i="62"/>
  <c r="M174" i="62"/>
  <c r="M173" i="62"/>
  <c r="M172" i="62"/>
  <c r="M171" i="62"/>
  <c r="M170" i="62"/>
  <c r="M169" i="62"/>
  <c r="M168" i="62"/>
  <c r="M167" i="62"/>
  <c r="M166" i="62"/>
  <c r="M165" i="62"/>
  <c r="M164" i="62"/>
  <c r="M163" i="62"/>
  <c r="N162" i="62"/>
  <c r="M162" i="62"/>
  <c r="M161" i="62"/>
  <c r="M160" i="62"/>
  <c r="M159" i="62"/>
  <c r="M158" i="62"/>
  <c r="M157" i="62"/>
  <c r="M156" i="62"/>
  <c r="M155" i="62"/>
  <c r="M154" i="62"/>
  <c r="M153" i="62"/>
  <c r="M152" i="62"/>
  <c r="M151" i="62"/>
  <c r="M150" i="62"/>
  <c r="M149" i="62"/>
  <c r="M148" i="62"/>
  <c r="M147" i="62"/>
  <c r="N146" i="62"/>
  <c r="M146" i="62"/>
  <c r="M145" i="62"/>
  <c r="M144" i="62"/>
  <c r="M143" i="62"/>
  <c r="M142" i="62"/>
  <c r="M141" i="62"/>
  <c r="M140" i="62"/>
  <c r="M139" i="62"/>
  <c r="M138" i="62"/>
  <c r="M137" i="62"/>
  <c r="M136" i="62"/>
  <c r="M135" i="62"/>
  <c r="M134" i="62"/>
  <c r="M133" i="62"/>
  <c r="M132" i="62"/>
  <c r="M131" i="62"/>
  <c r="N130" i="62"/>
  <c r="M130" i="62"/>
  <c r="M129" i="62"/>
  <c r="M128" i="62"/>
  <c r="M127" i="62"/>
  <c r="M126" i="62"/>
  <c r="M125" i="62"/>
  <c r="M124" i="62"/>
  <c r="M123" i="62"/>
  <c r="M122" i="62"/>
  <c r="M121" i="62"/>
  <c r="M120" i="62"/>
  <c r="M119" i="62"/>
  <c r="M118" i="62"/>
  <c r="M117" i="62"/>
  <c r="M116" i="62"/>
  <c r="M115" i="62"/>
  <c r="N113" i="62"/>
  <c r="M113" i="62"/>
  <c r="M112" i="62"/>
  <c r="M111" i="62"/>
  <c r="M110" i="62"/>
  <c r="M109" i="62"/>
  <c r="M108" i="62"/>
  <c r="M107" i="62"/>
  <c r="M106" i="62"/>
  <c r="M105" i="62"/>
  <c r="M104" i="62"/>
  <c r="M103" i="62"/>
  <c r="M102" i="62"/>
  <c r="M101" i="62"/>
  <c r="M100" i="62"/>
  <c r="M99" i="62"/>
  <c r="M98" i="62"/>
  <c r="N97" i="62"/>
  <c r="M97" i="62"/>
  <c r="M96" i="62"/>
  <c r="M95" i="62"/>
  <c r="M94" i="62"/>
  <c r="M93" i="62"/>
  <c r="M92" i="62"/>
  <c r="M91" i="62"/>
  <c r="M90" i="62"/>
  <c r="M89" i="62"/>
  <c r="M88" i="62"/>
  <c r="M87" i="62"/>
  <c r="M86" i="62"/>
  <c r="M85" i="62"/>
  <c r="M84" i="62"/>
  <c r="M83" i="62"/>
  <c r="M82" i="62"/>
  <c r="N81" i="62"/>
  <c r="M81" i="62"/>
  <c r="M80" i="62"/>
  <c r="M79" i="62"/>
  <c r="M78" i="62"/>
  <c r="M77" i="62"/>
  <c r="M76" i="62"/>
  <c r="M75" i="62"/>
  <c r="M74" i="62"/>
  <c r="M73" i="62"/>
  <c r="M72" i="62"/>
  <c r="M71" i="62"/>
  <c r="M70" i="62"/>
  <c r="M69" i="62"/>
  <c r="M68" i="62"/>
  <c r="M67" i="62"/>
  <c r="M66" i="62"/>
  <c r="N65" i="62"/>
  <c r="M65" i="62"/>
  <c r="M64" i="62"/>
  <c r="M63" i="62"/>
  <c r="M62" i="62"/>
  <c r="M61" i="62"/>
  <c r="M60" i="62"/>
  <c r="M59" i="62"/>
  <c r="M58" i="62"/>
  <c r="M57" i="62"/>
  <c r="M56" i="62"/>
  <c r="M55" i="62"/>
  <c r="M54" i="62"/>
  <c r="M53" i="62"/>
  <c r="M52" i="62"/>
  <c r="M51" i="62"/>
  <c r="M50" i="62"/>
  <c r="N49" i="62"/>
  <c r="M49" i="62"/>
  <c r="M48" i="62"/>
  <c r="M47" i="62"/>
  <c r="M45" i="62"/>
  <c r="M44" i="62"/>
  <c r="M43" i="62"/>
  <c r="M42" i="62"/>
  <c r="M41" i="62"/>
  <c r="M40" i="62"/>
  <c r="M39" i="62"/>
  <c r="M38" i="62"/>
  <c r="M37" i="62"/>
  <c r="M36" i="62"/>
  <c r="M35" i="62"/>
  <c r="M34" i="62"/>
  <c r="M33" i="62"/>
  <c r="N32" i="62"/>
  <c r="M32" i="62"/>
  <c r="M31" i="62"/>
  <c r="M30" i="62"/>
  <c r="M29" i="62"/>
  <c r="M28" i="62"/>
  <c r="M27" i="62"/>
  <c r="M26" i="62"/>
  <c r="M25" i="62"/>
  <c r="M24" i="62"/>
  <c r="M23" i="62"/>
  <c r="M22" i="62"/>
  <c r="M21" i="62"/>
  <c r="M20" i="62"/>
  <c r="M19" i="62"/>
  <c r="M18" i="62"/>
  <c r="M17" i="62"/>
  <c r="N16" i="62"/>
  <c r="M16" i="62"/>
  <c r="M15" i="62"/>
  <c r="M14" i="62"/>
  <c r="M13" i="62"/>
  <c r="M12" i="62"/>
  <c r="M11" i="62"/>
  <c r="M10" i="62"/>
  <c r="M9" i="62"/>
  <c r="S312" i="61"/>
  <c r="S311" i="61"/>
  <c r="S310" i="61"/>
  <c r="S309" i="61"/>
  <c r="S308" i="61"/>
  <c r="S307" i="61"/>
  <c r="S306" i="61"/>
  <c r="S305" i="61"/>
  <c r="T304" i="61"/>
  <c r="S304" i="61"/>
  <c r="S303" i="61"/>
  <c r="S302" i="61"/>
  <c r="S301" i="61"/>
  <c r="S300" i="61"/>
  <c r="S299" i="61"/>
  <c r="S298" i="61"/>
  <c r="S297" i="61"/>
  <c r="S296" i="61"/>
  <c r="S295" i="61"/>
  <c r="S294" i="61"/>
  <c r="S293" i="61"/>
  <c r="S292" i="61"/>
  <c r="S291" i="61"/>
  <c r="S290" i="61"/>
  <c r="S289" i="61"/>
  <c r="T288" i="61"/>
  <c r="S288" i="61"/>
  <c r="S287" i="61"/>
  <c r="S286" i="61"/>
  <c r="S285" i="61"/>
  <c r="S284" i="61"/>
  <c r="S283" i="61"/>
  <c r="S282" i="61"/>
  <c r="S281" i="61"/>
  <c r="S280" i="61"/>
  <c r="S279" i="61"/>
  <c r="S278" i="61"/>
  <c r="S277" i="61"/>
  <c r="S276" i="61"/>
  <c r="S275" i="61"/>
  <c r="S274" i="61"/>
  <c r="S273" i="61"/>
  <c r="T272" i="61"/>
  <c r="S272" i="61"/>
  <c r="S271" i="61"/>
  <c r="S270" i="61"/>
  <c r="S269" i="61"/>
  <c r="S268" i="61"/>
  <c r="S267" i="61"/>
  <c r="S266" i="61"/>
  <c r="S265" i="61"/>
  <c r="S264" i="61"/>
  <c r="S263" i="61"/>
  <c r="S262" i="61"/>
  <c r="S261" i="61"/>
  <c r="S260" i="61"/>
  <c r="S259" i="61"/>
  <c r="S258" i="61"/>
  <c r="T257" i="61"/>
  <c r="S257" i="61"/>
  <c r="S256" i="61"/>
  <c r="S255" i="61"/>
  <c r="S254" i="61"/>
  <c r="S253" i="61"/>
  <c r="S252" i="61"/>
  <c r="S251" i="61"/>
  <c r="S250" i="61"/>
  <c r="T249" i="61"/>
  <c r="S249" i="61"/>
  <c r="S248" i="61"/>
  <c r="S247" i="61"/>
  <c r="S246" i="61"/>
  <c r="S245" i="61"/>
  <c r="S244" i="61"/>
  <c r="S243" i="61"/>
  <c r="S242" i="61"/>
  <c r="T241" i="61"/>
  <c r="S241" i="61"/>
  <c r="S240" i="61"/>
  <c r="S239" i="61"/>
  <c r="S238" i="61"/>
  <c r="S237" i="61"/>
  <c r="S236" i="61"/>
  <c r="S235" i="61"/>
  <c r="S234" i="61"/>
  <c r="T233" i="61"/>
  <c r="S233" i="61"/>
  <c r="S232" i="61"/>
  <c r="S231" i="61"/>
  <c r="S230" i="61"/>
  <c r="S228" i="61"/>
  <c r="S227" i="61"/>
  <c r="S226" i="61"/>
  <c r="S225" i="61"/>
  <c r="T224" i="61"/>
  <c r="S224" i="61"/>
  <c r="S223" i="61"/>
  <c r="S222" i="61"/>
  <c r="S221" i="61"/>
  <c r="S220" i="61"/>
  <c r="S219" i="61"/>
  <c r="S218" i="61"/>
  <c r="S216" i="61"/>
  <c r="T215" i="61"/>
  <c r="S215" i="61"/>
  <c r="S213" i="61"/>
  <c r="S212" i="61"/>
  <c r="S211" i="61"/>
  <c r="S210" i="61"/>
  <c r="S209" i="61"/>
  <c r="S208" i="61"/>
  <c r="S207" i="61"/>
  <c r="T206" i="61"/>
  <c r="S206" i="61"/>
  <c r="S205" i="61"/>
  <c r="S204" i="61"/>
  <c r="S203" i="61"/>
  <c r="S202" i="61"/>
  <c r="S201" i="61"/>
  <c r="S200" i="61"/>
  <c r="S199" i="61"/>
  <c r="T198" i="61"/>
  <c r="S198" i="61"/>
  <c r="S197" i="61"/>
  <c r="S196" i="61"/>
  <c r="S195" i="61"/>
  <c r="S194" i="61"/>
  <c r="S193" i="61"/>
  <c r="S192" i="61"/>
  <c r="S191" i="61"/>
  <c r="T190" i="61"/>
  <c r="S190" i="61"/>
  <c r="S189" i="61"/>
  <c r="S188" i="61"/>
  <c r="S187" i="61"/>
  <c r="S186" i="61"/>
  <c r="S185" i="61"/>
  <c r="S184" i="61"/>
  <c r="S183" i="61"/>
  <c r="T182" i="61"/>
  <c r="S182" i="61"/>
  <c r="S181" i="61"/>
  <c r="S180" i="61"/>
  <c r="S179" i="61"/>
  <c r="S178" i="61"/>
  <c r="S177" i="61"/>
  <c r="S176" i="61"/>
  <c r="S175" i="61"/>
  <c r="T174" i="61"/>
  <c r="S174" i="61"/>
  <c r="S173" i="61"/>
  <c r="S172" i="61"/>
  <c r="S171" i="61"/>
  <c r="S170" i="61"/>
  <c r="S169" i="61"/>
  <c r="S168" i="61"/>
  <c r="S167" i="61"/>
  <c r="T166" i="61"/>
  <c r="S166" i="61"/>
  <c r="S165" i="61"/>
  <c r="S164" i="61"/>
  <c r="S163" i="61"/>
  <c r="S162" i="61"/>
  <c r="S161" i="61"/>
  <c r="S160" i="61"/>
  <c r="S159" i="61"/>
  <c r="T158" i="61"/>
  <c r="S158" i="61"/>
  <c r="S157" i="61"/>
  <c r="S156" i="61"/>
  <c r="S155" i="61"/>
  <c r="S154" i="61"/>
  <c r="S152" i="61"/>
  <c r="S151" i="61"/>
  <c r="S150" i="61"/>
  <c r="T149" i="61"/>
  <c r="S149" i="61"/>
  <c r="S148" i="61"/>
  <c r="S147" i="61"/>
  <c r="S146" i="61"/>
  <c r="S145" i="61"/>
  <c r="S144" i="61"/>
  <c r="S143" i="61"/>
  <c r="S142" i="61"/>
  <c r="T141" i="61"/>
  <c r="S141" i="61"/>
  <c r="S140" i="61"/>
  <c r="S139" i="61"/>
  <c r="S138" i="61"/>
  <c r="S137" i="61"/>
  <c r="S136" i="61"/>
  <c r="S135" i="61"/>
  <c r="S134" i="61"/>
  <c r="T133" i="61"/>
  <c r="S133" i="61"/>
  <c r="S132" i="61"/>
  <c r="S131" i="61"/>
  <c r="S130" i="61"/>
  <c r="S129" i="61"/>
  <c r="S128" i="61"/>
  <c r="S127" i="61"/>
  <c r="S126" i="61"/>
  <c r="T125" i="61"/>
  <c r="S125" i="61"/>
  <c r="S124" i="61"/>
  <c r="S123" i="61"/>
  <c r="S122" i="61"/>
  <c r="S121" i="61"/>
  <c r="S120" i="61"/>
  <c r="S119" i="61"/>
  <c r="S118" i="61"/>
  <c r="T117" i="61"/>
  <c r="S117" i="61"/>
  <c r="S116" i="61"/>
  <c r="S115" i="61"/>
  <c r="S114" i="61"/>
  <c r="S113" i="61"/>
  <c r="S112" i="61"/>
  <c r="S111" i="61"/>
  <c r="S110" i="61"/>
  <c r="T109" i="61"/>
  <c r="S109" i="61"/>
  <c r="S108" i="61"/>
  <c r="S107" i="61"/>
  <c r="S106" i="61"/>
  <c r="S105" i="61"/>
  <c r="S104" i="61"/>
  <c r="S103" i="61"/>
  <c r="S102" i="61"/>
  <c r="T101" i="61"/>
  <c r="S101" i="61"/>
  <c r="S100" i="61"/>
  <c r="S99" i="61"/>
  <c r="S98" i="61"/>
  <c r="S97" i="61"/>
  <c r="S96" i="61"/>
  <c r="S95" i="61"/>
  <c r="S94" i="61"/>
  <c r="T93" i="61"/>
  <c r="S93" i="61"/>
  <c r="S92" i="61"/>
  <c r="S91" i="61"/>
  <c r="S90" i="61"/>
  <c r="S89" i="61"/>
  <c r="S88" i="61"/>
  <c r="S87" i="61"/>
  <c r="S86" i="61"/>
  <c r="T85" i="61"/>
  <c r="S85" i="61"/>
  <c r="S84" i="61"/>
  <c r="S83" i="61"/>
  <c r="S82" i="61"/>
  <c r="S81" i="61"/>
  <c r="S80" i="61"/>
  <c r="S79" i="61"/>
  <c r="S78" i="61"/>
  <c r="T77" i="61"/>
  <c r="S77" i="61"/>
  <c r="S76" i="61"/>
  <c r="S75" i="61"/>
  <c r="S74" i="61"/>
  <c r="S73" i="61"/>
  <c r="S72" i="61"/>
  <c r="S71" i="61"/>
  <c r="S70" i="61"/>
  <c r="T69" i="61"/>
  <c r="S69" i="61"/>
  <c r="S68" i="61"/>
  <c r="S67" i="61"/>
  <c r="S66" i="61"/>
  <c r="S65" i="61"/>
  <c r="S64" i="61"/>
  <c r="S63" i="61"/>
  <c r="S62" i="61"/>
  <c r="T61" i="61"/>
  <c r="S61" i="61"/>
  <c r="S60" i="61"/>
  <c r="S59" i="61"/>
  <c r="S58" i="61"/>
  <c r="S57" i="61"/>
  <c r="S56" i="61"/>
  <c r="S55" i="61"/>
  <c r="S54" i="61"/>
  <c r="T53" i="61"/>
  <c r="S53" i="61"/>
  <c r="S52" i="61"/>
  <c r="S51" i="61"/>
  <c r="S50" i="61"/>
  <c r="S49" i="61"/>
  <c r="S48" i="61"/>
  <c r="S47" i="61"/>
  <c r="S46" i="61"/>
  <c r="T45" i="61"/>
  <c r="S45" i="61"/>
  <c r="S44" i="61"/>
  <c r="S43" i="61"/>
  <c r="S42" i="61"/>
  <c r="S41" i="61"/>
  <c r="S40" i="61"/>
  <c r="S39" i="61"/>
  <c r="S38" i="61"/>
  <c r="T37" i="61"/>
  <c r="S37" i="61"/>
  <c r="S36" i="61"/>
  <c r="S35" i="61"/>
  <c r="S34" i="61"/>
  <c r="S33" i="61"/>
  <c r="S32" i="61"/>
  <c r="S31" i="61"/>
  <c r="S30" i="61"/>
  <c r="T29" i="61"/>
  <c r="S29" i="61"/>
  <c r="S28" i="61"/>
  <c r="S27" i="61"/>
  <c r="S26" i="61"/>
  <c r="S25" i="61"/>
  <c r="S24" i="61"/>
  <c r="S23" i="61"/>
  <c r="S22" i="61"/>
  <c r="T21" i="61"/>
  <c r="S21" i="61"/>
  <c r="S20" i="61"/>
  <c r="S19" i="61"/>
  <c r="S18" i="61"/>
  <c r="S17" i="61"/>
  <c r="S16" i="61"/>
  <c r="S15" i="61"/>
  <c r="S14" i="61"/>
  <c r="T13" i="61"/>
  <c r="S13" i="61"/>
  <c r="S12" i="61"/>
  <c r="S11" i="61"/>
  <c r="S10" i="61"/>
  <c r="S9" i="61"/>
  <c r="P45" i="59"/>
  <c r="P44" i="59"/>
  <c r="P43" i="59"/>
  <c r="Q42" i="59"/>
  <c r="P42" i="59"/>
  <c r="P40" i="59"/>
  <c r="P39" i="59"/>
  <c r="P38" i="59"/>
  <c r="P36" i="59"/>
  <c r="P35" i="59"/>
  <c r="P34" i="59"/>
  <c r="P33" i="59"/>
  <c r="Q32" i="59"/>
  <c r="P32" i="59"/>
  <c r="P31" i="59"/>
  <c r="P30" i="59"/>
  <c r="P29" i="59"/>
  <c r="P28" i="59"/>
  <c r="P27" i="59"/>
  <c r="P26" i="59"/>
  <c r="P25" i="59"/>
  <c r="Q24" i="59"/>
  <c r="P24" i="59"/>
  <c r="P23" i="59"/>
  <c r="P22" i="59"/>
  <c r="P21" i="59"/>
  <c r="P19" i="59"/>
  <c r="P18" i="59"/>
  <c r="P17" i="59"/>
  <c r="P16" i="59"/>
  <c r="Q15" i="59"/>
  <c r="P15" i="59"/>
  <c r="P14" i="59"/>
  <c r="P13" i="59"/>
  <c r="P12" i="59"/>
  <c r="P11" i="59"/>
  <c r="P10" i="59"/>
  <c r="P9" i="59"/>
  <c r="J54" i="58"/>
  <c r="K58" i="58"/>
  <c r="J58" i="58"/>
  <c r="J57" i="58"/>
  <c r="J56" i="58"/>
  <c r="J52" i="58"/>
  <c r="K51" i="58"/>
  <c r="J51" i="58"/>
  <c r="J50" i="58"/>
  <c r="K49" i="58"/>
  <c r="J49" i="58"/>
  <c r="J48" i="58"/>
  <c r="K47" i="58"/>
  <c r="J47" i="58"/>
  <c r="J46" i="58"/>
  <c r="K45" i="58"/>
  <c r="J45" i="58"/>
  <c r="J44" i="58"/>
  <c r="K43" i="58"/>
  <c r="J43" i="58"/>
  <c r="J42" i="58"/>
  <c r="K41" i="58"/>
  <c r="J41" i="58"/>
  <c r="J40" i="58"/>
  <c r="K39" i="58"/>
  <c r="J39" i="58"/>
  <c r="J38" i="58"/>
  <c r="K37" i="58"/>
  <c r="J37" i="58"/>
  <c r="J36" i="58"/>
  <c r="K35" i="58"/>
  <c r="J35" i="58"/>
  <c r="J34" i="58"/>
  <c r="K33" i="58"/>
  <c r="J33" i="58"/>
  <c r="J32" i="58"/>
  <c r="K31" i="58"/>
  <c r="J31" i="58"/>
  <c r="J30" i="58"/>
  <c r="K29" i="58"/>
  <c r="J29" i="58"/>
  <c r="J28" i="58"/>
  <c r="K27" i="58"/>
  <c r="J27" i="58"/>
  <c r="J26" i="58"/>
  <c r="K25" i="58"/>
  <c r="J25" i="58"/>
  <c r="J24" i="58"/>
  <c r="K23" i="58"/>
  <c r="J23" i="58"/>
  <c r="J22" i="58"/>
  <c r="K21" i="58"/>
  <c r="J21" i="58"/>
  <c r="J20" i="58"/>
  <c r="K19" i="58"/>
  <c r="J19" i="58"/>
  <c r="J17" i="58"/>
  <c r="K16" i="58"/>
  <c r="J16" i="58"/>
  <c r="J15" i="58"/>
  <c r="K14" i="58"/>
  <c r="J14" i="58"/>
  <c r="J13" i="58"/>
  <c r="K12" i="58"/>
  <c r="J12" i="58"/>
  <c r="J11" i="58"/>
  <c r="K10" i="58"/>
  <c r="J10" i="58"/>
  <c r="J9" i="58"/>
  <c r="K8" i="58"/>
  <c r="J8" i="58"/>
  <c r="J107" i="73" l="1"/>
  <c r="J80" i="73"/>
  <c r="J165" i="73"/>
  <c r="J73" i="73"/>
  <c r="J197" i="73"/>
  <c r="J268" i="73"/>
  <c r="J232" i="76"/>
  <c r="J82" i="76"/>
  <c r="J282" i="73"/>
  <c r="J209" i="73"/>
  <c r="J203" i="73"/>
  <c r="J185" i="73"/>
  <c r="J131" i="73"/>
  <c r="J113" i="73"/>
  <c r="J99" i="73"/>
  <c r="J39" i="73"/>
  <c r="J10" i="73"/>
  <c r="L63" i="72"/>
  <c r="L10" i="72"/>
  <c r="R31" i="71"/>
  <c r="O157" i="69"/>
  <c r="O117" i="69"/>
  <c r="O107" i="69"/>
  <c r="O93" i="69"/>
  <c r="O53" i="69"/>
  <c r="O43" i="69"/>
  <c r="O29" i="69"/>
  <c r="K15" i="65"/>
  <c r="N20" i="64"/>
  <c r="M70" i="63"/>
  <c r="M29" i="63"/>
  <c r="M18" i="63"/>
  <c r="N254" i="62"/>
  <c r="N211" i="62"/>
  <c r="N196" i="62"/>
  <c r="N180" i="62"/>
  <c r="N164" i="62"/>
  <c r="N148" i="62"/>
  <c r="N132" i="62"/>
  <c r="N116" i="62"/>
  <c r="N99" i="62"/>
  <c r="N83" i="62"/>
  <c r="N67" i="62"/>
  <c r="N51" i="62"/>
  <c r="N34" i="62"/>
  <c r="N18" i="62"/>
  <c r="T306" i="61"/>
  <c r="T290" i="61"/>
  <c r="T274" i="61"/>
  <c r="T259" i="61"/>
  <c r="T251" i="61"/>
  <c r="T243" i="61"/>
  <c r="T235" i="61"/>
  <c r="T226" i="61"/>
  <c r="T218" i="61"/>
  <c r="T208" i="61"/>
  <c r="T200" i="61"/>
  <c r="T192" i="61"/>
  <c r="T184" i="61"/>
  <c r="T176" i="61"/>
  <c r="T168" i="61"/>
  <c r="T160" i="61"/>
  <c r="T151" i="61"/>
  <c r="T143" i="61"/>
  <c r="T135" i="61"/>
  <c r="T127" i="61"/>
  <c r="T119" i="61"/>
  <c r="T111" i="61"/>
  <c r="T103" i="61"/>
  <c r="T95" i="61"/>
  <c r="T87" i="61"/>
  <c r="T79" i="61"/>
  <c r="T71" i="61"/>
  <c r="T63" i="61"/>
  <c r="T55" i="61"/>
  <c r="T47" i="61"/>
  <c r="T39" i="61"/>
  <c r="T31" i="61"/>
  <c r="T23" i="61"/>
  <c r="T15" i="61"/>
  <c r="Q44" i="59"/>
  <c r="Q34" i="59"/>
  <c r="Q26" i="59"/>
  <c r="Q17" i="59"/>
  <c r="Q9" i="59"/>
  <c r="J280" i="76"/>
  <c r="J146" i="76"/>
  <c r="J132" i="76"/>
  <c r="J34" i="76"/>
  <c r="J237" i="73"/>
  <c r="J211" i="73"/>
  <c r="J205" i="73"/>
  <c r="J143" i="73"/>
  <c r="J137" i="73"/>
  <c r="J119" i="73"/>
  <c r="J64" i="73"/>
  <c r="J45" i="73"/>
  <c r="J31" i="73"/>
  <c r="L29" i="72"/>
  <c r="R24" i="71"/>
  <c r="O133" i="69"/>
  <c r="O123" i="69"/>
  <c r="O109" i="69"/>
  <c r="O69" i="69"/>
  <c r="O59" i="69"/>
  <c r="O45" i="69"/>
  <c r="J11" i="67"/>
  <c r="K10" i="66"/>
  <c r="N22" i="64"/>
  <c r="M46" i="63"/>
  <c r="M36" i="63"/>
  <c r="M20" i="63"/>
  <c r="N228" i="62"/>
  <c r="N218" i="62"/>
  <c r="N202" i="62"/>
  <c r="N187" i="62"/>
  <c r="N170" i="62"/>
  <c r="N154" i="62"/>
  <c r="N138" i="62"/>
  <c r="N122" i="62"/>
  <c r="N105" i="62"/>
  <c r="N89" i="62"/>
  <c r="N73" i="62"/>
  <c r="N57" i="62"/>
  <c r="N40" i="62"/>
  <c r="N24" i="62"/>
  <c r="T312" i="61"/>
  <c r="T296" i="61"/>
  <c r="T280" i="61"/>
  <c r="T264" i="61"/>
  <c r="T261" i="61"/>
  <c r="T253" i="61"/>
  <c r="T245" i="61"/>
  <c r="T237" i="61"/>
  <c r="T228" i="61"/>
  <c r="T220" i="61"/>
  <c r="T210" i="61"/>
  <c r="T202" i="61"/>
  <c r="T194" i="61"/>
  <c r="T186" i="61"/>
  <c r="T178" i="61"/>
  <c r="T170" i="61"/>
  <c r="T162" i="61"/>
  <c r="T154" i="61"/>
  <c r="T145" i="61"/>
  <c r="T137" i="61"/>
  <c r="T129" i="61"/>
  <c r="T121" i="61"/>
  <c r="T113" i="61"/>
  <c r="T105" i="61"/>
  <c r="T97" i="61"/>
  <c r="T89" i="61"/>
  <c r="T81" i="61"/>
  <c r="T73" i="61"/>
  <c r="T65" i="61"/>
  <c r="T57" i="61"/>
  <c r="T49" i="61"/>
  <c r="T41" i="61"/>
  <c r="T33" i="61"/>
  <c r="T25" i="61"/>
  <c r="T17" i="61"/>
  <c r="T9" i="61"/>
  <c r="Q36" i="59"/>
  <c r="Q28" i="59"/>
  <c r="Q19" i="59"/>
  <c r="Q11" i="59"/>
  <c r="Q282" i="78"/>
  <c r="Q125" i="78"/>
  <c r="J298" i="76"/>
  <c r="J148" i="76"/>
  <c r="J138" i="76"/>
  <c r="J261" i="73"/>
  <c r="J243" i="73"/>
  <c r="J229" i="73"/>
  <c r="J173" i="73"/>
  <c r="J145" i="73"/>
  <c r="J139" i="73"/>
  <c r="J78" i="73"/>
  <c r="J71" i="73"/>
  <c r="J52" i="73"/>
  <c r="L55" i="72"/>
  <c r="L36" i="72"/>
  <c r="L20" i="72"/>
  <c r="O149" i="69"/>
  <c r="O139" i="69"/>
  <c r="O125" i="69"/>
  <c r="O85" i="69"/>
  <c r="O75" i="69"/>
  <c r="O61" i="69"/>
  <c r="O19" i="69"/>
  <c r="O9" i="69"/>
  <c r="K12" i="66"/>
  <c r="M62" i="63"/>
  <c r="M52" i="63"/>
  <c r="M38" i="63"/>
  <c r="N245" i="62"/>
  <c r="N235" i="62"/>
  <c r="N220" i="62"/>
  <c r="N246" i="62"/>
  <c r="N189" i="62"/>
  <c r="N172" i="62"/>
  <c r="N156" i="62"/>
  <c r="N140" i="62"/>
  <c r="N124" i="62"/>
  <c r="N107" i="62"/>
  <c r="N91" i="62"/>
  <c r="N75" i="62"/>
  <c r="N59" i="62"/>
  <c r="N42" i="62"/>
  <c r="N26" i="62"/>
  <c r="N10" i="62"/>
  <c r="T298" i="61"/>
  <c r="T282" i="61"/>
  <c r="T266" i="61"/>
  <c r="T255" i="61"/>
  <c r="T247" i="61"/>
  <c r="T239" i="61"/>
  <c r="T231" i="61"/>
  <c r="T222" i="61"/>
  <c r="T212" i="61"/>
  <c r="T204" i="61"/>
  <c r="T196" i="61"/>
  <c r="T188" i="61"/>
  <c r="T180" i="61"/>
  <c r="T172" i="61"/>
  <c r="T164" i="61"/>
  <c r="T156" i="61"/>
  <c r="T147" i="61"/>
  <c r="T139" i="61"/>
  <c r="T131" i="61"/>
  <c r="T123" i="61"/>
  <c r="T115" i="61"/>
  <c r="T107" i="61"/>
  <c r="T99" i="61"/>
  <c r="T91" i="61"/>
  <c r="T83" i="61"/>
  <c r="T75" i="61"/>
  <c r="T67" i="61"/>
  <c r="T59" i="61"/>
  <c r="T51" i="61"/>
  <c r="T43" i="61"/>
  <c r="T35" i="61"/>
  <c r="T27" i="61"/>
  <c r="T19" i="61"/>
  <c r="T11" i="61"/>
  <c r="Q39" i="59"/>
  <c r="Q30" i="59"/>
  <c r="Q22" i="59"/>
  <c r="Q13" i="59"/>
  <c r="K56" i="58"/>
  <c r="N226" i="62"/>
  <c r="N243" i="62"/>
  <c r="M10" i="63"/>
  <c r="M27" i="63"/>
  <c r="M44" i="63"/>
  <c r="M60" i="63"/>
  <c r="N11" i="64"/>
  <c r="K13" i="65"/>
  <c r="J9" i="67"/>
  <c r="O17" i="69"/>
  <c r="O35" i="69"/>
  <c r="O51" i="69"/>
  <c r="O67" i="69"/>
  <c r="O83" i="69"/>
  <c r="O99" i="69"/>
  <c r="O115" i="69"/>
  <c r="O131" i="69"/>
  <c r="O147" i="69"/>
  <c r="R14" i="71"/>
  <c r="R30" i="71"/>
  <c r="L26" i="72"/>
  <c r="L33" i="72"/>
  <c r="J16" i="73"/>
  <c r="J37" i="73"/>
  <c r="J43" i="73"/>
  <c r="J86" i="73"/>
  <c r="J105" i="73"/>
  <c r="J111" i="73"/>
  <c r="J151" i="73"/>
  <c r="J171" i="73"/>
  <c r="J177" i="73"/>
  <c r="J217" i="73"/>
  <c r="J235" i="73"/>
  <c r="J241" i="73"/>
  <c r="J58" i="76"/>
  <c r="J68" i="76"/>
  <c r="J122" i="76"/>
  <c r="J266" i="76"/>
  <c r="J296" i="76"/>
  <c r="J274" i="73"/>
  <c r="K9" i="74"/>
  <c r="J52" i="76"/>
  <c r="J66" i="76"/>
  <c r="J170" i="76"/>
  <c r="J212" i="76"/>
  <c r="Q179" i="78"/>
  <c r="Q109" i="78"/>
  <c r="Q77" i="78"/>
  <c r="Q44" i="78"/>
  <c r="Q12" i="78"/>
  <c r="J337" i="76"/>
  <c r="J320" i="76"/>
  <c r="J304" i="76"/>
  <c r="J288" i="76"/>
  <c r="J272" i="76"/>
  <c r="J259" i="76"/>
  <c r="J256" i="76"/>
  <c r="J240" i="76"/>
  <c r="J224" i="76"/>
  <c r="J214" i="76"/>
  <c r="J206" i="76"/>
  <c r="J198" i="76"/>
  <c r="J190" i="76"/>
  <c r="J182" i="76"/>
  <c r="J174" i="76"/>
  <c r="J166" i="76"/>
  <c r="J158" i="76"/>
  <c r="J150" i="76"/>
  <c r="J142" i="76"/>
  <c r="J134" i="76"/>
  <c r="J126" i="76"/>
  <c r="J118" i="76"/>
  <c r="J110" i="76"/>
  <c r="J102" i="76"/>
  <c r="J94" i="76"/>
  <c r="J86" i="76"/>
  <c r="J78" i="76"/>
  <c r="J70" i="76"/>
  <c r="J62" i="76"/>
  <c r="J54" i="76"/>
  <c r="J46" i="76"/>
  <c r="J38" i="76"/>
  <c r="J30" i="76"/>
  <c r="J22" i="76"/>
  <c r="J13" i="76"/>
  <c r="K10" i="75"/>
  <c r="J288" i="73"/>
  <c r="J280" i="73"/>
  <c r="J272" i="73"/>
  <c r="J263" i="73"/>
  <c r="Q185" i="78"/>
  <c r="Q163" i="78"/>
  <c r="Q115" i="78"/>
  <c r="Q83" i="78"/>
  <c r="Q51" i="78"/>
  <c r="Q18" i="78"/>
  <c r="J339" i="76"/>
  <c r="J322" i="76"/>
  <c r="J306" i="76"/>
  <c r="J290" i="76"/>
  <c r="J274" i="76"/>
  <c r="J246" i="76"/>
  <c r="J230" i="76"/>
  <c r="J216" i="76"/>
  <c r="J208" i="76"/>
  <c r="J200" i="76"/>
  <c r="J192" i="76"/>
  <c r="J184" i="76"/>
  <c r="J176" i="76"/>
  <c r="J168" i="76"/>
  <c r="J160" i="76"/>
  <c r="J152" i="76"/>
  <c r="J144" i="76"/>
  <c r="J136" i="76"/>
  <c r="J128" i="76"/>
  <c r="J120" i="76"/>
  <c r="J112" i="76"/>
  <c r="J104" i="76"/>
  <c r="J96" i="76"/>
  <c r="J88" i="76"/>
  <c r="J80" i="76"/>
  <c r="J72" i="76"/>
  <c r="J64" i="76"/>
  <c r="J56" i="76"/>
  <c r="J48" i="76"/>
  <c r="J40" i="76"/>
  <c r="J32" i="76"/>
  <c r="J24" i="76"/>
  <c r="J15" i="76"/>
  <c r="K12" i="75"/>
  <c r="Q131" i="78"/>
  <c r="Q67" i="78"/>
  <c r="J348" i="76"/>
  <c r="J314" i="76"/>
  <c r="J282" i="76"/>
  <c r="J254" i="76"/>
  <c r="J221" i="76"/>
  <c r="J204" i="76"/>
  <c r="J188" i="76"/>
  <c r="J172" i="76"/>
  <c r="J156" i="76"/>
  <c r="J140" i="76"/>
  <c r="J124" i="76"/>
  <c r="J108" i="76"/>
  <c r="J92" i="76"/>
  <c r="J76" i="76"/>
  <c r="J60" i="76"/>
  <c r="J44" i="76"/>
  <c r="J28" i="76"/>
  <c r="J11" i="76"/>
  <c r="J290" i="73"/>
  <c r="J284" i="73"/>
  <c r="J278" i="73"/>
  <c r="J260" i="73"/>
  <c r="J258" i="73"/>
  <c r="J256" i="73"/>
  <c r="J254" i="73"/>
  <c r="J252" i="73"/>
  <c r="J250" i="73"/>
  <c r="J248" i="73"/>
  <c r="J246" i="73"/>
  <c r="J244" i="73"/>
  <c r="J242" i="73"/>
  <c r="J240" i="73"/>
  <c r="J238" i="73"/>
  <c r="J236" i="73"/>
  <c r="J234" i="73"/>
  <c r="J232" i="73"/>
  <c r="J230" i="73"/>
  <c r="J228" i="73"/>
  <c r="J226" i="73"/>
  <c r="J224" i="73"/>
  <c r="J222" i="73"/>
  <c r="J220" i="73"/>
  <c r="J218" i="73"/>
  <c r="J216" i="73"/>
  <c r="J214" i="73"/>
  <c r="J212" i="73"/>
  <c r="J210" i="73"/>
  <c r="J208" i="73"/>
  <c r="J206" i="73"/>
  <c r="J204" i="73"/>
  <c r="J202" i="73"/>
  <c r="J200" i="73"/>
  <c r="J198" i="73"/>
  <c r="J196" i="73"/>
  <c r="J194" i="73"/>
  <c r="J192" i="73"/>
  <c r="J190" i="73"/>
  <c r="J188" i="73"/>
  <c r="J186" i="73"/>
  <c r="J184" i="73"/>
  <c r="J182" i="73"/>
  <c r="J180" i="73"/>
  <c r="J178" i="73"/>
  <c r="J176" i="73"/>
  <c r="J174" i="73"/>
  <c r="J172" i="73"/>
  <c r="J170" i="73"/>
  <c r="J168" i="73"/>
  <c r="J166" i="73"/>
  <c r="J164" i="73"/>
  <c r="J162" i="73"/>
  <c r="J159" i="73"/>
  <c r="J156" i="73"/>
  <c r="J154" i="73"/>
  <c r="J152" i="73"/>
  <c r="J150" i="73"/>
  <c r="J148" i="73"/>
  <c r="J146" i="73"/>
  <c r="J144" i="73"/>
  <c r="J142" i="73"/>
  <c r="J140" i="73"/>
  <c r="J138" i="73"/>
  <c r="J136" i="73"/>
  <c r="J134" i="73"/>
  <c r="J132" i="73"/>
  <c r="J130" i="73"/>
  <c r="J128" i="73"/>
  <c r="J126" i="73"/>
  <c r="J124" i="73"/>
  <c r="J122" i="73"/>
  <c r="J120" i="73"/>
  <c r="J118" i="73"/>
  <c r="J116" i="73"/>
  <c r="J114" i="73"/>
  <c r="J112" i="73"/>
  <c r="J110" i="73"/>
  <c r="J108" i="73"/>
  <c r="J106" i="73"/>
  <c r="J104" i="73"/>
  <c r="J102" i="73"/>
  <c r="J100" i="73"/>
  <c r="J98" i="73"/>
  <c r="J96" i="73"/>
  <c r="J94" i="73"/>
  <c r="J92" i="73"/>
  <c r="J90" i="73"/>
  <c r="J87" i="73"/>
  <c r="J85" i="73"/>
  <c r="J83" i="73"/>
  <c r="J81" i="73"/>
  <c r="J79" i="73"/>
  <c r="J77" i="73"/>
  <c r="J74" i="73"/>
  <c r="J72" i="73"/>
  <c r="J69" i="73"/>
  <c r="J67" i="73"/>
  <c r="J65" i="73"/>
  <c r="J63" i="73"/>
  <c r="J61" i="73"/>
  <c r="J59" i="73"/>
  <c r="J57" i="73"/>
  <c r="J55" i="73"/>
  <c r="J53" i="73"/>
  <c r="J50" i="73"/>
  <c r="J48" i="73"/>
  <c r="J46" i="73"/>
  <c r="J44" i="73"/>
  <c r="J42" i="73"/>
  <c r="J40" i="73"/>
  <c r="J38" i="73"/>
  <c r="J36" i="73"/>
  <c r="J34" i="73"/>
  <c r="J32" i="73"/>
  <c r="J30" i="73"/>
  <c r="J27" i="73"/>
  <c r="J25" i="73"/>
  <c r="J22" i="73"/>
  <c r="J19" i="73"/>
  <c r="J17" i="73"/>
  <c r="J15" i="73"/>
  <c r="J13" i="73"/>
  <c r="J11" i="73"/>
  <c r="J9" i="73"/>
  <c r="L66" i="72"/>
  <c r="L64" i="72"/>
  <c r="L62" i="72"/>
  <c r="L60" i="72"/>
  <c r="L58" i="72"/>
  <c r="L56" i="72"/>
  <c r="L54" i="72"/>
  <c r="L52" i="72"/>
  <c r="L50" i="72"/>
  <c r="L48" i="72"/>
  <c r="L46" i="72"/>
  <c r="L44" i="72"/>
  <c r="L42" i="72"/>
  <c r="L40" i="72"/>
  <c r="L37" i="72"/>
  <c r="L34" i="72"/>
  <c r="L32" i="72"/>
  <c r="L30" i="72"/>
  <c r="L27" i="72"/>
  <c r="L25" i="72"/>
  <c r="L23" i="72"/>
  <c r="L21" i="72"/>
  <c r="L19" i="72"/>
  <c r="L17" i="72"/>
  <c r="L15" i="72"/>
  <c r="Q93" i="78"/>
  <c r="Q34" i="78"/>
  <c r="J346" i="76"/>
  <c r="J264" i="76"/>
  <c r="J238" i="76"/>
  <c r="J178" i="76"/>
  <c r="J164" i="76"/>
  <c r="J154" i="76"/>
  <c r="J114" i="76"/>
  <c r="J100" i="76"/>
  <c r="J90" i="76"/>
  <c r="J50" i="76"/>
  <c r="J36" i="76"/>
  <c r="J26" i="76"/>
  <c r="J286" i="73"/>
  <c r="J276" i="73"/>
  <c r="J270" i="73"/>
  <c r="J255" i="73"/>
  <c r="J247" i="73"/>
  <c r="J239" i="73"/>
  <c r="J231" i="73"/>
  <c r="J223" i="73"/>
  <c r="J215" i="73"/>
  <c r="J207" i="73"/>
  <c r="J199" i="73"/>
  <c r="J191" i="73"/>
  <c r="J183" i="73"/>
  <c r="J175" i="73"/>
  <c r="J167" i="73"/>
  <c r="J157" i="73"/>
  <c r="J149" i="73"/>
  <c r="J141" i="73"/>
  <c r="J133" i="73"/>
  <c r="J125" i="73"/>
  <c r="J117" i="73"/>
  <c r="J109" i="73"/>
  <c r="J101" i="73"/>
  <c r="J93" i="73"/>
  <c r="J84" i="73"/>
  <c r="J76" i="73"/>
  <c r="J66" i="73"/>
  <c r="J58" i="73"/>
  <c r="J49" i="73"/>
  <c r="J41" i="73"/>
  <c r="J33" i="73"/>
  <c r="J23" i="73"/>
  <c r="J14" i="73"/>
  <c r="L65" i="72"/>
  <c r="L57" i="72"/>
  <c r="L49" i="72"/>
  <c r="L41" i="72"/>
  <c r="L31" i="72"/>
  <c r="L22" i="72"/>
  <c r="L14" i="72"/>
  <c r="L11" i="72"/>
  <c r="L9" i="72"/>
  <c r="R29" i="71"/>
  <c r="R27" i="71"/>
  <c r="R25" i="71"/>
  <c r="R23" i="71"/>
  <c r="R22" i="71"/>
  <c r="R19" i="71"/>
  <c r="R17" i="71"/>
  <c r="R15" i="71"/>
  <c r="R13" i="71"/>
  <c r="R11" i="71"/>
  <c r="R9" i="71"/>
  <c r="O156" i="69"/>
  <c r="O154" i="69"/>
  <c r="O152" i="69"/>
  <c r="O150" i="69"/>
  <c r="O148" i="69"/>
  <c r="O146" i="69"/>
  <c r="O144" i="69"/>
  <c r="O142" i="69"/>
  <c r="O140" i="69"/>
  <c r="O138" i="69"/>
  <c r="O136" i="69"/>
  <c r="O134" i="69"/>
  <c r="O132" i="69"/>
  <c r="O130" i="69"/>
  <c r="O128" i="69"/>
  <c r="O126" i="69"/>
  <c r="O124" i="69"/>
  <c r="O122" i="69"/>
  <c r="O120" i="69"/>
  <c r="O118" i="69"/>
  <c r="O116" i="69"/>
  <c r="O114" i="69"/>
  <c r="O112" i="69"/>
  <c r="O110" i="69"/>
  <c r="O108" i="69"/>
  <c r="O106" i="69"/>
  <c r="O104" i="69"/>
  <c r="O102" i="69"/>
  <c r="O100" i="69"/>
  <c r="O98" i="69"/>
  <c r="O96" i="69"/>
  <c r="O94" i="69"/>
  <c r="O92" i="69"/>
  <c r="O90" i="69"/>
  <c r="O88" i="69"/>
  <c r="O86" i="69"/>
  <c r="O84" i="69"/>
  <c r="O82" i="69"/>
  <c r="O80" i="69"/>
  <c r="O78" i="69"/>
  <c r="O76" i="69"/>
  <c r="O74" i="69"/>
  <c r="O72" i="69"/>
  <c r="O70" i="69"/>
  <c r="O68" i="69"/>
  <c r="O66" i="69"/>
  <c r="O64" i="69"/>
  <c r="O62" i="69"/>
  <c r="O60" i="69"/>
  <c r="O58" i="69"/>
  <c r="O56" i="69"/>
  <c r="O54" i="69"/>
  <c r="O52" i="69"/>
  <c r="O50" i="69"/>
  <c r="O48" i="69"/>
  <c r="O46" i="69"/>
  <c r="O44" i="69"/>
  <c r="O42" i="69"/>
  <c r="O40" i="69"/>
  <c r="O38" i="69"/>
  <c r="O36" i="69"/>
  <c r="O34" i="69"/>
  <c r="O32" i="69"/>
  <c r="O30" i="69"/>
  <c r="O28" i="69"/>
  <c r="O26" i="69"/>
  <c r="O24" i="69"/>
  <c r="O22" i="69"/>
  <c r="O18" i="69"/>
  <c r="O16" i="69"/>
  <c r="O14" i="69"/>
  <c r="O12" i="69"/>
  <c r="O10" i="69"/>
  <c r="J16" i="67"/>
  <c r="J14" i="67"/>
  <c r="J12" i="67"/>
  <c r="J10" i="67"/>
  <c r="K18" i="66"/>
  <c r="K16" i="66"/>
  <c r="K13" i="66"/>
  <c r="K11" i="66"/>
  <c r="K9" i="66"/>
  <c r="K19" i="65"/>
  <c r="K17" i="65"/>
  <c r="K14" i="65"/>
  <c r="K12" i="65"/>
  <c r="K10" i="65"/>
  <c r="N23" i="64"/>
  <c r="N21" i="64"/>
  <c r="N19" i="64"/>
  <c r="N16" i="64"/>
  <c r="N14" i="64"/>
  <c r="N12" i="64"/>
  <c r="N10" i="64"/>
  <c r="M73" i="63"/>
  <c r="M71" i="63"/>
  <c r="M69" i="63"/>
  <c r="M67" i="63"/>
  <c r="M65" i="63"/>
  <c r="M63" i="63"/>
  <c r="M61" i="63"/>
  <c r="M59" i="63"/>
  <c r="M57" i="63"/>
  <c r="M55" i="63"/>
  <c r="M53" i="63"/>
  <c r="M51" i="63"/>
  <c r="M49" i="63"/>
  <c r="M47" i="63"/>
  <c r="M45" i="63"/>
  <c r="M43" i="63"/>
  <c r="M41" i="63"/>
  <c r="M39" i="63"/>
  <c r="M37" i="63"/>
  <c r="M35" i="63"/>
  <c r="M33" i="63"/>
  <c r="M30" i="63"/>
  <c r="M28" i="63"/>
  <c r="M25" i="63"/>
  <c r="M23" i="63"/>
  <c r="M21" i="63"/>
  <c r="M19" i="63"/>
  <c r="M17" i="63"/>
  <c r="M15" i="63"/>
  <c r="M13" i="63"/>
  <c r="M11" i="63"/>
  <c r="M9" i="63"/>
  <c r="N257" i="62"/>
  <c r="N255" i="62"/>
  <c r="N253" i="62"/>
  <c r="N251" i="62"/>
  <c r="N249" i="62"/>
  <c r="N247" i="62"/>
  <c r="N244" i="62"/>
  <c r="N242" i="62"/>
  <c r="N240" i="62"/>
  <c r="N238" i="62"/>
  <c r="N236" i="62"/>
  <c r="N233" i="62"/>
  <c r="N231" i="62"/>
  <c r="N229" i="62"/>
  <c r="N227" i="62"/>
  <c r="N225" i="62"/>
  <c r="N223" i="62"/>
  <c r="N221" i="62"/>
  <c r="N219" i="62"/>
  <c r="N217" i="62"/>
  <c r="N214" i="62"/>
  <c r="N212" i="62"/>
  <c r="N210" i="62"/>
  <c r="N208" i="62"/>
  <c r="N206" i="62"/>
  <c r="N204" i="62"/>
  <c r="N203" i="62"/>
  <c r="N201" i="62"/>
  <c r="N199" i="62"/>
  <c r="N197" i="62"/>
  <c r="N195" i="62"/>
  <c r="N193" i="62"/>
  <c r="N192" i="62"/>
  <c r="N190" i="62"/>
  <c r="N188" i="62"/>
  <c r="N186" i="62"/>
  <c r="N183" i="62"/>
  <c r="N181" i="62"/>
  <c r="N179" i="62"/>
  <c r="N177" i="62"/>
  <c r="N175" i="62"/>
  <c r="N173" i="62"/>
  <c r="N171" i="62"/>
  <c r="N169" i="62"/>
  <c r="N167" i="62"/>
  <c r="N165" i="62"/>
  <c r="N163" i="62"/>
  <c r="N161" i="62"/>
  <c r="N159" i="62"/>
  <c r="N157" i="62"/>
  <c r="N155" i="62"/>
  <c r="N153" i="62"/>
  <c r="N151" i="62"/>
  <c r="N149" i="62"/>
  <c r="N147" i="62"/>
  <c r="N145" i="62"/>
  <c r="N143" i="62"/>
  <c r="N141" i="62"/>
  <c r="N139" i="62"/>
  <c r="N137" i="62"/>
  <c r="N135" i="62"/>
  <c r="N133" i="62"/>
  <c r="N131" i="62"/>
  <c r="N129" i="62"/>
  <c r="N127" i="62"/>
  <c r="N125" i="62"/>
  <c r="N123" i="62"/>
  <c r="N121" i="62"/>
  <c r="N119" i="62"/>
  <c r="N117" i="62"/>
  <c r="N115" i="62"/>
  <c r="N112" i="62"/>
  <c r="N110" i="62"/>
  <c r="N108" i="62"/>
  <c r="N106" i="62"/>
  <c r="N104" i="62"/>
  <c r="N102" i="62"/>
  <c r="N100" i="62"/>
  <c r="N98" i="62"/>
  <c r="N96" i="62"/>
  <c r="N94" i="62"/>
  <c r="N92" i="62"/>
  <c r="N90" i="62"/>
  <c r="N88" i="62"/>
  <c r="N86" i="62"/>
  <c r="N84" i="62"/>
  <c r="N82" i="62"/>
  <c r="N80" i="62"/>
  <c r="N78" i="62"/>
  <c r="N76" i="62"/>
  <c r="N74" i="62"/>
  <c r="N72" i="62"/>
  <c r="N70" i="62"/>
  <c r="N68" i="62"/>
  <c r="N66" i="62"/>
  <c r="N64" i="62"/>
  <c r="N62" i="62"/>
  <c r="N60" i="62"/>
  <c r="N58" i="62"/>
  <c r="N56" i="62"/>
  <c r="N54" i="62"/>
  <c r="N52" i="62"/>
  <c r="N50" i="62"/>
  <c r="N48" i="62"/>
  <c r="N45" i="62"/>
  <c r="N43" i="62"/>
  <c r="N41" i="62"/>
  <c r="N39" i="62"/>
  <c r="N37" i="62"/>
  <c r="N35" i="62"/>
  <c r="N33" i="62"/>
  <c r="N31" i="62"/>
  <c r="N29" i="62"/>
  <c r="N27" i="62"/>
  <c r="N25" i="62"/>
  <c r="N23" i="62"/>
  <c r="N21" i="62"/>
  <c r="N19" i="62"/>
  <c r="N17" i="62"/>
  <c r="N15" i="62"/>
  <c r="N13" i="62"/>
  <c r="N11" i="62"/>
  <c r="N9" i="62"/>
  <c r="T311" i="61"/>
  <c r="T309" i="61"/>
  <c r="T307" i="61"/>
  <c r="T305" i="61"/>
  <c r="T303" i="61"/>
  <c r="T301" i="61"/>
  <c r="T299" i="61"/>
  <c r="T297" i="61"/>
  <c r="T295" i="61"/>
  <c r="T293" i="61"/>
  <c r="T291" i="61"/>
  <c r="T289" i="61"/>
  <c r="T287" i="61"/>
  <c r="T285" i="61"/>
  <c r="T283" i="61"/>
  <c r="T281" i="61"/>
  <c r="T279" i="61"/>
  <c r="T277" i="61"/>
  <c r="T275" i="61"/>
  <c r="T273" i="61"/>
  <c r="T271" i="61"/>
  <c r="T269" i="61"/>
  <c r="T267" i="61"/>
  <c r="T265" i="61"/>
  <c r="T263" i="61"/>
  <c r="K9" i="58"/>
  <c r="K11" i="58"/>
  <c r="K13" i="58"/>
  <c r="K15" i="58"/>
  <c r="K17" i="58"/>
  <c r="K20" i="58"/>
  <c r="K22" i="58"/>
  <c r="K24" i="58"/>
  <c r="K26" i="58"/>
  <c r="K28" i="58"/>
  <c r="K30" i="58"/>
  <c r="K32" i="58"/>
  <c r="K34" i="58"/>
  <c r="K36" i="58"/>
  <c r="K38" i="58"/>
  <c r="K40" i="58"/>
  <c r="K42" i="58"/>
  <c r="K44" i="58"/>
  <c r="K46" i="58"/>
  <c r="K48" i="58"/>
  <c r="K50" i="58"/>
  <c r="K52" i="58"/>
  <c r="K57" i="58"/>
  <c r="K54" i="58"/>
  <c r="Q10" i="59"/>
  <c r="Q12" i="59"/>
  <c r="Q14" i="59"/>
  <c r="Q16" i="59"/>
  <c r="Q18" i="59"/>
  <c r="Q21" i="59"/>
  <c r="Q23" i="59"/>
  <c r="Q25" i="59"/>
  <c r="Q27" i="59"/>
  <c r="Q29" i="59"/>
  <c r="Q31" i="59"/>
  <c r="Q33" i="59"/>
  <c r="Q35" i="59"/>
  <c r="Q38" i="59"/>
  <c r="Q40" i="59"/>
  <c r="Q43" i="59"/>
  <c r="Q45" i="59"/>
  <c r="T10" i="61"/>
  <c r="T12" i="61"/>
  <c r="T14" i="61"/>
  <c r="T16" i="61"/>
  <c r="T18" i="61"/>
  <c r="T20" i="61"/>
  <c r="T22" i="61"/>
  <c r="T24" i="61"/>
  <c r="T26" i="61"/>
  <c r="T28" i="61"/>
  <c r="T30" i="61"/>
  <c r="T32" i="61"/>
  <c r="T34" i="61"/>
  <c r="T36" i="61"/>
  <c r="T38" i="61"/>
  <c r="T40" i="61"/>
  <c r="T42" i="61"/>
  <c r="T44" i="61"/>
  <c r="T46" i="61"/>
  <c r="T48" i="61"/>
  <c r="T50" i="61"/>
  <c r="T52" i="61"/>
  <c r="T54" i="61"/>
  <c r="T56" i="61"/>
  <c r="T58" i="61"/>
  <c r="T60" i="61"/>
  <c r="T62" i="61"/>
  <c r="T64" i="61"/>
  <c r="T66" i="61"/>
  <c r="T68" i="61"/>
  <c r="T70" i="61"/>
  <c r="T72" i="61"/>
  <c r="T74" i="61"/>
  <c r="T76" i="61"/>
  <c r="T78" i="61"/>
  <c r="T80" i="61"/>
  <c r="T82" i="61"/>
  <c r="T84" i="61"/>
  <c r="T86" i="61"/>
  <c r="T88" i="61"/>
  <c r="T90" i="61"/>
  <c r="T92" i="61"/>
  <c r="T94" i="61"/>
  <c r="T96" i="61"/>
  <c r="T98" i="61"/>
  <c r="T100" i="61"/>
  <c r="T102" i="61"/>
  <c r="T104" i="61"/>
  <c r="T106" i="61"/>
  <c r="T108" i="61"/>
  <c r="T110" i="61"/>
  <c r="T112" i="61"/>
  <c r="T114" i="61"/>
  <c r="T116" i="61"/>
  <c r="T118" i="61"/>
  <c r="T120" i="61"/>
  <c r="T122" i="61"/>
  <c r="T124" i="61"/>
  <c r="T126" i="61"/>
  <c r="T128" i="61"/>
  <c r="T130" i="61"/>
  <c r="T132" i="61"/>
  <c r="T134" i="61"/>
  <c r="T136" i="61"/>
  <c r="T138" i="61"/>
  <c r="T140" i="61"/>
  <c r="T142" i="61"/>
  <c r="T144" i="61"/>
  <c r="T146" i="61"/>
  <c r="T148" i="61"/>
  <c r="T150" i="61"/>
  <c r="T152" i="61"/>
  <c r="T155" i="61"/>
  <c r="T157" i="61"/>
  <c r="T159" i="61"/>
  <c r="T161" i="61"/>
  <c r="T163" i="61"/>
  <c r="T165" i="61"/>
  <c r="T167" i="61"/>
  <c r="T169" i="61"/>
  <c r="T171" i="61"/>
  <c r="T173" i="61"/>
  <c r="T175" i="61"/>
  <c r="T177" i="61"/>
  <c r="T179" i="61"/>
  <c r="T181" i="61"/>
  <c r="T183" i="61"/>
  <c r="T185" i="61"/>
  <c r="T187" i="61"/>
  <c r="T189" i="61"/>
  <c r="T191" i="61"/>
  <c r="T193" i="61"/>
  <c r="T195" i="61"/>
  <c r="T197" i="61"/>
  <c r="T199" i="61"/>
  <c r="T201" i="61"/>
  <c r="T203" i="61"/>
  <c r="T205" i="61"/>
  <c r="T207" i="61"/>
  <c r="T209" i="61"/>
  <c r="T211" i="61"/>
  <c r="T213" i="61"/>
  <c r="T216" i="61"/>
  <c r="T219" i="61"/>
  <c r="T221" i="61"/>
  <c r="T223" i="61"/>
  <c r="T225" i="61"/>
  <c r="T227" i="61"/>
  <c r="T230" i="61"/>
  <c r="T232" i="61"/>
  <c r="T234" i="61"/>
  <c r="T236" i="61"/>
  <c r="T238" i="61"/>
  <c r="T240" i="61"/>
  <c r="T242" i="61"/>
  <c r="T244" i="61"/>
  <c r="T246" i="61"/>
  <c r="T248" i="61"/>
  <c r="T250" i="61"/>
  <c r="T252" i="61"/>
  <c r="T254" i="61"/>
  <c r="T256" i="61"/>
  <c r="T258" i="61"/>
  <c r="T260" i="61"/>
  <c r="T262" i="61"/>
  <c r="T270" i="61"/>
  <c r="T278" i="61"/>
  <c r="T286" i="61"/>
  <c r="T294" i="61"/>
  <c r="T302" i="61"/>
  <c r="T310" i="61"/>
  <c r="N14" i="62"/>
  <c r="N22" i="62"/>
  <c r="N30" i="62"/>
  <c r="N38" i="62"/>
  <c r="N47" i="62"/>
  <c r="N55" i="62"/>
  <c r="N63" i="62"/>
  <c r="N71" i="62"/>
  <c r="N79" i="62"/>
  <c r="N87" i="62"/>
  <c r="N95" i="62"/>
  <c r="N103" i="62"/>
  <c r="N111" i="62"/>
  <c r="N120" i="62"/>
  <c r="N128" i="62"/>
  <c r="N136" i="62"/>
  <c r="N144" i="62"/>
  <c r="N152" i="62"/>
  <c r="N160" i="62"/>
  <c r="N168" i="62"/>
  <c r="N176" i="62"/>
  <c r="N185" i="62"/>
  <c r="N234" i="62"/>
  <c r="N200" i="62"/>
  <c r="N207" i="62"/>
  <c r="N216" i="62"/>
  <c r="N224" i="62"/>
  <c r="N232" i="62"/>
  <c r="N241" i="62"/>
  <c r="N250" i="62"/>
  <c r="N258" i="62"/>
  <c r="M16" i="63"/>
  <c r="M24" i="63"/>
  <c r="M34" i="63"/>
  <c r="M42" i="63"/>
  <c r="M50" i="63"/>
  <c r="M58" i="63"/>
  <c r="M66" i="63"/>
  <c r="N9" i="64"/>
  <c r="N17" i="64"/>
  <c r="K11" i="65"/>
  <c r="K20" i="65"/>
  <c r="K17" i="66"/>
  <c r="J15" i="67"/>
  <c r="O15" i="69"/>
  <c r="O25" i="69"/>
  <c r="O33" i="69"/>
  <c r="O41" i="69"/>
  <c r="O49" i="69"/>
  <c r="O57" i="69"/>
  <c r="O65" i="69"/>
  <c r="O73" i="69"/>
  <c r="O81" i="69"/>
  <c r="O89" i="69"/>
  <c r="O97" i="69"/>
  <c r="O105" i="69"/>
  <c r="O113" i="69"/>
  <c r="O121" i="69"/>
  <c r="O129" i="69"/>
  <c r="O137" i="69"/>
  <c r="O145" i="69"/>
  <c r="O153" i="69"/>
  <c r="R12" i="71"/>
  <c r="R20" i="71"/>
  <c r="R28" i="71"/>
  <c r="L18" i="72"/>
  <c r="L24" i="72"/>
  <c r="L47" i="72"/>
  <c r="L53" i="72"/>
  <c r="L59" i="72"/>
  <c r="J20" i="73"/>
  <c r="J29" i="73"/>
  <c r="J35" i="73"/>
  <c r="J56" i="73"/>
  <c r="J62" i="73"/>
  <c r="J68" i="73"/>
  <c r="J91" i="73"/>
  <c r="J97" i="73"/>
  <c r="J103" i="73"/>
  <c r="J123" i="73"/>
  <c r="J129" i="73"/>
  <c r="J135" i="73"/>
  <c r="J155" i="73"/>
  <c r="J163" i="73"/>
  <c r="J169" i="73"/>
  <c r="J189" i="73"/>
  <c r="J195" i="73"/>
  <c r="J201" i="73"/>
  <c r="J221" i="73"/>
  <c r="J227" i="73"/>
  <c r="J233" i="73"/>
  <c r="J253" i="73"/>
  <c r="J259" i="73"/>
  <c r="J266" i="73"/>
  <c r="J9" i="76"/>
  <c r="J19" i="76"/>
  <c r="J42" i="76"/>
  <c r="J98" i="76"/>
  <c r="J116" i="76"/>
  <c r="J130" i="76"/>
  <c r="J186" i="76"/>
  <c r="J196" i="76"/>
  <c r="J210" i="76"/>
  <c r="J248" i="76"/>
  <c r="Q28" i="78"/>
  <c r="Q99" i="78"/>
  <c r="T268" i="61"/>
  <c r="T276" i="61"/>
  <c r="T284" i="61"/>
  <c r="T292" i="61"/>
  <c r="T300" i="61"/>
  <c r="T308" i="61"/>
  <c r="N12" i="62"/>
  <c r="N20" i="62"/>
  <c r="N28" i="62"/>
  <c r="N36" i="62"/>
  <c r="N44" i="62"/>
  <c r="N53" i="62"/>
  <c r="N61" i="62"/>
  <c r="N69" i="62"/>
  <c r="N77" i="62"/>
  <c r="N85" i="62"/>
  <c r="N93" i="62"/>
  <c r="N101" i="62"/>
  <c r="N109" i="62"/>
  <c r="N118" i="62"/>
  <c r="N126" i="62"/>
  <c r="N134" i="62"/>
  <c r="N142" i="62"/>
  <c r="N150" i="62"/>
  <c r="N158" i="62"/>
  <c r="N166" i="62"/>
  <c r="N174" i="62"/>
  <c r="N182" i="62"/>
  <c r="N191" i="62"/>
  <c r="N198" i="62"/>
  <c r="N205" i="62"/>
  <c r="N213" i="62"/>
  <c r="N222" i="62"/>
  <c r="N230" i="62"/>
  <c r="N239" i="62"/>
  <c r="N248" i="62"/>
  <c r="N256" i="62"/>
  <c r="M14" i="63"/>
  <c r="M22" i="63"/>
  <c r="M31" i="63"/>
  <c r="M40" i="63"/>
  <c r="M48" i="63"/>
  <c r="M56" i="63"/>
  <c r="M64" i="63"/>
  <c r="M72" i="63"/>
  <c r="N15" i="64"/>
  <c r="K9" i="65"/>
  <c r="K18" i="65"/>
  <c r="K15" i="66"/>
  <c r="J13" i="67"/>
  <c r="O13" i="69"/>
  <c r="O23" i="69"/>
  <c r="O31" i="69"/>
  <c r="O39" i="69"/>
  <c r="O47" i="69"/>
  <c r="O55" i="69"/>
  <c r="O63" i="69"/>
  <c r="O71" i="69"/>
  <c r="O79" i="69"/>
  <c r="O87" i="69"/>
  <c r="O95" i="69"/>
  <c r="O103" i="69"/>
  <c r="O111" i="69"/>
  <c r="O119" i="69"/>
  <c r="O127" i="69"/>
  <c r="O135" i="69"/>
  <c r="O143" i="69"/>
  <c r="O151" i="69"/>
  <c r="R10" i="71"/>
  <c r="R18" i="71"/>
  <c r="R26" i="71"/>
  <c r="L13" i="72"/>
  <c r="L16" i="72"/>
  <c r="L38" i="72"/>
  <c r="L45" i="72"/>
  <c r="L51" i="72"/>
  <c r="J12" i="73"/>
  <c r="J18" i="73"/>
  <c r="J26" i="73"/>
  <c r="J47" i="73"/>
  <c r="J54" i="73"/>
  <c r="J60" i="73"/>
  <c r="J82" i="73"/>
  <c r="J89" i="73"/>
  <c r="J95" i="73"/>
  <c r="J115" i="73"/>
  <c r="J121" i="73"/>
  <c r="J127" i="73"/>
  <c r="J147" i="73"/>
  <c r="J153" i="73"/>
  <c r="J160" i="73"/>
  <c r="J181" i="73"/>
  <c r="J187" i="73"/>
  <c r="J193" i="73"/>
  <c r="J213" i="73"/>
  <c r="J219" i="73"/>
  <c r="J225" i="73"/>
  <c r="J245" i="73"/>
  <c r="J251" i="73"/>
  <c r="J257" i="73"/>
  <c r="K15" i="74"/>
  <c r="J17" i="76"/>
  <c r="J74" i="76"/>
  <c r="J84" i="76"/>
  <c r="J106" i="76"/>
  <c r="J162" i="76"/>
  <c r="J180" i="76"/>
  <c r="J194" i="76"/>
  <c r="J312" i="76"/>
  <c r="J330" i="76"/>
  <c r="Q61" i="78"/>
  <c r="J10" i="81"/>
  <c r="H26" i="80"/>
  <c r="Q291" i="78"/>
  <c r="Q275" i="78"/>
  <c r="Q268" i="78"/>
  <c r="Q218" i="78"/>
  <c r="Q215" i="78"/>
  <c r="Q206" i="78"/>
  <c r="Q203" i="78"/>
  <c r="Q193" i="78"/>
  <c r="Q190" i="78"/>
  <c r="Q172" i="78"/>
  <c r="Q169" i="78"/>
  <c r="Q162" i="78"/>
  <c r="Q159" i="78"/>
  <c r="Q154" i="78"/>
  <c r="Q151" i="78"/>
  <c r="Q144" i="78"/>
  <c r="Q141" i="78"/>
  <c r="Q259" i="78"/>
  <c r="Q134" i="78"/>
  <c r="Q132" i="78"/>
  <c r="Q130" i="78"/>
  <c r="Q128" i="78"/>
  <c r="Q126" i="78"/>
  <c r="Q124" i="78"/>
  <c r="Q122" i="78"/>
  <c r="Q120" i="78"/>
  <c r="Q118" i="78"/>
  <c r="Q116" i="78"/>
  <c r="Q114" i="78"/>
  <c r="Q112" i="78"/>
  <c r="Q110" i="78"/>
  <c r="Q108" i="78"/>
  <c r="Q106" i="78"/>
  <c r="Q104" i="78"/>
  <c r="Q102" i="78"/>
  <c r="Q100" i="78"/>
  <c r="Q98" i="78"/>
  <c r="Q96" i="78"/>
  <c r="Q94" i="78"/>
  <c r="Q92" i="78"/>
  <c r="Q90" i="78"/>
  <c r="Q88" i="78"/>
  <c r="Q86" i="78"/>
  <c r="Q84" i="78"/>
  <c r="Q82" i="78"/>
  <c r="Q80" i="78"/>
  <c r="Q78" i="78"/>
  <c r="Q76" i="78"/>
  <c r="Q74" i="78"/>
  <c r="Q72" i="78"/>
  <c r="Q70" i="78"/>
  <c r="Q68" i="78"/>
  <c r="Q66" i="78"/>
  <c r="Q64" i="78"/>
  <c r="Q62" i="78"/>
  <c r="Q60" i="78"/>
  <c r="Q58" i="78"/>
  <c r="Q56" i="78"/>
  <c r="Q54" i="78"/>
  <c r="Q52" i="78"/>
  <c r="Q50" i="78"/>
  <c r="Q48" i="78"/>
  <c r="Q45" i="78"/>
  <c r="Q43" i="78"/>
  <c r="Q41" i="78"/>
  <c r="Q39" i="78"/>
  <c r="Q37" i="78"/>
  <c r="Q35" i="78"/>
  <c r="Q33" i="78"/>
  <c r="Q31" i="78"/>
  <c r="Q29" i="78"/>
  <c r="Q27" i="78"/>
  <c r="Q25" i="78"/>
  <c r="Q23" i="78"/>
  <c r="Q21" i="78"/>
  <c r="Q19" i="78"/>
  <c r="Q17" i="78"/>
  <c r="Q15" i="78"/>
  <c r="Q13" i="78"/>
  <c r="Q11" i="78"/>
  <c r="Q9" i="78"/>
  <c r="J354" i="76"/>
  <c r="J352" i="76"/>
  <c r="Q224" i="78"/>
  <c r="Q174" i="78"/>
  <c r="Q166" i="78"/>
  <c r="Q156" i="78"/>
  <c r="Q148" i="78"/>
  <c r="Q138" i="78"/>
  <c r="H21" i="80"/>
  <c r="Q145" i="78"/>
  <c r="Q127" i="78"/>
  <c r="Q119" i="78"/>
  <c r="Q111" i="78"/>
  <c r="Q103" i="78"/>
  <c r="Q95" i="78"/>
  <c r="Q87" i="78"/>
  <c r="Q79" i="78"/>
  <c r="Q71" i="78"/>
  <c r="Q63" i="78"/>
  <c r="Q55" i="78"/>
  <c r="Q47" i="78"/>
  <c r="Q38" i="78"/>
  <c r="Q30" i="78"/>
  <c r="Q22" i="78"/>
  <c r="Q14" i="78"/>
  <c r="J353" i="76"/>
  <c r="Q263" i="78"/>
  <c r="Q197" i="78"/>
  <c r="Q157" i="78"/>
  <c r="Q150" i="78"/>
  <c r="Q147" i="78"/>
  <c r="Q129" i="78"/>
  <c r="Q121" i="78"/>
  <c r="Q113" i="78"/>
  <c r="Q105" i="78"/>
  <c r="Q97" i="78"/>
  <c r="Q89" i="78"/>
  <c r="Q81" i="78"/>
  <c r="Q73" i="78"/>
  <c r="Q65" i="78"/>
  <c r="Q57" i="78"/>
  <c r="Q49" i="78"/>
  <c r="Q40" i="78"/>
  <c r="Q32" i="78"/>
  <c r="Q24" i="78"/>
  <c r="Q16" i="78"/>
  <c r="Q8" i="78"/>
  <c r="J349" i="76"/>
  <c r="J347" i="76"/>
  <c r="J345" i="76"/>
  <c r="J343" i="76"/>
  <c r="J340" i="76"/>
  <c r="J338" i="76"/>
  <c r="J335" i="76"/>
  <c r="J333" i="76"/>
  <c r="J331" i="76"/>
  <c r="J329" i="76"/>
  <c r="J327" i="76"/>
  <c r="J325" i="76"/>
  <c r="J323" i="76"/>
  <c r="J321" i="76"/>
  <c r="J319" i="76"/>
  <c r="J317" i="76"/>
  <c r="J315" i="76"/>
  <c r="J313" i="76"/>
  <c r="J311" i="76"/>
  <c r="J309" i="76"/>
  <c r="J307" i="76"/>
  <c r="J305" i="76"/>
  <c r="J303" i="76"/>
  <c r="J301" i="76"/>
  <c r="J299" i="76"/>
  <c r="J297" i="76"/>
  <c r="J295" i="76"/>
  <c r="J293" i="76"/>
  <c r="J291" i="76"/>
  <c r="J289" i="76"/>
  <c r="J287" i="76"/>
  <c r="J285" i="76"/>
  <c r="J283" i="76"/>
  <c r="J281" i="76"/>
  <c r="J279" i="76"/>
  <c r="J277" i="76"/>
  <c r="J275" i="76"/>
  <c r="J273" i="76"/>
  <c r="J271" i="76"/>
  <c r="J269" i="76"/>
  <c r="J267" i="76"/>
  <c r="J265" i="76"/>
  <c r="J263" i="76"/>
  <c r="J261" i="76"/>
  <c r="J257" i="76"/>
  <c r="J255" i="76"/>
  <c r="J253" i="76"/>
  <c r="J251" i="76"/>
  <c r="J249" i="76"/>
  <c r="J247" i="76"/>
  <c r="J245" i="76"/>
  <c r="J243" i="76"/>
  <c r="J241" i="76"/>
  <c r="J239" i="76"/>
  <c r="J237" i="76"/>
  <c r="J235" i="76"/>
  <c r="J233" i="76"/>
  <c r="J231" i="76"/>
  <c r="J229" i="76"/>
  <c r="J227" i="76"/>
  <c r="J225" i="76"/>
  <c r="J223" i="76"/>
  <c r="J220" i="76"/>
  <c r="J218" i="76"/>
  <c r="J219" i="76"/>
  <c r="J228" i="76"/>
  <c r="J236" i="76"/>
  <c r="J244" i="76"/>
  <c r="J252" i="76"/>
  <c r="J262" i="76"/>
  <c r="J270" i="76"/>
  <c r="J278" i="76"/>
  <c r="J286" i="76"/>
  <c r="J294" i="76"/>
  <c r="J302" i="76"/>
  <c r="J310" i="76"/>
  <c r="J318" i="76"/>
  <c r="J326" i="76"/>
  <c r="J334" i="76"/>
  <c r="J344" i="76"/>
  <c r="Q10" i="78"/>
  <c r="Q26" i="78"/>
  <c r="Q42" i="78"/>
  <c r="Q59" i="78"/>
  <c r="Q75" i="78"/>
  <c r="Q91" i="78"/>
  <c r="Q107" i="78"/>
  <c r="Q123" i="78"/>
  <c r="J262" i="73"/>
  <c r="J264" i="73"/>
  <c r="J267" i="73"/>
  <c r="J269" i="73"/>
  <c r="J271" i="73"/>
  <c r="J273" i="73"/>
  <c r="J275" i="73"/>
  <c r="J277" i="73"/>
  <c r="J279" i="73"/>
  <c r="J281" i="73"/>
  <c r="J283" i="73"/>
  <c r="J285" i="73"/>
  <c r="J287" i="73"/>
  <c r="J289" i="73"/>
  <c r="J291" i="73"/>
  <c r="K13" i="74"/>
  <c r="K9" i="75"/>
  <c r="K11" i="75"/>
  <c r="K13" i="75"/>
  <c r="J10" i="76"/>
  <c r="J12" i="76"/>
  <c r="J14" i="76"/>
  <c r="J16" i="76"/>
  <c r="J18" i="76"/>
  <c r="J21" i="76"/>
  <c r="J23" i="76"/>
  <c r="J25" i="76"/>
  <c r="J27" i="76"/>
  <c r="J29" i="76"/>
  <c r="J31" i="76"/>
  <c r="J33" i="76"/>
  <c r="J35" i="76"/>
  <c r="J37" i="76"/>
  <c r="J39" i="76"/>
  <c r="J41" i="76"/>
  <c r="J43" i="76"/>
  <c r="J45" i="76"/>
  <c r="J47" i="76"/>
  <c r="J49" i="76"/>
  <c r="J51" i="76"/>
  <c r="J53" i="76"/>
  <c r="J55" i="76"/>
  <c r="J57" i="76"/>
  <c r="J59" i="76"/>
  <c r="J61" i="76"/>
  <c r="J63" i="76"/>
  <c r="J65" i="76"/>
  <c r="J67" i="76"/>
  <c r="J69" i="76"/>
  <c r="J71" i="76"/>
  <c r="J73" i="76"/>
  <c r="J75" i="76"/>
  <c r="J77" i="76"/>
  <c r="J79" i="76"/>
  <c r="J81" i="76"/>
  <c r="J83" i="76"/>
  <c r="J85" i="76"/>
  <c r="J87" i="76"/>
  <c r="J89" i="76"/>
  <c r="J91" i="76"/>
  <c r="J93" i="76"/>
  <c r="J95" i="76"/>
  <c r="J97" i="76"/>
  <c r="J99" i="76"/>
  <c r="J101" i="76"/>
  <c r="J103" i="76"/>
  <c r="J105" i="76"/>
  <c r="J107" i="76"/>
  <c r="J109" i="76"/>
  <c r="J111" i="76"/>
  <c r="J113" i="76"/>
  <c r="J115" i="76"/>
  <c r="J117" i="76"/>
  <c r="J119" i="76"/>
  <c r="J121" i="76"/>
  <c r="J123" i="76"/>
  <c r="J125" i="76"/>
  <c r="J127" i="76"/>
  <c r="J129" i="76"/>
  <c r="J131" i="76"/>
  <c r="J133" i="76"/>
  <c r="J135" i="76"/>
  <c r="J137" i="76"/>
  <c r="J139" i="76"/>
  <c r="J141" i="76"/>
  <c r="J143" i="76"/>
  <c r="J145" i="76"/>
  <c r="J147" i="76"/>
  <c r="J149" i="76"/>
  <c r="J151" i="76"/>
  <c r="J153" i="76"/>
  <c r="J155" i="76"/>
  <c r="J157" i="76"/>
  <c r="J159" i="76"/>
  <c r="J161" i="76"/>
  <c r="J163" i="76"/>
  <c r="J165" i="76"/>
  <c r="J167" i="76"/>
  <c r="J169" i="76"/>
  <c r="J171" i="76"/>
  <c r="J173" i="76"/>
  <c r="J175" i="76"/>
  <c r="J177" i="76"/>
  <c r="J179" i="76"/>
  <c r="J181" i="76"/>
  <c r="J183" i="76"/>
  <c r="J185" i="76"/>
  <c r="J187" i="76"/>
  <c r="J189" i="76"/>
  <c r="J191" i="76"/>
  <c r="J193" i="76"/>
  <c r="J195" i="76"/>
  <c r="J197" i="76"/>
  <c r="J199" i="76"/>
  <c r="J201" i="76"/>
  <c r="J203" i="76"/>
  <c r="J205" i="76"/>
  <c r="J207" i="76"/>
  <c r="J209" i="76"/>
  <c r="J211" i="76"/>
  <c r="J213" i="76"/>
  <c r="J215" i="76"/>
  <c r="J217" i="76"/>
  <c r="J226" i="76"/>
  <c r="J234" i="76"/>
  <c r="J242" i="76"/>
  <c r="J250" i="76"/>
  <c r="J258" i="76"/>
  <c r="J260" i="76"/>
  <c r="J268" i="76"/>
  <c r="J276" i="76"/>
  <c r="J284" i="76"/>
  <c r="J292" i="76"/>
  <c r="J300" i="76"/>
  <c r="J308" i="76"/>
  <c r="J316" i="76"/>
  <c r="J324" i="76"/>
  <c r="J332" i="76"/>
  <c r="J342" i="76"/>
  <c r="J350" i="76"/>
  <c r="Q20" i="78"/>
  <c r="Q36" i="78"/>
  <c r="Q53" i="78"/>
  <c r="Q69" i="78"/>
  <c r="Q85" i="78"/>
  <c r="Q101" i="78"/>
  <c r="Q117" i="78"/>
  <c r="Q133" i="78"/>
  <c r="Q139" i="78"/>
  <c r="Q165" i="78"/>
  <c r="Q168" i="78"/>
  <c r="Q175" i="78"/>
  <c r="Q181" i="78"/>
  <c r="Q211" i="78"/>
  <c r="Q214" i="78"/>
  <c r="J11" i="81"/>
  <c r="J16" i="81"/>
  <c r="J19" i="81"/>
  <c r="J14" i="81"/>
  <c r="J18" i="81"/>
  <c r="J15" i="81"/>
  <c r="J13" i="81"/>
  <c r="J17" i="81"/>
  <c r="Q178" i="78"/>
  <c r="Q199" i="78"/>
  <c r="Q208" i="78"/>
  <c r="Q226" i="78"/>
  <c r="Q248" i="78"/>
  <c r="Q136" i="78"/>
  <c r="Q142" i="78"/>
  <c r="Q153" i="78"/>
  <c r="Q160" i="78"/>
  <c r="Q171" i="78"/>
  <c r="Q182" i="78"/>
  <c r="Q196" i="78"/>
  <c r="Q238" i="78"/>
  <c r="Q135" i="78"/>
  <c r="Q137" i="78"/>
  <c r="Q140" i="78"/>
  <c r="Q143" i="78"/>
  <c r="Q146" i="78"/>
  <c r="Q149" i="78"/>
  <c r="Q152" i="78"/>
  <c r="Q155" i="78"/>
  <c r="Q158" i="78"/>
  <c r="Q161" i="78"/>
  <c r="Q164" i="78"/>
  <c r="Q167" i="78"/>
  <c r="Q170" i="78"/>
  <c r="Q173" i="78"/>
  <c r="Q176" i="78"/>
  <c r="Q188" i="78"/>
  <c r="Q200" i="78"/>
  <c r="Q217" i="78"/>
  <c r="Q221" i="78"/>
  <c r="Q230" i="78"/>
  <c r="Q235" i="78"/>
  <c r="Q239" i="78"/>
  <c r="Q244" i="78"/>
  <c r="Q177" i="78"/>
  <c r="Q180" i="78"/>
  <c r="Q187" i="78"/>
  <c r="Q194" i="78"/>
  <c r="Q205" i="78"/>
  <c r="Q212" i="78"/>
  <c r="Q223" i="78"/>
  <c r="Q271" i="78"/>
  <c r="Q184" i="78"/>
  <c r="Q191" i="78"/>
  <c r="Q202" i="78"/>
  <c r="Q209" i="78"/>
  <c r="Q220" i="78"/>
  <c r="Q227" i="78"/>
  <c r="Q256" i="78"/>
  <c r="Q232" i="78"/>
  <c r="Q255" i="78"/>
  <c r="Q260" i="78"/>
  <c r="Q272" i="78"/>
  <c r="Q283" i="78"/>
  <c r="Q183" i="78"/>
  <c r="Q186" i="78"/>
  <c r="Q189" i="78"/>
  <c r="Q192" i="78"/>
  <c r="Q195" i="78"/>
  <c r="Q198" i="78"/>
  <c r="Q201" i="78"/>
  <c r="Q204" i="78"/>
  <c r="Q207" i="78"/>
  <c r="Q210" i="78"/>
  <c r="Q213" i="78"/>
  <c r="Q216" i="78"/>
  <c r="Q219" i="78"/>
  <c r="Q222" i="78"/>
  <c r="Q225" i="78"/>
  <c r="Q251" i="78"/>
  <c r="Q265" i="78"/>
  <c r="Q269" i="78"/>
  <c r="Q253" i="78"/>
  <c r="Q262" i="78"/>
  <c r="Q233" i="78"/>
  <c r="Q241" i="78"/>
  <c r="Q245" i="78"/>
  <c r="Q285" i="78"/>
  <c r="H17" i="80"/>
  <c r="Q242" i="78"/>
  <c r="Q250" i="78"/>
  <c r="Q274" i="78"/>
  <c r="Q279" i="78"/>
  <c r="Q288" i="78"/>
  <c r="H8" i="80"/>
  <c r="H13" i="80"/>
  <c r="H23" i="80"/>
  <c r="J8" i="81"/>
  <c r="J12" i="81"/>
  <c r="O11" i="69"/>
  <c r="Q229" i="78"/>
  <c r="Q236" i="78"/>
  <c r="Q247" i="78"/>
  <c r="Q258" i="78"/>
  <c r="Q266" i="78"/>
  <c r="Q277" i="78"/>
  <c r="Q286" i="78"/>
  <c r="H10" i="80"/>
  <c r="H14" i="80"/>
  <c r="H24" i="80"/>
  <c r="K55" i="58"/>
  <c r="Q228" i="78"/>
  <c r="Q231" i="78"/>
  <c r="Q234" i="78"/>
  <c r="Q237" i="78"/>
  <c r="Q240" i="78"/>
  <c r="Q243" i="78"/>
  <c r="Q246" i="78"/>
  <c r="Q249" i="78"/>
  <c r="Q252" i="78"/>
  <c r="Q254" i="78"/>
  <c r="Q257" i="78"/>
  <c r="Q261" i="78"/>
  <c r="Q264" i="78"/>
  <c r="Q267" i="78"/>
  <c r="Q270" i="78"/>
  <c r="Q273" i="78"/>
  <c r="Q276" i="78"/>
  <c r="Q280" i="78"/>
  <c r="Q284" i="78"/>
  <c r="H11" i="80"/>
  <c r="H20" i="80"/>
  <c r="Q289" i="78"/>
  <c r="H16" i="80"/>
  <c r="D12" i="88"/>
  <c r="D18" i="88"/>
  <c r="D24" i="88"/>
  <c r="D30" i="88"/>
  <c r="D36" i="88"/>
  <c r="D19" i="88"/>
  <c r="D25" i="88"/>
  <c r="D31" i="88"/>
  <c r="D37" i="88"/>
  <c r="D20" i="88"/>
  <c r="D26" i="88"/>
  <c r="D15" i="88"/>
  <c r="D33" i="88"/>
  <c r="D39" i="88"/>
  <c r="D16" i="88"/>
  <c r="D28" i="88"/>
  <c r="D23" i="88"/>
  <c r="D41" i="88"/>
  <c r="D13" i="88"/>
  <c r="D14" i="88"/>
  <c r="D32" i="88"/>
  <c r="D38" i="88"/>
  <c r="D21" i="88"/>
  <c r="D27" i="88"/>
  <c r="D34" i="88"/>
  <c r="D40" i="88"/>
  <c r="D11" i="88"/>
  <c r="D35" i="88"/>
  <c r="D22" i="88"/>
  <c r="D29" i="88"/>
  <c r="D17" i="88"/>
  <c r="D10" i="88"/>
  <c r="Q287" i="78"/>
  <c r="Q290" i="78"/>
  <c r="H9" i="80"/>
  <c r="H12" i="80"/>
  <c r="H15" i="80"/>
  <c r="H19" i="80"/>
  <c r="H22" i="80"/>
  <c r="H25" i="80"/>
  <c r="J9" i="81"/>
  <c r="D9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6">
    <s v="Migdal Hashkaot Neches Boded"/>
    <s v="{[Time].[Hie Time].[Yom].&amp;[20231231]}"/>
    <s v="{[Medida].[Medida].&amp;[2]}"/>
    <s v="{[Keren].[Keren].[All]}"/>
    <s v="{[Cheshbon KM].[Hie Peilut].[Chevra].&amp;[397]&amp;[Kod_Peilut_L7_397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6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2].&amp;[NechesBoded_L2_104]&amp;[NechesBoded_L1_101]"/>
    <s v="[Neches].[Hie Neches Boded].[Neches Boded L2].&amp;[NechesBoded_L2_106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7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3" si="26">
        <n x="1" s="1"/>
        <n x="24"/>
        <n x="25"/>
      </t>
    </mdx>
    <mdx n="0" f="v">
      <t c="3" si="26">
        <n x="1" s="1"/>
        <n x="27"/>
        <n x="25"/>
      </t>
    </mdx>
    <mdx n="0" f="v">
      <t c="3" si="26">
        <n x="1" s="1"/>
        <n x="28"/>
        <n x="25"/>
      </t>
    </mdx>
    <mdx n="0" f="v">
      <t c="3" si="26">
        <n x="1" s="1"/>
        <n x="29"/>
        <n x="25"/>
      </t>
    </mdx>
    <mdx n="0" f="v">
      <t c="3" si="26">
        <n x="1" s="1"/>
        <n x="30"/>
        <n x="25"/>
      </t>
    </mdx>
    <mdx n="0" f="v">
      <t c="3" si="26">
        <n x="1" s="1"/>
        <n x="31"/>
        <n x="25"/>
      </t>
    </mdx>
    <mdx n="0" f="v">
      <t c="3" si="26">
        <n x="1" s="1"/>
        <n x="32"/>
        <n x="25"/>
      </t>
    </mdx>
    <mdx n="0" f="v">
      <t c="3" si="26">
        <n x="1" s="1"/>
        <n x="33"/>
        <n x="25"/>
      </t>
    </mdx>
    <mdx n="0" f="v">
      <t c="3" si="26">
        <n x="1" s="1"/>
        <n x="34"/>
        <n x="25"/>
      </t>
    </mdx>
    <mdx n="0" f="v">
      <t c="3" si="26">
        <n x="1" s="1"/>
        <n x="35"/>
        <n x="25"/>
      </t>
    </mdx>
  </mdxMetadata>
  <valueMetadata count="2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</valueMetadata>
</metadata>
</file>

<file path=xl/sharedStrings.xml><?xml version="1.0" encoding="utf-8"?>
<sst xmlns="http://schemas.openxmlformats.org/spreadsheetml/2006/main" count="16739" uniqueCount="3568">
  <si>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</si>
  <si>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</si>
  <si>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</si>
  <si>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</si>
  <si>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</si>
  <si>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</si>
  <si>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</si>
  <si>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</si>
  <si>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</si>
  <si>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</si>
  <si>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</si>
  <si>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</si>
  <si>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</si>
  <si>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</si>
  <si>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</si>
  <si>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</si>
  <si>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</si>
  <si>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</si>
  <si>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</si>
  <si>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</si>
  <si>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</si>
  <si>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</si>
  <si>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</si>
  <si>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</si>
  <si>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</si>
  <si>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</si>
  <si>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</si>
  <si>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</si>
  <si>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</si>
  <si>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</si>
  <si>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</si>
  <si>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</si>
  <si>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</si>
  <si>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</si>
  <si>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</si>
  <si>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</si>
  <si>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</si>
  <si>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</si>
  <si>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</si>
  <si>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</si>
  <si>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</si>
  <si>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</si>
  <si>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</si>
  <si>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</si>
  <si>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</si>
  <si>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</si>
  <si>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</si>
  <si>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</si>
  <si>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</si>
  <si>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</si>
  <si>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</si>
  <si>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</si>
  <si>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</si>
  <si>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</si>
  <si>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</si>
  <si>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</si>
  <si>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</si>
  <si>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</si>
  <si>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</si>
  <si>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</si>
  <si>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</si>
  <si>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</si>
  <si>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</si>
  <si>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</si>
  <si>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</si>
  <si>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</si>
  <si>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</si>
  <si>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</si>
  <si>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</si>
  <si>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</si>
  <si>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</si>
  <si>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</si>
  <si>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</si>
  <si>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</si>
  <si>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</si>
  <si>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</si>
  <si>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</si>
  <si>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</si>
  <si>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</si>
  <si>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</si>
  <si>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</si>
  <si>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</si>
  <si>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</si>
  <si>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</si>
  <si>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</si>
  <si>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</si>
  <si>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</si>
  <si>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</si>
  <si>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</si>
  <si>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</si>
  <si>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</si>
  <si>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</si>
  <si>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</si>
  <si>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</si>
  <si>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</si>
  <si>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</si>
  <si>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</si>
  <si>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</si>
  <si>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</si>
  <si>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</si>
  <si>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</si>
  <si>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</si>
  <si>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</si>
  <si>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</si>
  <si>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</si>
  <si>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</si>
  <si>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</si>
  <si>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</si>
  <si>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</si>
  <si>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</si>
  <si>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</si>
  <si>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</si>
  <si>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</si>
  <si>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</si>
  <si>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</si>
  <si>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</si>
  <si>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</si>
  <si>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</si>
  <si>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</si>
  <si>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</si>
  <si>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</si>
  <si>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</si>
  <si>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</si>
  <si>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</si>
  <si>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</si>
  <si>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</si>
  <si>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</si>
  <si>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</si>
  <si>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</si>
  <si>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</si>
  <si>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</si>
  <si>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</si>
  <si>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</si>
  <si>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</si>
  <si>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</si>
  <si>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</si>
  <si>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</si>
  <si>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</si>
  <si>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</si>
  <si>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</si>
  <si>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</si>
  <si>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</si>
  <si>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</si>
  <si>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</si>
  <si>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</si>
  <si>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</si>
  <si>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</si>
  <si>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</si>
  <si>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</si>
  <si>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</si>
  <si>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</si>
  <si>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</si>
  <si>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</si>
  <si>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</si>
  <si>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</si>
  <si>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</si>
  <si>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</si>
  <si>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</si>
  <si>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</si>
  <si>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</si>
  <si>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</si>
  <si>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</si>
  <si>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</si>
  <si>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</si>
  <si>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</si>
  <si>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</si>
  <si>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</si>
  <si>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</si>
  <si>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</si>
  <si>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</si>
  <si>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</si>
  <si>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</si>
  <si>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ריבית אפקטיבית</t>
  </si>
  <si>
    <t>עלות מתואמת</t>
  </si>
  <si>
    <t>(7) אופציות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</si>
  <si>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</si>
  <si>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</si>
  <si>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</si>
  <si>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</si>
  <si>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</si>
  <si>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</si>
  <si>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</si>
  <si>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</si>
  <si>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</si>
  <si>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</si>
  <si>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</si>
  <si>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</si>
  <si>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</si>
  <si>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</si>
  <si>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</si>
  <si>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</si>
  <si>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</si>
  <si>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</si>
  <si>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</si>
  <si>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</si>
  <si>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</si>
  <si>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</si>
  <si>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</si>
  <si>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</si>
  <si>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</si>
  <si>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</si>
  <si>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</si>
  <si>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</si>
  <si>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</si>
  <si>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</si>
  <si>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</si>
  <si>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</si>
  <si>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</si>
  <si>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</si>
  <si>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</si>
  <si>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</si>
  <si>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</si>
  <si>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</si>
  <si>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</si>
  <si>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</si>
  <si>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</si>
  <si>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</si>
  <si>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</si>
  <si>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31/12/2023</t>
  </si>
  <si>
    <t>מגדל מקפת קרנות פנסיה וקופות גמל בע"מ</t>
  </si>
  <si>
    <t>מגדל מקפת אישית (מספר אוצר 162) - מסלול לבני 50 ומטה</t>
  </si>
  <si>
    <t>מ.ק.מ. 1214</t>
  </si>
  <si>
    <t>8241218</t>
  </si>
  <si>
    <t>RF</t>
  </si>
  <si>
    <t>מ.ק.מ. 214</t>
  </si>
  <si>
    <t>8240210</t>
  </si>
  <si>
    <t>מ.ק.מ. 314</t>
  </si>
  <si>
    <t>8240319</t>
  </si>
  <si>
    <t>מ.ק.מ. 414</t>
  </si>
  <si>
    <t>8240418</t>
  </si>
  <si>
    <t>מ.ק.מ. 524</t>
  </si>
  <si>
    <t>8240525</t>
  </si>
  <si>
    <t>מ.ק.מ. 614</t>
  </si>
  <si>
    <t>8240616</t>
  </si>
  <si>
    <t>מ.ק.מ. 914</t>
  </si>
  <si>
    <t>8240913</t>
  </si>
  <si>
    <t>ממשל שקלית 0142</t>
  </si>
  <si>
    <t>1125400</t>
  </si>
  <si>
    <t>ממשל שקלית 0226</t>
  </si>
  <si>
    <t>1174697</t>
  </si>
  <si>
    <t>ממשל שקלית 0229</t>
  </si>
  <si>
    <t>1194802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</si>
  <si>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</si>
  <si>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</si>
  <si>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</si>
  <si>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</si>
  <si>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</si>
  <si>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</si>
  <si>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</si>
  <si>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</si>
  <si>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</si>
  <si>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</si>
  <si>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</si>
  <si>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</si>
  <si>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</si>
  <si>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</si>
  <si>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</si>
  <si>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</si>
  <si>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</si>
  <si>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</si>
  <si>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</si>
  <si>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</si>
  <si>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</si>
  <si>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</si>
  <si>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</si>
  <si>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</si>
  <si>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</si>
  <si>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</si>
  <si>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</si>
  <si>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</si>
  <si>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</si>
  <si>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</si>
  <si>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</si>
  <si>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</si>
  <si>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ISRAEL 6.5 11/06/31</t>
  </si>
  <si>
    <t>XS2715285230</t>
  </si>
  <si>
    <t>מז טפ הנ אגח 68</t>
  </si>
  <si>
    <t>1202142</t>
  </si>
  <si>
    <t>520032046</t>
  </si>
  <si>
    <t>בנקים</t>
  </si>
  <si>
    <t>Aaa.il</t>
  </si>
  <si>
    <t>מז טפ הנפק 45</t>
  </si>
  <si>
    <t>2310217</t>
  </si>
  <si>
    <t>מקורות אגח 11</t>
  </si>
  <si>
    <t>1158476</t>
  </si>
  <si>
    <t>520010869</t>
  </si>
  <si>
    <t>ilAAA</t>
  </si>
  <si>
    <t>מעלות S&amp;P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</si>
  <si>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</si>
  <si>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</si>
  <si>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</si>
  <si>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</si>
  <si>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</si>
  <si>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</si>
  <si>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</si>
  <si>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</si>
  <si>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</si>
  <si>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</si>
  <si>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</si>
  <si>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</si>
  <si>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</si>
  <si>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</si>
  <si>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</si>
  <si>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</si>
  <si>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</si>
  <si>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עזריאלי אגח ד</t>
  </si>
  <si>
    <t>1138650</t>
  </si>
  <si>
    <t>510960719</t>
  </si>
  <si>
    <t>נדל"ן מניב בישראל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</si>
  <si>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</si>
  <si>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</si>
  <si>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</si>
  <si>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</si>
  <si>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</si>
  <si>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</si>
  <si>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ilAA+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</si>
  <si>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</si>
  <si>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</si>
  <si>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</si>
  <si>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</si>
  <si>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</si>
  <si>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</si>
  <si>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</si>
  <si>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</si>
  <si>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</si>
  <si>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</si>
  <si>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</si>
  <si>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</si>
  <si>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</si>
  <si>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</si>
  <si>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</si>
  <si>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</si>
  <si>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</si>
  <si>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</si>
  <si>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</si>
  <si>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</si>
  <si>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</si>
  <si>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</si>
  <si>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</si>
  <si>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</si>
  <si>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</si>
  <si>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</si>
  <si>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</si>
  <si>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</si>
  <si>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</si>
  <si>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</si>
  <si>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</si>
  <si>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</si>
  <si>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</si>
  <si>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</si>
  <si>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</si>
  <si>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</si>
  <si>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</si>
  <si>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</si>
  <si>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</si>
  <si>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</si>
  <si>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</si>
  <si>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</si>
  <si>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</si>
  <si>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520018078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</si>
  <si>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</si>
  <si>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</si>
  <si>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</si>
  <si>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</si>
  <si>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</si>
  <si>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</si>
  <si>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</si>
  <si>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</si>
  <si>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</si>
  <si>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</si>
  <si>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</si>
  <si>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</si>
  <si>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</si>
  <si>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</si>
  <si>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</si>
  <si>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</si>
  <si>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</si>
  <si>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טז*</t>
  </si>
  <si>
    <t>3230265</t>
  </si>
  <si>
    <t>520037789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</si>
  <si>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</si>
  <si>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</si>
  <si>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</si>
  <si>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</si>
  <si>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</si>
  <si>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</si>
  <si>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</si>
  <si>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</si>
  <si>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</si>
  <si>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</si>
  <si>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</si>
  <si>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</si>
  <si>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</si>
  <si>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</si>
  <si>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 יא</t>
  </si>
  <si>
    <t>1201466</t>
  </si>
  <si>
    <t>520000118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</si>
  <si>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</si>
  <si>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</si>
  <si>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</si>
  <si>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</si>
  <si>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</si>
  <si>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</si>
  <si>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</si>
  <si>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</si>
  <si>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</si>
  <si>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</si>
  <si>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</si>
  <si>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</si>
  <si>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</si>
  <si>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</si>
  <si>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</si>
  <si>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</si>
  <si>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</si>
  <si>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</si>
  <si>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</si>
  <si>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</si>
  <si>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</si>
  <si>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</si>
  <si>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</si>
  <si>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</si>
  <si>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</si>
  <si>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</si>
  <si>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</si>
  <si>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</si>
  <si>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</si>
  <si>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</si>
  <si>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</si>
  <si>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</si>
  <si>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10*</t>
  </si>
  <si>
    <t>2300184</t>
  </si>
  <si>
    <t>520031931</t>
  </si>
  <si>
    <t>Aa3.il</t>
  </si>
  <si>
    <t>בזק אגח 12*</t>
  </si>
  <si>
    <t>2300242</t>
  </si>
  <si>
    <t>בזק אגח 14*</t>
  </si>
  <si>
    <t>2300317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</si>
  <si>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</si>
  <si>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</si>
  <si>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</si>
  <si>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</si>
  <si>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</si>
  <si>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</si>
  <si>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</si>
  <si>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</si>
  <si>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</si>
  <si>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</si>
  <si>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</si>
  <si>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</si>
  <si>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</si>
  <si>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</si>
  <si>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</si>
  <si>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</si>
  <si>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</si>
  <si>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</si>
  <si>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</si>
  <si>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</si>
  <si>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</si>
  <si>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</si>
  <si>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</si>
  <si>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</si>
  <si>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</si>
  <si>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</si>
  <si>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</si>
  <si>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</si>
  <si>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</si>
  <si>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</si>
  <si>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</si>
  <si>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</si>
  <si>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</si>
  <si>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</si>
  <si>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</si>
  <si>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</si>
  <si>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</si>
  <si>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</si>
  <si>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</si>
  <si>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</si>
  <si>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</si>
  <si>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</si>
  <si>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</si>
  <si>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 הת 69</t>
  </si>
  <si>
    <t>1202159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</si>
  <si>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</si>
  <si>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</si>
  <si>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</si>
  <si>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</si>
  <si>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</si>
  <si>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</si>
  <si>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</si>
  <si>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</si>
  <si>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</si>
  <si>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</si>
  <si>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</si>
  <si>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</si>
  <si>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</si>
  <si>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</si>
  <si>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</si>
  <si>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</si>
  <si>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</si>
  <si>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</si>
  <si>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</si>
  <si>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</si>
  <si>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</si>
  <si>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</si>
  <si>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</si>
  <si>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</si>
  <si>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</si>
  <si>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</si>
  <si>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</si>
  <si>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</si>
  <si>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</si>
  <si>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</si>
  <si>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</si>
  <si>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</si>
  <si>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</si>
  <si>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</si>
  <si>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</si>
  <si>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</si>
  <si>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</si>
  <si>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</si>
  <si>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</si>
  <si>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</si>
  <si>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</si>
  <si>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אגחג*</t>
  </si>
  <si>
    <t>1184555</t>
  </si>
  <si>
    <t>515846558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</si>
  <si>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</si>
  <si>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</si>
  <si>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</si>
  <si>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</si>
  <si>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</si>
  <si>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</si>
  <si>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</si>
  <si>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</si>
  <si>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</si>
  <si>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</si>
  <si>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</si>
  <si>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</si>
  <si>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</si>
  <si>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</si>
  <si>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</si>
  <si>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</si>
  <si>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</si>
  <si>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</si>
  <si>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</si>
  <si>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</si>
  <si>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</si>
  <si>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</si>
  <si>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</si>
  <si>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</si>
  <si>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</si>
  <si>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</si>
  <si>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</si>
  <si>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</si>
  <si>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</si>
  <si>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</si>
  <si>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</si>
  <si>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</si>
  <si>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</si>
  <si>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</si>
  <si>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</si>
  <si>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</si>
  <si>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</si>
  <si>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</si>
  <si>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</si>
  <si>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</si>
  <si>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</si>
  <si>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</si>
  <si>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</si>
  <si>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</si>
  <si>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</si>
  <si>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</si>
  <si>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</si>
  <si>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</si>
  <si>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 אגח ד</t>
  </si>
  <si>
    <t>1182989</t>
  </si>
  <si>
    <t>510381601</t>
  </si>
  <si>
    <t>בנייה</t>
  </si>
  <si>
    <t>ilA</t>
  </si>
  <si>
    <t>אשטרום קב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</si>
  <si>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</si>
  <si>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</si>
  <si>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</si>
  <si>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</si>
  <si>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</si>
  <si>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</si>
  <si>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</si>
  <si>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 אגח י</t>
  </si>
  <si>
    <t>1193630</t>
  </si>
  <si>
    <t>520025438</t>
  </si>
  <si>
    <t>פתאל החז אגח ד*</t>
  </si>
  <si>
    <t>1188192</t>
  </si>
  <si>
    <t>512607888</t>
  </si>
  <si>
    <t>מלונאות ותיירות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</si>
  <si>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</si>
  <si>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</si>
  <si>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</si>
  <si>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</si>
  <si>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</si>
  <si>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</si>
  <si>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</si>
  <si>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</si>
  <si>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</si>
  <si>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</si>
  <si>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</si>
  <si>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ישוב אג23</t>
  </si>
  <si>
    <t>6120323</t>
  </si>
  <si>
    <t>הכשרת ישוב אג24</t>
  </si>
  <si>
    <t>1191519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</si>
  <si>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</si>
  <si>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</si>
  <si>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</si>
  <si>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</si>
  <si>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</si>
  <si>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</si>
  <si>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</si>
  <si>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</si>
  <si>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</si>
  <si>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ארי נדלן אגח א</t>
  </si>
  <si>
    <t>3660156</t>
  </si>
  <si>
    <t>520038332</t>
  </si>
  <si>
    <t>NR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</si>
  <si>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</si>
  <si>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</si>
  <si>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</si>
  <si>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</si>
  <si>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</si>
  <si>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</si>
  <si>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</si>
  <si>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</si>
  <si>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</si>
  <si>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תעש אוירית אגחד</t>
  </si>
  <si>
    <t>1133131</t>
  </si>
  <si>
    <t>520027194</t>
  </si>
  <si>
    <t>ביטחוניות</t>
  </si>
  <si>
    <t>גב ים אגח ח</t>
  </si>
  <si>
    <t>7590151</t>
  </si>
  <si>
    <t>הפניקס אגח 6</t>
  </si>
  <si>
    <t>7670334</t>
  </si>
  <si>
    <t>הראל השק אגח א</t>
  </si>
  <si>
    <t>5850110</t>
  </si>
  <si>
    <t>520033986</t>
  </si>
  <si>
    <t>וילאר אגח ח</t>
  </si>
  <si>
    <t>4160156</t>
  </si>
  <si>
    <t>520038910</t>
  </si>
  <si>
    <t>שלמה החז אגח יט</t>
  </si>
  <si>
    <t>1192731</t>
  </si>
  <si>
    <t>בזק אגח 13*</t>
  </si>
  <si>
    <t>2300309</t>
  </si>
  <si>
    <t>גמא אגח ג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</si>
  <si>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</si>
  <si>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</si>
  <si>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</si>
  <si>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</si>
  <si>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</si>
  <si>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</si>
  <si>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</si>
  <si>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</si>
  <si>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</si>
  <si>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</si>
  <si>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</si>
  <si>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</si>
  <si>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</si>
  <si>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</si>
  <si>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</si>
  <si>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</si>
  <si>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</si>
  <si>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</si>
  <si>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</si>
  <si>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</si>
  <si>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</si>
  <si>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</si>
  <si>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ט</t>
  </si>
  <si>
    <t>1155522</t>
  </si>
  <si>
    <t>פניקס הון אגחיא</t>
  </si>
  <si>
    <t>1159359</t>
  </si>
  <si>
    <t>קרסו מוט' אגח א</t>
  </si>
  <si>
    <t>1136464</t>
  </si>
  <si>
    <t>514065283</t>
  </si>
  <si>
    <t>קרסו מוט' אגח ב</t>
  </si>
  <si>
    <t>1139591</t>
  </si>
  <si>
    <t>קרסו מוט' אגח ג</t>
  </si>
  <si>
    <t>1141829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</si>
  <si>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</si>
  <si>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</si>
  <si>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</si>
  <si>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</si>
  <si>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</si>
  <si>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</si>
  <si>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</si>
  <si>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</si>
  <si>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</si>
  <si>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</si>
  <si>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אגח ח</t>
  </si>
  <si>
    <t>1197276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</si>
  <si>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</si>
  <si>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</si>
  <si>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</si>
  <si>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</si>
  <si>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</si>
  <si>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</si>
  <si>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</si>
  <si>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</si>
  <si>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</si>
  <si>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</si>
  <si>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</si>
  <si>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</si>
  <si>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</si>
  <si>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</si>
  <si>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</si>
  <si>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</si>
  <si>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אגח ח*</t>
  </si>
  <si>
    <t>1162817</t>
  </si>
  <si>
    <t>פרטנר אגח ו*</t>
  </si>
  <si>
    <t>1141415</t>
  </si>
  <si>
    <t>520044314</t>
  </si>
  <si>
    <t>שפיר הנדס אגח ג*</t>
  </si>
  <si>
    <t>1178417</t>
  </si>
  <si>
    <t>514892801</t>
  </si>
  <si>
    <t>מתכת ומוצרי בניה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</si>
  <si>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</si>
  <si>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</si>
  <si>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</si>
  <si>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</si>
  <si>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</si>
  <si>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</si>
  <si>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</si>
  <si>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</si>
  <si>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אגחו*</t>
  </si>
  <si>
    <t>7200173</t>
  </si>
  <si>
    <t>520041146</t>
  </si>
  <si>
    <t>אנרג'יקס אג ב*</t>
  </si>
  <si>
    <t>1168483</t>
  </si>
  <si>
    <t>513901371</t>
  </si>
  <si>
    <t>אשטרום קב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</si>
  <si>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</si>
  <si>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</si>
  <si>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</si>
  <si>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</si>
  <si>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</si>
  <si>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</si>
  <si>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</si>
  <si>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</si>
  <si>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פתאל החז אגח ב*</t>
  </si>
  <si>
    <t>1150812</t>
  </si>
  <si>
    <t>פתאל החז אגח ג*</t>
  </si>
  <si>
    <t>1161785</t>
  </si>
  <si>
    <t>קרסו נדלן אגח א*</t>
  </si>
  <si>
    <t>1190008</t>
  </si>
  <si>
    <t>510488190</t>
  </si>
  <si>
    <t>או.פי.סי אגח ג*</t>
  </si>
  <si>
    <t>1180355</t>
  </si>
  <si>
    <t>אקרו אגח א</t>
  </si>
  <si>
    <t>1188572</t>
  </si>
  <si>
    <t>511996803</t>
  </si>
  <si>
    <t>ג'י סיטי אג יז*</t>
  </si>
  <si>
    <t>1198142</t>
  </si>
  <si>
    <t>קרדן נדלן אגח ה*</t>
  </si>
  <si>
    <t>1172725</t>
  </si>
  <si>
    <t>520041005</t>
  </si>
  <si>
    <t>שוב אנרגיה אגחא*</t>
  </si>
  <si>
    <t>1198571</t>
  </si>
  <si>
    <t>510459928</t>
  </si>
  <si>
    <t>אלומיי אג ד</t>
  </si>
  <si>
    <t>1172956</t>
  </si>
  <si>
    <t>520039868</t>
  </si>
  <si>
    <t>אלומיי אגח ג</t>
  </si>
  <si>
    <t>1159375</t>
  </si>
  <si>
    <t>אלומיי אגח ה</t>
  </si>
  <si>
    <t>1193275</t>
  </si>
  <si>
    <t>ריט אזורים אג ב*</t>
  </si>
  <si>
    <t>1183581</t>
  </si>
  <si>
    <t>516117181</t>
  </si>
  <si>
    <t>אלביט מע' אגח ג</t>
  </si>
  <si>
    <t>1178250</t>
  </si>
  <si>
    <t>520043027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</si>
  <si>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</si>
  <si>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</si>
  <si>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</si>
  <si>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</si>
  <si>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</si>
  <si>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</si>
  <si>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</si>
  <si>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Banks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</si>
  <si>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</si>
  <si>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</si>
  <si>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</si>
  <si>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</si>
  <si>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</si>
  <si>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</si>
  <si>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</si>
  <si>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520027830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</si>
  <si>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</si>
  <si>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</si>
  <si>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</si>
  <si>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</si>
  <si>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</si>
  <si>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</si>
  <si>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</si>
  <si>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BB-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</si>
  <si>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</si>
  <si>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</si>
  <si>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</si>
  <si>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</si>
  <si>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</si>
  <si>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</si>
  <si>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</si>
  <si>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</si>
  <si>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</si>
  <si>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</si>
  <si>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</si>
  <si>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</si>
  <si>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</si>
  <si>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</si>
  <si>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</si>
  <si>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</si>
  <si>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</si>
  <si>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</si>
  <si>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</si>
  <si>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</si>
  <si>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</si>
  <si>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</si>
  <si>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</si>
  <si>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</si>
  <si>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</si>
  <si>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</si>
  <si>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</si>
  <si>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</si>
  <si>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</si>
  <si>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</si>
  <si>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</si>
  <si>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</si>
  <si>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</si>
  <si>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SCGAU 5.125 09/2080</t>
  </si>
  <si>
    <t>USQ8053LAB01</t>
  </si>
  <si>
    <t>AER 3.3 01/32</t>
  </si>
  <si>
    <t>US00774MAX39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</si>
  <si>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</si>
  <si>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</si>
  <si>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</si>
  <si>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</si>
  <si>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</si>
  <si>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</si>
  <si>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</si>
  <si>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INTNED 4.125 08/33</t>
  </si>
  <si>
    <t>XS2524746687</t>
  </si>
  <si>
    <t>MQGAU 6.798 01/33</t>
  </si>
  <si>
    <t>USQ568A9SS79</t>
  </si>
  <si>
    <t>PRU 6 09/52</t>
  </si>
  <si>
    <t>US744320BK76</t>
  </si>
  <si>
    <t>TD 8.125 10/82</t>
  </si>
  <si>
    <t>US89117F8Z56</t>
  </si>
  <si>
    <t>TPR 7.85 11/27/33</t>
  </si>
  <si>
    <t>US876030AF42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</si>
  <si>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</si>
  <si>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</si>
  <si>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</si>
  <si>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</si>
  <si>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</si>
  <si>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</si>
  <si>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</si>
  <si>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</si>
  <si>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</si>
  <si>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</si>
  <si>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</si>
  <si>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</si>
  <si>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FS KKR CAPITAL 4.25 2/25 01/25</t>
  </si>
  <si>
    <t>US30313RAA77</t>
  </si>
  <si>
    <t>FSK 7.875 01/15/29</t>
  </si>
  <si>
    <t>US302635AM98</t>
  </si>
  <si>
    <t>IBSEM 4.875 PERP</t>
  </si>
  <si>
    <t>XS2580221658</t>
  </si>
  <si>
    <t>J 5.9 03/33</t>
  </si>
  <si>
    <t>US469814AA50</t>
  </si>
  <si>
    <t>KD 3.15 10/31</t>
  </si>
  <si>
    <t>US50155QAL41</t>
  </si>
  <si>
    <t>LKQ 6.25 6/33</t>
  </si>
  <si>
    <t>US501889AF63</t>
  </si>
  <si>
    <t>MTZ 4.5 08/28</t>
  </si>
  <si>
    <t>US576323AP42</t>
  </si>
  <si>
    <t>NGLS 6.875 01/29</t>
  </si>
  <si>
    <t>US87612BBN10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</si>
  <si>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</si>
  <si>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</si>
  <si>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</si>
  <si>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</si>
  <si>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</si>
  <si>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</si>
  <si>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</si>
  <si>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</si>
  <si>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</si>
  <si>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</si>
  <si>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</si>
  <si>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</si>
  <si>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</si>
  <si>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</si>
  <si>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</si>
  <si>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VW 4.625 PERP 06/28</t>
  </si>
  <si>
    <t>XS1799939027</t>
  </si>
  <si>
    <t>VW 7.875</t>
  </si>
  <si>
    <t>XS2675884733</t>
  </si>
  <si>
    <t>WBD 4.279 03/15/32</t>
  </si>
  <si>
    <t>US55903VBC63</t>
  </si>
  <si>
    <t>AER 6.5 06/45</t>
  </si>
  <si>
    <t>US00773HAA59</t>
  </si>
  <si>
    <t>BB+</t>
  </si>
  <si>
    <t>AY 4.125 06/28</t>
  </si>
  <si>
    <t>US04916WAA27</t>
  </si>
  <si>
    <t>BAYNGR 6.625 09/25/2083</t>
  </si>
  <si>
    <t>XS2684826014</t>
  </si>
  <si>
    <t>BNP 7.75 PERP</t>
  </si>
  <si>
    <t>USF1067PAC08</t>
  </si>
  <si>
    <t>Ba1</t>
  </si>
  <si>
    <t>BRITEL 8.375 09/28</t>
  </si>
  <si>
    <t>XS2636324274</t>
  </si>
  <si>
    <t>ENELIM 6.625 PERP</t>
  </si>
  <si>
    <t>XS2576550243</t>
  </si>
  <si>
    <t>F 6.125 05/15/28</t>
  </si>
  <si>
    <t>XS2623496085</t>
  </si>
  <si>
    <t>F 7.35 11/27</t>
  </si>
  <si>
    <t>US345397C353</t>
  </si>
  <si>
    <t>INTNED 7.5 PERP</t>
  </si>
  <si>
    <t>XS2585240984</t>
  </si>
  <si>
    <t>NWSA 5.125 02/32</t>
  </si>
  <si>
    <t>US65249BAB53</t>
  </si>
  <si>
    <t>Media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</si>
  <si>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</si>
  <si>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</si>
  <si>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</si>
  <si>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</si>
  <si>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</si>
  <si>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</si>
  <si>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</si>
  <si>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</si>
  <si>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</si>
  <si>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</si>
  <si>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</si>
  <si>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</si>
  <si>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</si>
  <si>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</si>
  <si>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</si>
  <si>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</si>
  <si>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ACFP 7.25 PERP</t>
  </si>
  <si>
    <t>FR001400L5X1</t>
  </si>
  <si>
    <t>Hotels Restaurants &amp; Leisure</t>
  </si>
  <si>
    <t>BB</t>
  </si>
  <si>
    <t>ALLISON TRANS 3.75 01/31</t>
  </si>
  <si>
    <t>US019736AG29</t>
  </si>
  <si>
    <t>Ba2</t>
  </si>
  <si>
    <t>CHARLES RIVER LAB 4 03/31</t>
  </si>
  <si>
    <t>US159864AJ65</t>
  </si>
  <si>
    <t>GPK 3.75 02/30</t>
  </si>
  <si>
    <t>US38869AAD90</t>
  </si>
  <si>
    <t>HESM 5.125 06/28</t>
  </si>
  <si>
    <t>US428104AA14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</si>
  <si>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</si>
  <si>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</si>
  <si>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</si>
  <si>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</si>
  <si>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</si>
  <si>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</si>
  <si>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</si>
  <si>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</si>
  <si>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</si>
  <si>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</si>
  <si>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</si>
  <si>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</si>
  <si>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</si>
  <si>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ENOIGA 8.5 09/33</t>
  </si>
  <si>
    <t>IL0011971442</t>
  </si>
  <si>
    <t>LLOYDS 8.5</t>
  </si>
  <si>
    <t>XS2529511722</t>
  </si>
  <si>
    <t>LLOYDS 8.5 PERP_28</t>
  </si>
  <si>
    <t>XS2575900977</t>
  </si>
  <si>
    <t>ATRFIN 2.625 09/27</t>
  </si>
  <si>
    <t>XS2294495838</t>
  </si>
  <si>
    <t>B1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</si>
  <si>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</si>
  <si>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</si>
  <si>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</si>
  <si>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</si>
  <si>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</si>
  <si>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</si>
  <si>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</si>
  <si>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</si>
  <si>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</si>
  <si>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</si>
  <si>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</si>
  <si>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</si>
  <si>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</si>
  <si>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</si>
  <si>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</si>
  <si>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</si>
  <si>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</si>
  <si>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</si>
  <si>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</si>
  <si>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אלקטרה*</t>
  </si>
  <si>
    <t>739037</t>
  </si>
  <si>
    <t>520028911</t>
  </si>
  <si>
    <t>אמות</t>
  </si>
  <si>
    <t>1097278</t>
  </si>
  <si>
    <t>אנלייט אנרגיה*</t>
  </si>
  <si>
    <t>720011</t>
  </si>
  <si>
    <t>אנרג'יאן*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</si>
  <si>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</si>
  <si>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</si>
  <si>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</si>
  <si>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</si>
  <si>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</si>
  <si>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</si>
  <si>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</si>
  <si>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</si>
  <si>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בזק*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</si>
  <si>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</si>
  <si>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</si>
  <si>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</si>
  <si>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</si>
  <si>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</si>
  <si>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</si>
  <si>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</si>
  <si>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</si>
  <si>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</si>
  <si>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</si>
  <si>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</si>
  <si>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</si>
  <si>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</si>
  <si>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</si>
  <si>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</si>
  <si>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</si>
  <si>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</si>
  <si>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</si>
  <si>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</si>
  <si>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טאואר*</t>
  </si>
  <si>
    <t>1082379</t>
  </si>
  <si>
    <t>520041997</t>
  </si>
  <si>
    <t>מוליכים למחצה</t>
  </si>
  <si>
    <t>טבע</t>
  </si>
  <si>
    <t>629014</t>
  </si>
  <si>
    <t>פארמה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</si>
  <si>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</si>
  <si>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</si>
  <si>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</si>
  <si>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</si>
  <si>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</si>
  <si>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</si>
  <si>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</si>
  <si>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</si>
  <si>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</si>
  <si>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</si>
  <si>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</si>
  <si>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</si>
  <si>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</si>
  <si>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</si>
  <si>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</si>
  <si>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</si>
  <si>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</si>
  <si>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</si>
  <si>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</si>
  <si>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</si>
  <si>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</si>
  <si>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קמטק</t>
  </si>
  <si>
    <t>1095264</t>
  </si>
  <si>
    <t>511235434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</si>
  <si>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</si>
  <si>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</si>
  <si>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</si>
  <si>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</si>
  <si>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</si>
  <si>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</si>
  <si>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</si>
  <si>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</si>
  <si>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</si>
  <si>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</si>
  <si>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</si>
  <si>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</si>
  <si>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</si>
  <si>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</si>
  <si>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</si>
  <si>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</si>
  <si>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</si>
  <si>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</si>
  <si>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</si>
  <si>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</si>
  <si>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</si>
  <si>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איסתא</t>
  </si>
  <si>
    <t>1081074</t>
  </si>
  <si>
    <t>520042763</t>
  </si>
  <si>
    <t>אלוני חץ</t>
  </si>
  <si>
    <t>390013</t>
  </si>
  <si>
    <t>520038506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</si>
  <si>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</si>
  <si>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</si>
  <si>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</si>
  <si>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</si>
  <si>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</si>
  <si>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</si>
  <si>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</si>
  <si>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</si>
  <si>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</si>
  <si>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רשתות שיווק</t>
  </si>
  <si>
    <t>אפריקה מגורים*</t>
  </si>
  <si>
    <t>1097948</t>
  </si>
  <si>
    <t>520034760</t>
  </si>
  <si>
    <t>אקויטל</t>
  </si>
  <si>
    <t>755017</t>
  </si>
  <si>
    <t>520030859</t>
  </si>
  <si>
    <t>אקרו</t>
  </si>
  <si>
    <t>1184902</t>
  </si>
  <si>
    <t>ארד*</t>
  </si>
  <si>
    <t>1091651</t>
  </si>
  <si>
    <t>510007800</t>
  </si>
  <si>
    <t>אלקטרוניקה ואופטיקה</t>
  </si>
  <si>
    <t>בזא*</t>
  </si>
  <si>
    <t>1198910</t>
  </si>
  <si>
    <t>513775163</t>
  </si>
  <si>
    <t>בזן</t>
  </si>
  <si>
    <t>2590248</t>
  </si>
  <si>
    <t>520036658</t>
  </si>
  <si>
    <t>ג'י סיטי*</t>
  </si>
  <si>
    <t>126011</t>
  </si>
  <si>
    <t>דוראל אנרגיה*</t>
  </si>
  <si>
    <t>1166768</t>
  </si>
  <si>
    <t>515364891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</si>
  <si>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</si>
  <si>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</si>
  <si>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</si>
  <si>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</si>
  <si>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</si>
  <si>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</si>
  <si>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</si>
  <si>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</si>
  <si>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</si>
  <si>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</si>
  <si>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</si>
  <si>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</si>
  <si>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</si>
  <si>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</si>
  <si>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</si>
  <si>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</si>
  <si>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</si>
  <si>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</si>
  <si>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</si>
  <si>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</si>
  <si>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</si>
  <si>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</si>
  <si>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</si>
  <si>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</si>
  <si>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</si>
  <si>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</si>
  <si>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</si>
  <si>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</si>
  <si>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</si>
  <si>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</si>
  <si>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</si>
  <si>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</si>
  <si>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</si>
  <si>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</si>
  <si>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550010003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</si>
  <si>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</si>
  <si>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</si>
  <si>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</si>
  <si>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</si>
  <si>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</si>
  <si>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</si>
  <si>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</si>
  <si>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</si>
  <si>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</si>
  <si>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</si>
  <si>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</si>
  <si>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</si>
  <si>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</si>
  <si>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</si>
  <si>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</si>
  <si>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</si>
  <si>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</si>
  <si>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</si>
  <si>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</si>
  <si>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</si>
  <si>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</si>
  <si>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</si>
  <si>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</si>
  <si>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</si>
  <si>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</si>
  <si>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</si>
  <si>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משק אנרגיה</t>
  </si>
  <si>
    <t>1166974</t>
  </si>
  <si>
    <t>נאוויטס פטר יהש*</t>
  </si>
  <si>
    <t>1141969</t>
  </si>
  <si>
    <t>550263107</t>
  </si>
  <si>
    <t>נאייקס</t>
  </si>
  <si>
    <t>1175116</t>
  </si>
  <si>
    <t>513639013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</si>
  <si>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</si>
  <si>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</si>
  <si>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</si>
  <si>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</si>
  <si>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</si>
  <si>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</si>
  <si>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</si>
  <si>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</si>
  <si>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</si>
  <si>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</si>
  <si>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</si>
  <si>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</si>
  <si>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</si>
  <si>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</si>
  <si>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</si>
  <si>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</si>
  <si>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</si>
  <si>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</si>
  <si>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</si>
  <si>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</si>
  <si>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</si>
  <si>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</si>
  <si>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</si>
  <si>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</si>
  <si>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</si>
  <si>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</si>
  <si>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</si>
  <si>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</si>
  <si>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</si>
  <si>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</si>
  <si>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</si>
  <si>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</si>
  <si>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</si>
  <si>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</si>
  <si>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</si>
  <si>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</si>
  <si>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</si>
  <si>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קבוצת אקרשטיין</t>
  </si>
  <si>
    <t>1176205</t>
  </si>
  <si>
    <t>512714494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</si>
  <si>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</si>
  <si>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</si>
  <si>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</si>
  <si>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</si>
  <si>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</si>
  <si>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</si>
  <si>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</si>
  <si>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</si>
  <si>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</si>
  <si>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</si>
  <si>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</si>
  <si>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</si>
  <si>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</si>
  <si>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</si>
  <si>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</si>
  <si>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</si>
  <si>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</si>
  <si>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</si>
  <si>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</si>
  <si>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520022732</t>
  </si>
  <si>
    <t>תדיראן גרופ*</t>
  </si>
  <si>
    <t>258012</t>
  </si>
  <si>
    <t>520036732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</si>
  <si>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</si>
  <si>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</si>
  <si>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</si>
  <si>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</si>
  <si>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</si>
  <si>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</si>
  <si>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</si>
  <si>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</si>
  <si>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</si>
  <si>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</si>
  <si>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</si>
  <si>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</si>
  <si>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</si>
  <si>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</si>
  <si>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</si>
  <si>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</si>
  <si>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</si>
  <si>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</si>
  <si>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</si>
  <si>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</si>
  <si>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</si>
  <si>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</si>
  <si>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</si>
  <si>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</si>
  <si>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</si>
  <si>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</si>
  <si>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</si>
  <si>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</si>
  <si>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</si>
  <si>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</si>
  <si>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</si>
  <si>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</si>
  <si>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</si>
  <si>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</si>
  <si>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</si>
  <si>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</si>
  <si>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</si>
  <si>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</si>
  <si>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</si>
  <si>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</si>
  <si>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</si>
  <si>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</si>
  <si>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</si>
  <si>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</si>
  <si>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</si>
  <si>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</si>
  <si>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</si>
  <si>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אקונרג'י</t>
  </si>
  <si>
    <t>1178334</t>
  </si>
  <si>
    <t>516339777</t>
  </si>
  <si>
    <t>אקופיה</t>
  </si>
  <si>
    <t>1169895</t>
  </si>
  <si>
    <t>514856772</t>
  </si>
  <si>
    <t>ארגו פרופרטיז</t>
  </si>
  <si>
    <t>1175371</t>
  </si>
  <si>
    <t>70252750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</si>
  <si>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</si>
  <si>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</si>
  <si>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</si>
  <si>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</si>
  <si>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</si>
  <si>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</si>
  <si>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</si>
  <si>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</si>
  <si>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</si>
  <si>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</si>
  <si>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</si>
  <si>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</si>
  <si>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ג'נריישן קפיטל*</t>
  </si>
  <si>
    <t>1156926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</si>
  <si>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</si>
  <si>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</si>
  <si>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</si>
  <si>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</si>
  <si>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</si>
  <si>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</si>
  <si>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</si>
  <si>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</si>
  <si>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</si>
  <si>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</si>
  <si>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</si>
  <si>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</si>
  <si>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</si>
  <si>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</si>
  <si>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</si>
  <si>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</si>
  <si>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</si>
  <si>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</si>
  <si>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</si>
  <si>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</si>
  <si>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</si>
  <si>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</si>
  <si>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</si>
  <si>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</si>
  <si>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</si>
  <si>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</si>
  <si>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</si>
  <si>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</si>
  <si>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</si>
  <si>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</si>
  <si>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</si>
  <si>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</si>
  <si>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</si>
  <si>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</si>
  <si>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</si>
  <si>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</si>
  <si>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</si>
  <si>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</si>
  <si>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</si>
  <si>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</si>
  <si>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</si>
  <si>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</si>
  <si>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</si>
  <si>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</si>
  <si>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</si>
  <si>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</si>
  <si>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</si>
  <si>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</si>
  <si>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</si>
  <si>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</si>
  <si>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</si>
  <si>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</si>
  <si>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</si>
  <si>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</si>
  <si>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</si>
  <si>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מקס סטוק</t>
  </si>
  <si>
    <t>1168558</t>
  </si>
  <si>
    <t>513618967</t>
  </si>
  <si>
    <t>נובולוג*</t>
  </si>
  <si>
    <t>1140151</t>
  </si>
  <si>
    <t>510475312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</si>
  <si>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</si>
  <si>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</si>
  <si>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</si>
  <si>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</si>
  <si>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</si>
  <si>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</si>
  <si>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</si>
  <si>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</si>
  <si>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</si>
  <si>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</si>
  <si>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</si>
  <si>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</si>
  <si>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</si>
  <si>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</si>
  <si>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</si>
  <si>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</si>
  <si>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</si>
  <si>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</si>
  <si>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</si>
  <si>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</si>
  <si>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</si>
  <si>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</si>
  <si>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</si>
  <si>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</si>
  <si>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</si>
  <si>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</si>
  <si>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</si>
  <si>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</si>
  <si>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</si>
  <si>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</si>
  <si>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</si>
  <si>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צמח המרמן</t>
  </si>
  <si>
    <t>1104058</t>
  </si>
  <si>
    <t>512531203</t>
  </si>
  <si>
    <t>קיסטון אינפרא*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</si>
  <si>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</si>
  <si>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</si>
  <si>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</si>
  <si>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</si>
  <si>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</si>
  <si>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</si>
  <si>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</si>
  <si>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</si>
  <si>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</si>
  <si>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</si>
  <si>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</si>
  <si>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נדלן*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</si>
  <si>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</si>
  <si>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</si>
  <si>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</si>
  <si>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</si>
  <si>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</si>
  <si>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</si>
  <si>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</si>
  <si>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</si>
  <si>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</si>
  <si>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</si>
  <si>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</si>
  <si>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</si>
  <si>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</si>
  <si>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</si>
  <si>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</si>
  <si>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</si>
  <si>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</si>
  <si>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</si>
  <si>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</si>
  <si>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</si>
  <si>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</si>
  <si>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</si>
  <si>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</si>
  <si>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</si>
  <si>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תורפז*</t>
  </si>
  <si>
    <t>1175611</t>
  </si>
  <si>
    <t>514574524</t>
  </si>
  <si>
    <t>ARBE ROBOTICS</t>
  </si>
  <si>
    <t>IL0011796625</t>
  </si>
  <si>
    <t>NASDAQ</t>
  </si>
  <si>
    <t>515333128</t>
  </si>
  <si>
    <t>BRENMILLER ENERGY LTD</t>
  </si>
  <si>
    <t>IL0012008152</t>
  </si>
  <si>
    <t>514720374</t>
  </si>
  <si>
    <t>CAMTEK</t>
  </si>
  <si>
    <t>IL0010952641</t>
  </si>
  <si>
    <t>Semiconductors &amp; Semiconductor Equipment</t>
  </si>
  <si>
    <t>CEVA INC</t>
  </si>
  <si>
    <t>US1572101053</t>
  </si>
  <si>
    <t>512872854</t>
  </si>
  <si>
    <t>CYBERARK SOFTWARE</t>
  </si>
  <si>
    <t>IL0011334468</t>
  </si>
  <si>
    <t>512291642</t>
  </si>
  <si>
    <t>ELBIT SYSTEMS LTD</t>
  </si>
  <si>
    <t>IL0010811243</t>
  </si>
  <si>
    <t>ENERGEAN OIL &amp; GAS*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</si>
  <si>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</si>
  <si>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</si>
  <si>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</si>
  <si>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</si>
  <si>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</si>
  <si>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</si>
  <si>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</si>
  <si>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</si>
  <si>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</si>
  <si>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</si>
  <si>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</si>
  <si>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</si>
  <si>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</si>
  <si>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</si>
  <si>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</si>
  <si>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</si>
  <si>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</si>
  <si>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</si>
  <si>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</si>
  <si>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</si>
  <si>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</si>
  <si>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</si>
  <si>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</si>
  <si>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</si>
  <si>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</si>
  <si>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</si>
  <si>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</si>
  <si>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</si>
  <si>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</si>
  <si>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</si>
  <si>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</si>
  <si>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</si>
  <si>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</si>
  <si>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</si>
  <si>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</si>
  <si>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</si>
  <si>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</si>
  <si>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</si>
  <si>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</si>
  <si>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</si>
  <si>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</si>
  <si>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</si>
  <si>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</si>
  <si>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</si>
  <si>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</si>
  <si>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STRATASYS</t>
  </si>
  <si>
    <t>IL0011267213</t>
  </si>
  <si>
    <t>512607698</t>
  </si>
  <si>
    <t>Taboola</t>
  </si>
  <si>
    <t>IL0011754137</t>
  </si>
  <si>
    <t>TEVA PHARMACEUTICAL SP ADR</t>
  </si>
  <si>
    <t>US8816242098</t>
  </si>
  <si>
    <t>TOWER SEMICONDUCTOR LTD*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</si>
  <si>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</si>
  <si>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</si>
  <si>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</si>
  <si>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</si>
  <si>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</si>
  <si>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</si>
  <si>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</si>
  <si>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</si>
  <si>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</si>
  <si>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</si>
  <si>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ADOBE INC</t>
  </si>
  <si>
    <t>US00724F1012</t>
  </si>
  <si>
    <t>AGCO CORP</t>
  </si>
  <si>
    <t>US0010841023</t>
  </si>
  <si>
    <t>AISP</t>
  </si>
  <si>
    <t>US0089401089</t>
  </si>
  <si>
    <t>ALIBABA GROUP HOLDING_SP ADR</t>
  </si>
  <si>
    <t>US01609W1027</t>
  </si>
  <si>
    <t>ALPHABET INC CL C</t>
  </si>
  <si>
    <t>US02079K1079</t>
  </si>
  <si>
    <t>AMAZON.COM INC</t>
  </si>
  <si>
    <t>US0231351067</t>
  </si>
  <si>
    <t>AMERICAN TOWER</t>
  </si>
  <si>
    <t>US03027X1000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</si>
  <si>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</si>
  <si>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</si>
  <si>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</si>
  <si>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</si>
  <si>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</si>
  <si>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</si>
  <si>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</si>
  <si>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</si>
  <si>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</si>
  <si>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</si>
  <si>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DATADOG INC  CLASS A</t>
  </si>
  <si>
    <t>US23804L1035</t>
  </si>
  <si>
    <t>DIGITAL REALTY TRUST INC</t>
  </si>
  <si>
    <t>US2538681030</t>
  </si>
  <si>
    <t>DOMINO`S PIZZA INC</t>
  </si>
  <si>
    <t>US25754A2015</t>
  </si>
  <si>
    <t>Food, Beverage &amp; Tobacco</t>
  </si>
  <si>
    <t>DYNATRACE INC</t>
  </si>
  <si>
    <t>US2681501092</t>
  </si>
  <si>
    <t>EIFFAGE</t>
  </si>
  <si>
    <t>FR0000130452</t>
  </si>
  <si>
    <t>EQUINIX</t>
  </si>
  <si>
    <t>US29444U7000</t>
  </si>
  <si>
    <t>GOLDMAN SACHS GROUP INC</t>
  </si>
  <si>
    <t>US38141G1040</t>
  </si>
  <si>
    <t>HOME DEPOT INC</t>
  </si>
  <si>
    <t>US4370761029</t>
  </si>
  <si>
    <t>JPMORGAN CHASE</t>
  </si>
  <si>
    <t>US46625H1005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</si>
  <si>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</si>
  <si>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</si>
  <si>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</si>
  <si>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</si>
  <si>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</si>
  <si>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</si>
  <si>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</si>
  <si>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</si>
  <si>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</si>
  <si>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</si>
  <si>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</si>
  <si>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</si>
  <si>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</si>
  <si>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</si>
  <si>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</si>
  <si>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</si>
  <si>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</si>
  <si>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</si>
  <si>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PROLOGIS INC</t>
  </si>
  <si>
    <t>US74340W1036</t>
  </si>
  <si>
    <t>PUMA</t>
  </si>
  <si>
    <t>DE0006969603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</si>
  <si>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</si>
  <si>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</si>
  <si>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</si>
  <si>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</si>
  <si>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</si>
  <si>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</si>
  <si>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SOLAREDGE TECHNOLOGIES</t>
  </si>
  <si>
    <t>US83417M1045</t>
  </si>
  <si>
    <t>TAIWAN SEMICONDUCTOR</t>
  </si>
  <si>
    <t>US8740391003</t>
  </si>
  <si>
    <t>TALKSPACE INC US</t>
  </si>
  <si>
    <t>US87427V1035</t>
  </si>
  <si>
    <t>UDMY US</t>
  </si>
  <si>
    <t xml:space="preserve"> US9026851066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</si>
  <si>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</si>
  <si>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</si>
  <si>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</si>
  <si>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</si>
  <si>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</si>
  <si>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</si>
  <si>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</si>
  <si>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</si>
  <si>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</si>
  <si>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</si>
  <si>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תל אביב 125</t>
  </si>
  <si>
    <t>1148808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</si>
  <si>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</si>
  <si>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</si>
  <si>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</si>
  <si>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</si>
  <si>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</si>
  <si>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</si>
  <si>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</si>
  <si>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</si>
  <si>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</si>
  <si>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</si>
  <si>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</si>
  <si>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</si>
  <si>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</si>
  <si>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</si>
  <si>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</si>
  <si>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</si>
  <si>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</si>
  <si>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</si>
  <si>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</si>
  <si>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</si>
  <si>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</si>
  <si>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</si>
  <si>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</si>
  <si>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</si>
  <si>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</si>
  <si>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</si>
  <si>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</si>
  <si>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</si>
  <si>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</si>
  <si>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</si>
  <si>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</si>
  <si>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</si>
  <si>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</si>
  <si>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</si>
  <si>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AMUNDI MSCI EM LATIN AME ETF</t>
  </si>
  <si>
    <t>LU1681045297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</si>
  <si>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</si>
  <si>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</si>
  <si>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</si>
  <si>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</si>
  <si>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</si>
  <si>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</si>
  <si>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FINANCIAL SELECT SECTOR SPDR</t>
  </si>
  <si>
    <t>US81369Y6059</t>
  </si>
  <si>
    <t>FRANKLIN FTSE INDIA ETF</t>
  </si>
  <si>
    <t>US35473P7693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</si>
  <si>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</si>
  <si>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</si>
  <si>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</si>
  <si>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</si>
  <si>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</si>
  <si>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</si>
  <si>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</si>
  <si>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</si>
  <si>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</si>
  <si>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</si>
  <si>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INVESCO SOLAR ETF</t>
  </si>
  <si>
    <t>US46138G7060</t>
  </si>
  <si>
    <t>ISH MSCI USA ESG EHNCD USD D</t>
  </si>
  <si>
    <t>IE00BHZPJ890</t>
  </si>
  <si>
    <t>ISHARES CORE MSCI EURPOE</t>
  </si>
  <si>
    <t>IE00B1YZSC51</t>
  </si>
  <si>
    <t>ISHARES DJ US MEDICAL DEVICE</t>
  </si>
  <si>
    <t>US4642888105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</si>
  <si>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</si>
  <si>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</si>
  <si>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</si>
  <si>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</si>
  <si>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</si>
  <si>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</si>
  <si>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</si>
  <si>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</si>
  <si>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</si>
  <si>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</si>
  <si>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</si>
  <si>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</si>
  <si>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</si>
  <si>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</si>
  <si>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</si>
  <si>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</si>
  <si>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</si>
  <si>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</si>
  <si>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</si>
  <si>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</si>
  <si>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</si>
  <si>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</si>
  <si>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</si>
  <si>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</si>
  <si>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REAL ESTATE SECT SPDR</t>
  </si>
  <si>
    <t>US81369Y8600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</si>
  <si>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</si>
  <si>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</si>
  <si>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</si>
  <si>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</si>
  <si>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</si>
  <si>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</si>
  <si>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KBW BANK ETF</t>
  </si>
  <si>
    <t>US78464A7972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</si>
  <si>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</si>
  <si>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</si>
  <si>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</si>
  <si>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</si>
  <si>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</si>
  <si>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</si>
  <si>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</si>
  <si>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</si>
  <si>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</si>
  <si>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</si>
  <si>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</si>
  <si>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</si>
  <si>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LION 7 S1</t>
  </si>
  <si>
    <t>IE00B62G6V03</t>
  </si>
  <si>
    <t>AMUNDI PLANET</t>
  </si>
  <si>
    <t>LU1688575437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</si>
  <si>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</si>
  <si>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</si>
  <si>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</si>
  <si>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</si>
  <si>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</si>
  <si>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</si>
  <si>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</si>
  <si>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</si>
  <si>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</si>
  <si>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</si>
  <si>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</si>
  <si>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</si>
  <si>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</si>
  <si>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</si>
  <si>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KOIMIDS LX</t>
  </si>
  <si>
    <t>LU2126068639</t>
  </si>
  <si>
    <t>VANGUARD IS EM.MKTS STK.IDX</t>
  </si>
  <si>
    <t>IE00BFPM9H50</t>
  </si>
  <si>
    <t>כתבי אופציה בישראל</t>
  </si>
  <si>
    <t>טופ גאם אפ א*</t>
  </si>
  <si>
    <t>1200740</t>
  </si>
  <si>
    <t>מניבים ריט אפ 4*</t>
  </si>
  <si>
    <t>1199322</t>
  </si>
  <si>
    <t>סיפיה אופציה 1*</t>
  </si>
  <si>
    <t>1182005</t>
  </si>
  <si>
    <t>ריט אזורים אפ 1*</t>
  </si>
  <si>
    <t>1201011</t>
  </si>
  <si>
    <t>כתבי אופציה בחו"ל</t>
  </si>
  <si>
    <t>AISPW</t>
  </si>
  <si>
    <t>US0089401162</t>
  </si>
  <si>
    <t>INNOVID EQY WARRANT</t>
  </si>
  <si>
    <t>US4576791168</t>
  </si>
  <si>
    <t>BC 3360 JAN 2024</t>
  </si>
  <si>
    <t>84674407</t>
  </si>
  <si>
    <t>BP 3360 JAN 2024</t>
  </si>
  <si>
    <t>84675339</t>
  </si>
  <si>
    <t>KWEB US 05/17/24 C30</t>
  </si>
  <si>
    <t>MCHI US 05/17/24 C45</t>
  </si>
  <si>
    <t>Euro stoxx 50 MAR24</t>
  </si>
  <si>
    <t>VGH4</t>
  </si>
  <si>
    <t>ל.ר.</t>
  </si>
  <si>
    <t>MSCI EMGMKT MAR24</t>
  </si>
  <si>
    <t>MESH4</t>
  </si>
  <si>
    <t>NASDAQ 100 MAR24</t>
  </si>
  <si>
    <t>NQH4</t>
  </si>
  <si>
    <t>NIKKEI 225 OSE MAR24</t>
  </si>
  <si>
    <t>NKH4</t>
  </si>
  <si>
    <t>S&amp;P500 EMINI FUTURE MAR24</t>
  </si>
  <si>
    <t>ESH4</t>
  </si>
  <si>
    <t>US 10YR ULTRA FUT MAR24</t>
  </si>
  <si>
    <t>UXYH4</t>
  </si>
  <si>
    <t>מבטיח תשואה 01.02.2028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</si>
  <si>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</si>
  <si>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</si>
  <si>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</si>
  <si>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</si>
  <si>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</si>
  <si>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</si>
  <si>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מבטיח תשואה 01.12.2028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</si>
  <si>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</si>
  <si>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</si>
  <si>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</si>
  <si>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</si>
  <si>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</si>
  <si>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</si>
  <si>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</si>
  <si>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</si>
  <si>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</si>
  <si>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</si>
  <si>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</si>
  <si>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</si>
  <si>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</si>
  <si>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</si>
  <si>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</si>
  <si>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</si>
  <si>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</si>
  <si>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</si>
  <si>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</si>
  <si>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</si>
  <si>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</si>
  <si>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</si>
  <si>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</si>
  <si>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</si>
  <si>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</si>
  <si>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</si>
  <si>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</si>
  <si>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</si>
  <si>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</si>
  <si>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</si>
  <si>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</si>
  <si>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</si>
  <si>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</si>
  <si>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</si>
  <si>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</si>
  <si>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</si>
  <si>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</si>
  <si>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</si>
  <si>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</si>
  <si>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</si>
  <si>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</si>
  <si>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</si>
  <si>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</si>
  <si>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</si>
  <si>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</si>
  <si>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</si>
  <si>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</si>
  <si>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</si>
  <si>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</si>
  <si>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</si>
  <si>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</si>
  <si>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</si>
  <si>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</si>
  <si>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</si>
  <si>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</si>
  <si>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</si>
  <si>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</si>
  <si>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</si>
  <si>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</si>
  <si>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</si>
  <si>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</si>
  <si>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</si>
  <si>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</si>
  <si>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</si>
  <si>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</si>
  <si>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</si>
  <si>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</si>
  <si>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</si>
  <si>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</si>
  <si>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</si>
  <si>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</si>
  <si>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</si>
  <si>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</si>
  <si>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</si>
  <si>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</si>
  <si>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</si>
  <si>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</si>
  <si>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</si>
  <si>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</si>
  <si>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</si>
  <si>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</si>
  <si>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</si>
  <si>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</si>
  <si>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</si>
  <si>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</si>
  <si>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</si>
  <si>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</si>
  <si>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</si>
  <si>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</si>
  <si>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</si>
  <si>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</si>
  <si>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</si>
  <si>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</si>
  <si>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</si>
  <si>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</si>
  <si>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</si>
  <si>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</si>
  <si>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</si>
  <si>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</si>
  <si>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</si>
  <si>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</si>
  <si>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</si>
  <si>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</si>
  <si>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</si>
  <si>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</si>
  <si>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</si>
  <si>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</si>
  <si>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</si>
  <si>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</si>
  <si>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</si>
  <si>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</si>
  <si>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</si>
  <si>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</si>
  <si>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</si>
  <si>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</si>
  <si>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</si>
  <si>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</si>
  <si>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</si>
  <si>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</si>
  <si>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</si>
  <si>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</si>
  <si>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</si>
  <si>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</si>
  <si>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</si>
  <si>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</si>
  <si>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</si>
  <si>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</si>
  <si>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</si>
  <si>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</si>
  <si>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</si>
  <si>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</si>
  <si>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</si>
  <si>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</si>
  <si>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</si>
  <si>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</si>
  <si>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</si>
  <si>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</si>
  <si>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</si>
  <si>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</si>
  <si>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</si>
  <si>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</si>
  <si>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</si>
  <si>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</si>
  <si>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</si>
  <si>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</si>
  <si>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</si>
  <si>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</si>
  <si>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</si>
  <si>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</si>
  <si>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</si>
  <si>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</si>
  <si>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</si>
  <si>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</si>
  <si>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</si>
  <si>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</si>
  <si>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</si>
  <si>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</si>
  <si>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</si>
  <si>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</si>
  <si>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</si>
  <si>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</si>
  <si>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</si>
  <si>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</si>
  <si>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</si>
  <si>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</si>
  <si>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</si>
  <si>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</si>
  <si>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</si>
  <si>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</si>
  <si>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</si>
  <si>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</si>
  <si>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</si>
  <si>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</si>
  <si>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</si>
  <si>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</si>
  <si>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</si>
  <si>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</si>
  <si>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</si>
  <si>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</si>
  <si>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</si>
  <si>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</si>
  <si>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</si>
  <si>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</si>
  <si>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</si>
  <si>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</si>
  <si>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</si>
  <si>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</si>
  <si>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</si>
  <si>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</si>
  <si>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</si>
  <si>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</si>
  <si>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</si>
  <si>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</si>
  <si>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</si>
  <si>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</si>
  <si>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</si>
  <si>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</si>
  <si>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</si>
  <si>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</si>
  <si>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</si>
  <si>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</si>
  <si>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</si>
  <si>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</si>
  <si>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</si>
  <si>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</si>
  <si>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</si>
  <si>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</si>
  <si>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</si>
  <si>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</si>
  <si>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</si>
  <si>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</si>
  <si>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</si>
  <si>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</si>
  <si>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</si>
  <si>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</si>
  <si>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</si>
  <si>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</si>
  <si>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</si>
  <si>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</si>
  <si>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</si>
  <si>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</si>
  <si>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</si>
  <si>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</si>
  <si>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</si>
  <si>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</si>
  <si>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</si>
  <si>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</si>
  <si>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</si>
  <si>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</si>
  <si>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</si>
  <si>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</si>
  <si>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</si>
  <si>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</si>
  <si>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</si>
  <si>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</si>
  <si>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</si>
  <si>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</si>
  <si>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</si>
  <si>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</si>
  <si>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</si>
  <si>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</si>
  <si>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</si>
  <si>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</si>
  <si>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</si>
  <si>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</si>
  <si>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</si>
  <si>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</si>
  <si>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</si>
  <si>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</si>
  <si>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</si>
  <si>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</si>
  <si>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</si>
  <si>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</si>
  <si>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</si>
  <si>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</si>
  <si>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</si>
  <si>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</si>
  <si>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</si>
  <si>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</si>
  <si>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</si>
  <si>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</si>
  <si>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</si>
  <si>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</si>
  <si>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</si>
  <si>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</si>
  <si>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</si>
  <si>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</si>
  <si>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</si>
  <si>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</si>
  <si>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</si>
  <si>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</si>
  <si>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</si>
  <si>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</si>
  <si>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</si>
  <si>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</si>
  <si>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</si>
  <si>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</si>
  <si>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</si>
  <si>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</si>
  <si>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</si>
  <si>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513436394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</si>
  <si>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</si>
  <si>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</si>
  <si>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</si>
  <si>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</si>
  <si>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</si>
  <si>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</si>
  <si>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</si>
  <si>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</si>
  <si>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</si>
  <si>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</si>
  <si>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</si>
  <si>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</si>
  <si>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</si>
  <si>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</si>
  <si>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</si>
  <si>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</si>
  <si>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</si>
  <si>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</si>
  <si>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</si>
  <si>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</si>
  <si>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</si>
  <si>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</si>
  <si>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</si>
  <si>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</si>
  <si>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</si>
  <si>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</si>
  <si>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</si>
  <si>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</si>
  <si>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</si>
  <si>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אול יר אגח ג לא סחיר</t>
  </si>
  <si>
    <t>1841580</t>
  </si>
  <si>
    <t>אול יר אגח ה ל א סחיר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</si>
  <si>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</si>
  <si>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</si>
  <si>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</si>
  <si>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</si>
  <si>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</si>
  <si>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</si>
  <si>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</si>
  <si>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513644005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</si>
  <si>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</si>
  <si>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</si>
  <si>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</si>
  <si>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</si>
  <si>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</si>
  <si>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</si>
  <si>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</si>
  <si>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</si>
  <si>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</si>
  <si>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</si>
  <si>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</si>
  <si>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</si>
  <si>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>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</si>
  <si>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</si>
  <si>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</si>
  <si>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</si>
  <si>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</si>
  <si>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</si>
  <si>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</si>
  <si>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</si>
  <si>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</si>
  <si>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</si>
  <si>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</si>
  <si>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</si>
  <si>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</si>
  <si>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</si>
  <si>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</si>
  <si>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</si>
  <si>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</si>
  <si>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</si>
  <si>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</si>
  <si>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</si>
  <si>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</si>
  <si>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</si>
  <si>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</si>
  <si>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</si>
  <si>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פרויקט תענך   אקוויטי</t>
  </si>
  <si>
    <t>540278835</t>
  </si>
  <si>
    <t>פרויקט תענך   הלוואת בעלים</t>
  </si>
  <si>
    <t>תביעה יצוגית טבע</t>
  </si>
  <si>
    <t>1735 MARKET INVESTOR HOLDC MAKEFET*</t>
  </si>
  <si>
    <t>240 West 35th Street  mkf*</t>
  </si>
  <si>
    <t>494382</t>
  </si>
  <si>
    <t>425 Lexington*</t>
  </si>
  <si>
    <t>901 Fifth Seattle*</t>
  </si>
  <si>
    <t>Eschborn Plaza*</t>
  </si>
  <si>
    <t>FinTLV Opportunity 2 LP</t>
  </si>
  <si>
    <t>Fu Gen AG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</si>
  <si>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</si>
  <si>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</si>
  <si>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</si>
  <si>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</si>
  <si>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</si>
  <si>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</si>
  <si>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</si>
  <si>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</si>
  <si>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OHA Private Credit Advisors</t>
  </si>
  <si>
    <t>OPC Power Ventures LP</t>
  </si>
  <si>
    <t>ORDH</t>
  </si>
  <si>
    <t>ReLog*</t>
  </si>
  <si>
    <t>Rialto Elite Portfolio makefet*</t>
  </si>
  <si>
    <t>508308</t>
  </si>
  <si>
    <t>ROBIN*</t>
  </si>
  <si>
    <t>505145</t>
  </si>
  <si>
    <t>Sacramento 353*</t>
  </si>
  <si>
    <t>SPVNI 2 Next 2021 LP</t>
  </si>
  <si>
    <t>Sunbit</t>
  </si>
  <si>
    <t>Tanfield 1*</t>
  </si>
  <si>
    <t>USBT INVESTOR HOLDCO 2 LP*</t>
  </si>
  <si>
    <t>white oak 2*</t>
  </si>
  <si>
    <t>white oak 3 mkf*</t>
  </si>
  <si>
    <t>494381</t>
  </si>
  <si>
    <t>חברת Earnix</t>
  </si>
  <si>
    <t>עסקת Danforth*</t>
  </si>
  <si>
    <t>סה"כ קרנות השקעה</t>
  </si>
  <si>
    <t>סה"כ קרנות השקעה בישראל</t>
  </si>
  <si>
    <t>Accelmed Medical Partners LP</t>
  </si>
  <si>
    <t>Arkin Bio Ventures II L.P</t>
  </si>
  <si>
    <t>Cynet Security LTD (ISR)</t>
  </si>
  <si>
    <t>F2 Capital Partners 3 LP</t>
  </si>
  <si>
    <t>F2 Select I LP</t>
  </si>
  <si>
    <t>Greenfield Partners II L.P</t>
  </si>
  <si>
    <t>Stage One Venture Capital Fund IV</t>
  </si>
  <si>
    <t>StageOne S.P.V R.S</t>
  </si>
  <si>
    <t>Noked Long L.P</t>
  </si>
  <si>
    <t>JTLV III LIMITED PARTNERSHIP</t>
  </si>
  <si>
    <t>ריאליטי קרן השקעות בנדל"ן IV</t>
  </si>
  <si>
    <t>Diagnostic Robotics Ltd</t>
  </si>
  <si>
    <t>F2 Capital Partners II, L.P.</t>
  </si>
  <si>
    <t>FIMI ISRAEL OPPORTUNITY 6</t>
  </si>
  <si>
    <t>FIMI Israel Opportunity VII</t>
  </si>
  <si>
    <t>Fortissimo Capital Fund V L.P.</t>
  </si>
  <si>
    <t>Fortissimo Partners VI</t>
  </si>
  <si>
    <t>Gad</t>
  </si>
  <si>
    <t>GESM Via Maris Limited Partnership</t>
  </si>
  <si>
    <t>Green Lantern GL II LP</t>
  </si>
  <si>
    <t>Kedma Capital III</t>
  </si>
  <si>
    <t>Noy 4 Infrastructure and energy</t>
  </si>
  <si>
    <t>Panorays. Ltd (ISR)</t>
  </si>
  <si>
    <t>Pitango Venture Capital Fund VIII, L.P.</t>
  </si>
  <si>
    <t>RAM COASTAL ENERGY LIMITED PARTNERSHIP</t>
  </si>
  <si>
    <t>S.H. SKY 3 L.P</t>
  </si>
  <si>
    <t>S.H. SKY 4 L.P</t>
  </si>
  <si>
    <t>S.H. SKY II L.P.s</t>
  </si>
  <si>
    <t>TENE GROWTH CAPITAL IV</t>
  </si>
  <si>
    <t>Vintage fund of funds ISRAEL V</t>
  </si>
  <si>
    <t>Yesodot Gimmel</t>
  </si>
  <si>
    <t>Yesodot Senior Co Invest</t>
  </si>
  <si>
    <t>סה"כ קרנות השקעה בחו"ל</t>
  </si>
  <si>
    <t>Arkin Bio Capital L.P</t>
  </si>
  <si>
    <t>AT-BAY, Inc.</t>
  </si>
  <si>
    <t>Augury Inc.</t>
  </si>
  <si>
    <t>BVP Forge Institutional L.P</t>
  </si>
  <si>
    <t>floLIVE</t>
  </si>
  <si>
    <t>Greenfield Partners Fund III LP</t>
  </si>
  <si>
    <t>Group 11 Fund IV</t>
  </si>
  <si>
    <t>Group 11 Fund V</t>
  </si>
  <si>
    <t>Insight Partners XI</t>
  </si>
  <si>
    <t>Insight Partners XII LP</t>
  </si>
  <si>
    <t>Israel Secondary fund III L.P</t>
  </si>
  <si>
    <t>JoyTunes Ltd.</t>
  </si>
  <si>
    <t>Lightricks Ltd.</t>
  </si>
  <si>
    <t>Minute Media Inc.</t>
  </si>
  <si>
    <t>R Software Inc.</t>
  </si>
  <si>
    <t>Zeev Opportunity Fund I</t>
  </si>
  <si>
    <t>קרנות גידור</t>
  </si>
  <si>
    <t>ION TECH FEEDER FUND</t>
  </si>
  <si>
    <t>KYG4939W1188</t>
  </si>
  <si>
    <t>LUCID ALTERNATIVE u 7/23</t>
  </si>
  <si>
    <t>LUCID ALTERNATIVE U 8/23</t>
  </si>
  <si>
    <t>Blackstone Real Estate Partners IX.F L.P</t>
  </si>
  <si>
    <t>Brookfield SREP III F3</t>
  </si>
  <si>
    <t>Co Invest Antlia BSREP III</t>
  </si>
  <si>
    <t>Electra America Multifamily III</t>
  </si>
  <si>
    <t>ELECTRA AMERICA PRINCIPAL HOSPITALITY</t>
  </si>
  <si>
    <t>EQT Exeter Main Fund</t>
  </si>
  <si>
    <t>Faropoint III FEEDER 6</t>
  </si>
  <si>
    <t>LCN European Fund IV SLP</t>
  </si>
  <si>
    <t>Portfolio EDGE</t>
  </si>
  <si>
    <t>Waterton Residential P V XIII</t>
  </si>
  <si>
    <t>חשבון ריט WATERTON EDGE</t>
  </si>
  <si>
    <t>83North FXV III, L.P.</t>
  </si>
  <si>
    <t>Accelmed Partners II</t>
  </si>
  <si>
    <t>Accelmed Partners LP</t>
  </si>
  <si>
    <t>ACE IV*</t>
  </si>
  <si>
    <t>ACE V*</t>
  </si>
  <si>
    <t>ADLS</t>
  </si>
  <si>
    <t>Advent International GPE IX L.P</t>
  </si>
  <si>
    <t>Advent International GPE X B L.P</t>
  </si>
  <si>
    <t>AE Industrial Partners Fund II, LP</t>
  </si>
  <si>
    <t>AIOF II Woolly Co Invest Fund L.P</t>
  </si>
  <si>
    <t>Ambition HOLDINGS OFFSHORE LP</t>
  </si>
  <si>
    <t>Andreessen Horowitz Fund VII, L.P.</t>
  </si>
  <si>
    <t>Andreessen Horowitz Fund VIII</t>
  </si>
  <si>
    <t>Andreessen Horowitz LSV Fund II, L.P.</t>
  </si>
  <si>
    <t>Andreessen Horowitz LSV Fund III</t>
  </si>
  <si>
    <t>AP IX Connect Holdings L.P</t>
  </si>
  <si>
    <t>APCS LP*</t>
  </si>
  <si>
    <t>Apollo Natural Resources Partners II LP</t>
  </si>
  <si>
    <t>Apollo Overseas Partners IX L.P</t>
  </si>
  <si>
    <t>ARCLIGHT AEP FEEDER FUND VII LLC</t>
  </si>
  <si>
    <t>ArcLight Fund VII AIV L.P</t>
  </si>
  <si>
    <t>Arcmont SLF II</t>
  </si>
  <si>
    <t>Ardonagh*</t>
  </si>
  <si>
    <t>Ares Capital Europe VI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</si>
  <si>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</si>
  <si>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</si>
  <si>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</si>
  <si>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</si>
  <si>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</si>
  <si>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</si>
  <si>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</si>
  <si>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Audax Direct Lending Solutions Fund II</t>
  </si>
  <si>
    <t>BCP V Brand Co Invest LP</t>
  </si>
  <si>
    <t>BCP V DEXKO CO INVEST LP</t>
  </si>
  <si>
    <t>Boom Co invest B LP</t>
  </si>
  <si>
    <t>Brookfield Capital Partners Fund VI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</si>
  <si>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</si>
  <si>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</si>
  <si>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</si>
  <si>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</si>
  <si>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</si>
  <si>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</si>
  <si>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</si>
  <si>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</si>
  <si>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</si>
  <si>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</si>
  <si>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Co Invest 2023 1 SP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</si>
  <si>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</si>
  <si>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</si>
  <si>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</si>
  <si>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</si>
  <si>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</si>
  <si>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F2</t>
  </si>
  <si>
    <t>Copenhagen Infrastructure Partners IV F2</t>
  </si>
  <si>
    <t>Court Square Capital Lancet Holdings L.P</t>
  </si>
  <si>
    <t>Court Square IV</t>
  </si>
  <si>
    <t>Creandum VI Select</t>
  </si>
  <si>
    <t>CRECH V</t>
  </si>
  <si>
    <t>Crescent Direct Lending III</t>
  </si>
  <si>
    <t>CRUISE.CO</t>
  </si>
  <si>
    <t>CSC TS HOLDINGS L.P</t>
  </si>
  <si>
    <t>CVC Capital partners VIII</t>
  </si>
  <si>
    <t>DB Sunshine Holdings</t>
  </si>
  <si>
    <t>DIF VII</t>
  </si>
  <si>
    <t>DIF VII CO INVEST PROJECT 1 C.V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</si>
  <si>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</si>
  <si>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</si>
  <si>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</si>
  <si>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</si>
  <si>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</si>
  <si>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</si>
  <si>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</si>
  <si>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</si>
  <si>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</si>
  <si>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Elatec GmbH</t>
  </si>
  <si>
    <t>Euromoney*</t>
  </si>
  <si>
    <t>European Camping Group ECG*</t>
  </si>
  <si>
    <t>Fastmarkets*</t>
  </si>
  <si>
    <t>Fitzgerald Fund US LP</t>
  </si>
  <si>
    <t>Francisco Partners VI</t>
  </si>
  <si>
    <t>General Catalyst Group XI - Creation</t>
  </si>
  <si>
    <t>General Catalyst Group XI - Ignition</t>
  </si>
  <si>
    <t>General Catalyst Group XI -Endurance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</si>
  <si>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</si>
  <si>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</si>
  <si>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</si>
  <si>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</si>
  <si>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</si>
  <si>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</si>
  <si>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</si>
  <si>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</si>
  <si>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</si>
  <si>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GTCR Fund XII/A&amp;B LP</t>
  </si>
  <si>
    <t>H.I.G. Advantage Buyout Fund, L.P.</t>
  </si>
  <si>
    <t>HarbourVest Partners Co-Investment Fund IV L.P.</t>
  </si>
  <si>
    <t>Havea*</t>
  </si>
  <si>
    <t>Horsley Bridge XII Ventures</t>
  </si>
  <si>
    <t>ICG Real Estate Debt VI</t>
  </si>
  <si>
    <t>ICG Senior Debt Partners Fund 5 A SCSp</t>
  </si>
  <si>
    <t>ICGLV</t>
  </si>
  <si>
    <t>IFM GLOBAL INFRASTRUCTURE C</t>
  </si>
  <si>
    <t>IK Small Cap Fund II No.1 SCSp</t>
  </si>
  <si>
    <t>Incline Equity Partners IV, L.P.</t>
  </si>
  <si>
    <t>InfraRed Infrastructure Fund V</t>
  </si>
  <si>
    <t>InnovateMR</t>
  </si>
  <si>
    <t>Insight Venture Partners X, L.P.</t>
  </si>
  <si>
    <t>InterMed Group</t>
  </si>
  <si>
    <t>Investindustrial VII L.P.</t>
  </si>
  <si>
    <t>ISF III Overflow Fund L.P</t>
  </si>
  <si>
    <t>ISQ Global infrastructure Fund III</t>
  </si>
  <si>
    <t>ISQ Kio Co Invest Fund L.P</t>
  </si>
  <si>
    <t>itm8*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</si>
  <si>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</si>
  <si>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</si>
  <si>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</si>
  <si>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</si>
  <si>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</si>
  <si>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</si>
  <si>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</si>
  <si>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</si>
  <si>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</si>
  <si>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 BLOCKER PARENT</t>
  </si>
  <si>
    <t>KKR THOR CO INVEST LP</t>
  </si>
  <si>
    <t>Klirmark III</t>
  </si>
  <si>
    <t>Klirmark Opportunity Fund IV</t>
  </si>
  <si>
    <t>KSO</t>
  </si>
  <si>
    <t>Lightspeed Venture Partners Select IV, L.P.</t>
  </si>
  <si>
    <t>Lightspeed Venture Partners XIII, L.P.</t>
  </si>
  <si>
    <t>LS POWER FUND IV F2</t>
  </si>
  <si>
    <t>Lytx, Inc.</t>
  </si>
  <si>
    <t>Magna Legal Services</t>
  </si>
  <si>
    <t>MCP V</t>
  </si>
  <si>
    <t>MIE III Co Investment Fund II S.L.P</t>
  </si>
  <si>
    <t>Mirasol Co Invest Fund L.P</t>
  </si>
  <si>
    <t>Monarch MCP VI</t>
  </si>
  <si>
    <t>MORE B 1</t>
  </si>
  <si>
    <t>MTDL</t>
  </si>
  <si>
    <t>NCA Co Invest L.P</t>
  </si>
  <si>
    <t>Ned Stevens</t>
  </si>
  <si>
    <t>Nirvana Holdings I LP</t>
  </si>
  <si>
    <t>Oak Hill Advisors   OCREDIT</t>
  </si>
  <si>
    <t>Odevo*</t>
  </si>
  <si>
    <t>ORCC III</t>
  </si>
  <si>
    <t>Pamlico Capital IV, L.P.</t>
  </si>
  <si>
    <t>Pantheon Global Co Inv Opportunities V</t>
  </si>
  <si>
    <t>Pantheon Global Secondary Fund VI</t>
  </si>
  <si>
    <t>Pantheon Global Secondary VII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</si>
  <si>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</si>
  <si>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</si>
  <si>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</si>
  <si>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</si>
  <si>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</si>
  <si>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</si>
  <si>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Point Nine Annex II GmbH &amp; Co. KG</t>
  </si>
  <si>
    <t>Point Nine VI</t>
  </si>
  <si>
    <t>Pontifax (Israel) VI L.P.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</si>
  <si>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</si>
  <si>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</si>
  <si>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</si>
  <si>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</si>
  <si>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</si>
  <si>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</si>
  <si>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</si>
  <si>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</si>
  <si>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</si>
  <si>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</si>
  <si>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SDP IV</t>
  </si>
  <si>
    <t>SDPIII</t>
  </si>
  <si>
    <t>SLF1</t>
  </si>
  <si>
    <t>SONNEDIX</t>
  </si>
  <si>
    <t>Spark Capital Growth Fund IV</t>
  </si>
  <si>
    <t>Spark Capital VII</t>
  </si>
  <si>
    <t>Spectrum</t>
  </si>
  <si>
    <t>SPECTRUM co inv   Mayberry LP</t>
  </si>
  <si>
    <t>SPECTRUM co inv   Saavi LP</t>
  </si>
  <si>
    <t>Strategic Investors Fund IX L.P</t>
  </si>
  <si>
    <t>Strategic Investors Fund VIII LP</t>
  </si>
  <si>
    <t>Strategic Investors Fund X</t>
  </si>
  <si>
    <t>Sun Capital Partners VII, L.P.</t>
  </si>
  <si>
    <t>TDLIV</t>
  </si>
  <si>
    <t>Thoma Bravo Discover Fund II, L.P.</t>
  </si>
  <si>
    <t>Thoma Bravo Fund XIII</t>
  </si>
  <si>
    <t>Thoma Bravo Fund XIV A</t>
  </si>
  <si>
    <t>Thor Investment Trust 1</t>
  </si>
  <si>
    <t>Tikehau Direct Lending V</t>
  </si>
  <si>
    <t>TPG Asia VII L.P</t>
  </si>
  <si>
    <t>Trilantic Europe VI SCSp</t>
  </si>
  <si>
    <t>U.S. Anesthesia Partners Holdings, Inc.</t>
  </si>
  <si>
    <t>Vintage Fund of Funds V ACCESS</t>
  </si>
  <si>
    <t>Vintage Fund of Funds VI Access</t>
  </si>
  <si>
    <t>Vintage Fund of Funds VII (Access) LP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</si>
  <si>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</si>
  <si>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</si>
  <si>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</si>
  <si>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</si>
  <si>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</si>
  <si>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</si>
  <si>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</si>
  <si>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</si>
  <si>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</si>
  <si>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Zeev Ventures VI, L.P.</t>
  </si>
  <si>
    <t>סה"כ כתבי אופציה בישראל:</t>
  </si>
  <si>
    <t>ג'י סיטי בע"מ*</t>
  </si>
  <si>
    <t>נוסטרומו אופ*</t>
  </si>
  <si>
    <t>אופציה על מניה לא סחירה Agritask</t>
  </si>
  <si>
    <t>הגנה ממשלתית מסלול 43</t>
  </si>
  <si>
    <t>₪ / מט"ח</t>
  </si>
  <si>
    <t>C +USD/-ILS 3.675 03-14 (11)</t>
  </si>
  <si>
    <t>10004365</t>
  </si>
  <si>
    <t>P -USD/+ILS 3.6 03-14 (11)</t>
  </si>
  <si>
    <t>10004364</t>
  </si>
  <si>
    <t>או פי סי אנרגיה</t>
  </si>
  <si>
    <t>10000668</t>
  </si>
  <si>
    <t>בזק</t>
  </si>
  <si>
    <t>10000669</t>
  </si>
  <si>
    <t>10000854</t>
  </si>
  <si>
    <t>10000676</t>
  </si>
  <si>
    <t>10000667</t>
  </si>
  <si>
    <t>10000757</t>
  </si>
  <si>
    <t>10000643</t>
  </si>
  <si>
    <t>10000721</t>
  </si>
  <si>
    <t>+ILS/-USD 3.56 22-01-24 (11) -320</t>
  </si>
  <si>
    <t>10003961</t>
  </si>
  <si>
    <t>10001003</t>
  </si>
  <si>
    <t>+ILS/-USD 3.563 22-01-24 (20) -320</t>
  </si>
  <si>
    <t>10001005</t>
  </si>
  <si>
    <t>+ILS/-USD 3.564 22-01-24 (10) -320</t>
  </si>
  <si>
    <t>10003959</t>
  </si>
  <si>
    <t>+ILS/-USD 3.6527 25-01-24 (12) -333</t>
  </si>
  <si>
    <t>10003972</t>
  </si>
  <si>
    <t>+ILS/-USD 3.6581 03-06-24 (10) -264</t>
  </si>
  <si>
    <t>10004362</t>
  </si>
  <si>
    <t>+ILS/-USD 3.6596 03-06-24 (10) -264</t>
  </si>
  <si>
    <t>10004361</t>
  </si>
  <si>
    <t>+ILS/-USD 3.6606 22-01-24 (10) -359</t>
  </si>
  <si>
    <t>10002605</t>
  </si>
  <si>
    <t>+ILS/-USD 3.663 29-05-24 (11) -348</t>
  </si>
  <si>
    <t>10001167</t>
  </si>
  <si>
    <t>+ILS/-USD 3.664 29-05-24 (20) -349</t>
  </si>
  <si>
    <t>10001171</t>
  </si>
  <si>
    <t>+ILS/-USD 3.6652 29-05-24 (12) -348</t>
  </si>
  <si>
    <t>10001169</t>
  </si>
  <si>
    <t>+ILS/-USD 3.6654 23-01-24 (12) -346</t>
  </si>
  <si>
    <t>10000788</t>
  </si>
  <si>
    <t>+ILS/-USD 3.6655 22-05-24 (10) -370</t>
  </si>
  <si>
    <t>10004343</t>
  </si>
  <si>
    <t>+ILS/-USD 3.67 23-05-24 (10) -370</t>
  </si>
  <si>
    <t>10000869</t>
  </si>
  <si>
    <t>+ILS/-USD 3.67 23-05-24 (11) -365</t>
  </si>
  <si>
    <t>10001159</t>
  </si>
  <si>
    <t>+ILS/-USD 3.67 23-05-24 (20) -368</t>
  </si>
  <si>
    <t>10001161</t>
  </si>
  <si>
    <t>+ILS/-USD 3.671 16-05-24 (94) -365</t>
  </si>
  <si>
    <t>10004295</t>
  </si>
  <si>
    <t>+ILS/-USD 3.6725 16-05-24 (12) -375</t>
  </si>
  <si>
    <t>10002655</t>
  </si>
  <si>
    <t>10001144</t>
  </si>
  <si>
    <t>+ILS/-USD 3.6738 16-05-24 (10) -372</t>
  </si>
  <si>
    <t>10000858</t>
  </si>
  <si>
    <t>10004291</t>
  </si>
  <si>
    <t>+ILS/-USD 3.6747 16-05-24 (11) -373</t>
  </si>
  <si>
    <t>10004293</t>
  </si>
  <si>
    <t>10000860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</si>
  <si>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</si>
  <si>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</si>
  <si>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</si>
  <si>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</si>
  <si>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</si>
  <si>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</si>
  <si>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</si>
  <si>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</si>
  <si>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3.6799 16-05-24 (12) -266</t>
  </si>
  <si>
    <t>10002656</t>
  </si>
  <si>
    <t>+ILS/-USD 3.6801 23-01-24 (11) -339</t>
  </si>
  <si>
    <t>10003967</t>
  </si>
  <si>
    <t>+ILS/-USD 3.681 03-06-24 (10) -313</t>
  </si>
  <si>
    <t>10004359</t>
  </si>
  <si>
    <t>+ILS/-USD 3.6827 13-05-24 (11) -373</t>
  </si>
  <si>
    <t>10004285</t>
  </si>
  <si>
    <t>10000856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</si>
  <si>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</si>
  <si>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</si>
  <si>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</si>
  <si>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</si>
  <si>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</si>
  <si>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</si>
  <si>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</si>
  <si>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10000864</t>
  </si>
  <si>
    <t>10004306</t>
  </si>
  <si>
    <t>+ILS/-USD 3.69 21-05-24 (12) -371</t>
  </si>
  <si>
    <t>10001148</t>
  </si>
  <si>
    <t>+ILS/-USD 3.69 21-05-24 (20) -370</t>
  </si>
  <si>
    <t>10001150</t>
  </si>
  <si>
    <t>10004308</t>
  </si>
  <si>
    <t>+ILS/-USD 3.69 21-05-24 (98) -371</t>
  </si>
  <si>
    <t>10004310</t>
  </si>
  <si>
    <t>+ILS/-USD 3.6902 21-05-24 (10) -368</t>
  </si>
  <si>
    <t>10000131</t>
  </si>
  <si>
    <t>+ILS/-USD 3.6907 16-05-24 (10) -353</t>
  </si>
  <si>
    <t>10004312</t>
  </si>
  <si>
    <t>+ILS/-USD 3.693 13-05-24 (20) -312</t>
  </si>
  <si>
    <t>10001173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</si>
  <si>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</si>
  <si>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</si>
  <si>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</si>
  <si>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</si>
  <si>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</si>
  <si>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</si>
  <si>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10000862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</si>
  <si>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</si>
  <si>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</si>
  <si>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</si>
  <si>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</si>
  <si>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</si>
  <si>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</si>
  <si>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</si>
  <si>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</si>
  <si>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</si>
  <si>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10001157</t>
  </si>
  <si>
    <t>+ILS/-USD 3.7133 22-05-24 (10) -362</t>
  </si>
  <si>
    <t>10004327</t>
  </si>
  <si>
    <t>+ILS/-USD 3.7158 22-05-24 (11) -362</t>
  </si>
  <si>
    <t>10001153</t>
  </si>
  <si>
    <t>10000867</t>
  </si>
  <si>
    <t>+ILS/-USD 3.716 22-05-24 (12) -360</t>
  </si>
  <si>
    <t>10001155</t>
  </si>
  <si>
    <t>10004329</t>
  </si>
  <si>
    <t>+ILS/-USD 3.7377 08-05-24 (10) -373</t>
  </si>
  <si>
    <t>10004279</t>
  </si>
  <si>
    <t>+ILS/-USD 3.7382 08-05-24 (20) -378</t>
  </si>
  <si>
    <t>10004272</t>
  </si>
  <si>
    <t>10000851</t>
  </si>
  <si>
    <t>+ILS/-USD 3.74 09-05-24 (11) -368</t>
  </si>
  <si>
    <t>10000853</t>
  </si>
  <si>
    <t>+ILS/-USD 3.741 29-01-24 (11) -308</t>
  </si>
  <si>
    <t>10004007</t>
  </si>
  <si>
    <t>+ILS/-USD 3.743 08-05-24 (10) -373</t>
  </si>
  <si>
    <t>10004276</t>
  </si>
  <si>
    <t>+ILS/-USD 3.7431 09-05-24 (12) -369</t>
  </si>
  <si>
    <t>10004281</t>
  </si>
  <si>
    <t>+ILS/-USD 3.7437 25-01-24 (12) -293</t>
  </si>
  <si>
    <t>10003998</t>
  </si>
  <si>
    <t>+ILS/-USD 3.744 08-05-24 (12) -376</t>
  </si>
  <si>
    <t>10004270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</si>
  <si>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</si>
  <si>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</si>
  <si>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</si>
  <si>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</si>
  <si>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</si>
  <si>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</si>
  <si>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</si>
  <si>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</si>
  <si>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</si>
  <si>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</si>
  <si>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</si>
  <si>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</si>
  <si>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</si>
  <si>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</si>
  <si>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10000797</t>
  </si>
  <si>
    <t>10004044</t>
  </si>
  <si>
    <t>+ILS/-USD 3.77 28-02-24 (11) -340</t>
  </si>
  <si>
    <t>10004077</t>
  </si>
  <si>
    <t>10000801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</si>
  <si>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</si>
  <si>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</si>
  <si>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</si>
  <si>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</si>
  <si>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</si>
  <si>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</si>
  <si>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</si>
  <si>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</si>
  <si>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</si>
  <si>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</si>
  <si>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</si>
  <si>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</si>
  <si>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</si>
  <si>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</si>
  <si>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</si>
  <si>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</si>
  <si>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</si>
  <si>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10002624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</si>
  <si>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</si>
  <si>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</si>
  <si>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</si>
  <si>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</si>
  <si>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</si>
  <si>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</si>
  <si>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</si>
  <si>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</si>
  <si>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</si>
  <si>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</si>
  <si>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</si>
  <si>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</si>
  <si>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</si>
  <si>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</si>
  <si>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</si>
  <si>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</si>
  <si>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</si>
  <si>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</si>
  <si>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</si>
  <si>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</si>
  <si>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</si>
  <si>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</si>
  <si>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</si>
  <si>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</si>
  <si>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10000795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</si>
  <si>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</si>
  <si>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</si>
  <si>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</si>
  <si>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</si>
  <si>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</si>
  <si>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</si>
  <si>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</si>
  <si>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</si>
  <si>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</si>
  <si>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</si>
  <si>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</si>
  <si>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17-04-24 (11) -383</t>
  </si>
  <si>
    <t>10000845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</si>
  <si>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</si>
  <si>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</si>
  <si>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</si>
  <si>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</si>
  <si>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</si>
  <si>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</si>
  <si>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3.7918 17-04-24 (12) -382</t>
  </si>
  <si>
    <t>10001132</t>
  </si>
  <si>
    <t>+ILS/-USD 3.792 22-02-24 (12) -339</t>
  </si>
  <si>
    <t>10004052</t>
  </si>
  <si>
    <t>+ILS/-USD 3.7925 05-03-24 (12) -335</t>
  </si>
  <si>
    <t>10004096</t>
  </si>
  <si>
    <t>10001053</t>
  </si>
  <si>
    <t>+ILS/-USD 3.793 17-04-24 (20) -383</t>
  </si>
  <si>
    <t>10001134</t>
  </si>
  <si>
    <t>+ILS/-USD 3.793 22-02-24 (98) -347</t>
  </si>
  <si>
    <t>10004056</t>
  </si>
  <si>
    <t>+ILS/-USD 3.7936 05-03-24 (11) -334</t>
  </si>
  <si>
    <t>10004094</t>
  </si>
  <si>
    <t>+ILS/-USD 3.796 13-03-24 (12) -340</t>
  </si>
  <si>
    <t>10004129</t>
  </si>
  <si>
    <t>+ILS/-USD 3.806 07-05-24 (12) -400</t>
  </si>
  <si>
    <t>10001139</t>
  </si>
  <si>
    <t>10004268</t>
  </si>
  <si>
    <t>+ILS/-USD 3.81 07-05-24 (10) -398</t>
  </si>
  <si>
    <t>10004266</t>
  </si>
  <si>
    <t>+ILS/-USD 3.81 07-05-24 (11) -397</t>
  </si>
  <si>
    <t>10000849</t>
  </si>
  <si>
    <t>+ILS/-USD 3.81 07-05-24 (20) -397</t>
  </si>
  <si>
    <t>10001141</t>
  </si>
  <si>
    <t>+ILS/-USD 3.8132 26-02-24 (11) -328</t>
  </si>
  <si>
    <t>10004063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</si>
  <si>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</si>
  <si>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</si>
  <si>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</si>
  <si>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</si>
  <si>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</si>
  <si>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10000847</t>
  </si>
  <si>
    <t>10004260</t>
  </si>
  <si>
    <t>+ILS/-USD 3.8165 18-04-24 (98) -395</t>
  </si>
  <si>
    <t>10004246</t>
  </si>
  <si>
    <t>+ILS/-USD 3.818 22-02-24 (20) -305</t>
  </si>
  <si>
    <t>10004126</t>
  </si>
  <si>
    <t>+ILS/-USD 3.819 06-05-24 (10) -410</t>
  </si>
  <si>
    <t>10004256</t>
  </si>
  <si>
    <t>+ILS/-USD 3.824 06-05-24 (11) -410</t>
  </si>
  <si>
    <t>10004258</t>
  </si>
  <si>
    <t>10001136</t>
  </si>
  <si>
    <t>+ILS/-USD 3.829 06-05-24 (98) -410</t>
  </si>
  <si>
    <t>10004262</t>
  </si>
  <si>
    <t>+ILS/-USD 3.843 19-03-24 (10) -340</t>
  </si>
  <si>
    <t>10000843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</si>
  <si>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</si>
  <si>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</si>
  <si>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</si>
  <si>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</si>
  <si>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</si>
  <si>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10001125</t>
  </si>
  <si>
    <t>10004229</t>
  </si>
  <si>
    <t>+ILS/-USD 3.8653 08-02-24 (11) -247</t>
  </si>
  <si>
    <t>10004231</t>
  </si>
  <si>
    <t>+ILS/-USD 3.866 08-02-24 (20) -240</t>
  </si>
  <si>
    <t>10000839</t>
  </si>
  <si>
    <t>10004233</t>
  </si>
  <si>
    <t>+ILS/-USD 3.8683 08-02-24 (93) -247</t>
  </si>
  <si>
    <t>10000841</t>
  </si>
  <si>
    <t>+ILS/-USD 3.917 14-02-24 (11) -315</t>
  </si>
  <si>
    <t>10004154</t>
  </si>
  <si>
    <t>+ILS/-USD 3.92 14-02-24 (12) -314</t>
  </si>
  <si>
    <t>10002631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</si>
  <si>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</si>
  <si>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</si>
  <si>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</si>
  <si>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</si>
  <si>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</si>
  <si>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</si>
  <si>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</si>
  <si>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</si>
  <si>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</si>
  <si>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</si>
  <si>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</si>
  <si>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10000813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</si>
  <si>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</si>
  <si>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</si>
  <si>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</si>
  <si>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</si>
  <si>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</si>
  <si>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</si>
  <si>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10001082</t>
  </si>
  <si>
    <t>10000815</t>
  </si>
  <si>
    <t>+ILS/-USD 3.9575 17-01-24 (10) -315</t>
  </si>
  <si>
    <t>10004171</t>
  </si>
  <si>
    <t>+ILS/-USD 3.959 17-01-24 (11) -290</t>
  </si>
  <si>
    <t>10000819</t>
  </si>
  <si>
    <t>+ILS/-USD 3.96 17-01-24 (12) -292</t>
  </si>
  <si>
    <t>10002635</t>
  </si>
  <si>
    <t>+ILS/-USD 3.9762 24-01-24 (20) -238</t>
  </si>
  <si>
    <t>10004183</t>
  </si>
  <si>
    <t>+ILS/-USD 3.9805 19-03-24 (11) -375</t>
  </si>
  <si>
    <t>10000835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</si>
  <si>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</si>
  <si>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</si>
  <si>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</si>
  <si>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</si>
  <si>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</si>
  <si>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10000837</t>
  </si>
  <si>
    <t>10001121</t>
  </si>
  <si>
    <t>+ILS/-USD 3.9875 14-02-24 (11) -325</t>
  </si>
  <si>
    <t>10004185</t>
  </si>
  <si>
    <t>10000823</t>
  </si>
  <si>
    <t>+ILS/-USD 3.99 14-02-24 (20) -324</t>
  </si>
  <si>
    <t>10001094</t>
  </si>
  <si>
    <t>+ILS/-USD 3.992 24-01-24 (10) -268</t>
  </si>
  <si>
    <t>10004173</t>
  </si>
  <si>
    <t>+ILS/-USD 3.9925 24-01-24 (11) -275</t>
  </si>
  <si>
    <t>10004175</t>
  </si>
  <si>
    <t>10000821</t>
  </si>
  <si>
    <t>+ILS/-USD 3.994 08-02-24 (10) -332</t>
  </si>
  <si>
    <t>10002637</t>
  </si>
  <si>
    <t>+ILS/-USD 4 24-01-24 (12) -277</t>
  </si>
  <si>
    <t>10004177</t>
  </si>
  <si>
    <t>10001092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</si>
  <si>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</si>
  <si>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</si>
  <si>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</si>
  <si>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</si>
  <si>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</si>
  <si>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10000828</t>
  </si>
  <si>
    <t>10004201</t>
  </si>
  <si>
    <t>10001104</t>
  </si>
  <si>
    <t>+ILS/-USD 4.02 14-03-24 (12) -415</t>
  </si>
  <si>
    <t>10001114</t>
  </si>
  <si>
    <t>+ILS/-USD 4.02 14-03-24 (12) -420</t>
  </si>
  <si>
    <t>10004198</t>
  </si>
  <si>
    <t>+ILS/-USD 4.021 07-02-24 (10) -306</t>
  </si>
  <si>
    <t>10000826</t>
  </si>
  <si>
    <t>+ILS/-USD 4.021 14-03-24 (12) -374</t>
  </si>
  <si>
    <t>10004216</t>
  </si>
  <si>
    <t>+ILS/-USD 4.0235 07-02-24 (20) -305</t>
  </si>
  <si>
    <t>10000129</t>
  </si>
  <si>
    <t>+ILS/-USD 4.028 07-02-24 (11) -310</t>
  </si>
  <si>
    <t>10004196</t>
  </si>
  <si>
    <t>+ILS/-USD 4.0321 06-02-24 (10) -299</t>
  </si>
  <si>
    <t>10000830</t>
  </si>
  <si>
    <t>+ILS/-USD 4.0322 06-02-24 (11) -298</t>
  </si>
  <si>
    <t>10001112</t>
  </si>
  <si>
    <t>10000832</t>
  </si>
  <si>
    <t>+ILS/-USD 4.0342 06-02-24 (20) -298</t>
  </si>
  <si>
    <t>10001117</t>
  </si>
  <si>
    <t>+ILS/-USD 4.035 06-02-24 (98) -300</t>
  </si>
  <si>
    <t>10004209</t>
  </si>
  <si>
    <t>+USD/-ILS 3.6215 08-02-24 (12) -35</t>
  </si>
  <si>
    <t>10001178</t>
  </si>
  <si>
    <t>+USD/-ILS 3.623 24-01-24 (12) -20</t>
  </si>
  <si>
    <t>10001176</t>
  </si>
  <si>
    <t>+USD/-ILS 3.78 21-02-24 (20) -288</t>
  </si>
  <si>
    <t>10001061</t>
  </si>
  <si>
    <t>+USD/-ILS 3.8055 22-01-24 (10) -235</t>
  </si>
  <si>
    <t>10001057</t>
  </si>
  <si>
    <t>+USD/-ILS 3.9985 08-02-24 (10) -245</t>
  </si>
  <si>
    <t>10002647</t>
  </si>
  <si>
    <t>+USD/-ILS 4.016 22-01-24 (10) -200</t>
  </si>
  <si>
    <t>10002646</t>
  </si>
  <si>
    <t>+USD/-ILS 4.0661 22-01-24 (10) -214</t>
  </si>
  <si>
    <t>10002645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</si>
  <si>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</si>
  <si>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</si>
  <si>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</si>
  <si>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</si>
  <si>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</si>
  <si>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10000019</t>
  </si>
  <si>
    <t>+AUD/-USD 0.65395 16-01-24 (10) +33.5</t>
  </si>
  <si>
    <t>10004030</t>
  </si>
  <si>
    <t>+AUD/-USD 0.67875 16-01-24 (12) +37.5</t>
  </si>
  <si>
    <t>10002604</t>
  </si>
  <si>
    <t>+CAD/-USD 1.3567 22-01-24 (10) -33</t>
  </si>
  <si>
    <t>10004020</t>
  </si>
  <si>
    <t>+CAD/-USD 1.36055 22-01-24 (12) -34.5</t>
  </si>
  <si>
    <t>10004026</t>
  </si>
  <si>
    <t>+EUR/-USD 1.07864 18-01-24 (10) +36.4</t>
  </si>
  <si>
    <t>10004236</t>
  </si>
  <si>
    <t>+EUR/-USD 1.10086 10-01-24 (10) +21.6</t>
  </si>
  <si>
    <t>10001162</t>
  </si>
  <si>
    <t>+EUR/-USD 1.103235 04-03-24 (10) +45.35</t>
  </si>
  <si>
    <t>10001163</t>
  </si>
  <si>
    <t>+GBP/-USD 1.2188 11-01-24 (10) +8</t>
  </si>
  <si>
    <t>10001086</t>
  </si>
  <si>
    <t>+GBP/-USD 1.2193 11-03-24 (10) +13</t>
  </si>
  <si>
    <t>10001088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</si>
  <si>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</si>
  <si>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</si>
  <si>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</si>
  <si>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</si>
  <si>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</si>
  <si>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</si>
  <si>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</si>
  <si>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</si>
  <si>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</si>
  <si>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</si>
  <si>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</si>
  <si>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</si>
  <si>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</si>
  <si>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</si>
  <si>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</si>
  <si>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</si>
  <si>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</si>
  <si>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</si>
  <si>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</si>
  <si>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</si>
  <si>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</si>
  <si>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</si>
  <si>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</si>
  <si>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</si>
  <si>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</si>
  <si>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</si>
  <si>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</si>
  <si>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</si>
  <si>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</si>
  <si>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</si>
  <si>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</si>
  <si>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</si>
  <si>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0.63995 16-01-24 (10) +29.5</t>
  </si>
  <si>
    <t>10004061</t>
  </si>
  <si>
    <t>+USD/-AUD 0.6444 16-01-24 (12) +29</t>
  </si>
  <si>
    <t>10002620</t>
  </si>
  <si>
    <t>+USD/-AUD 0.64493 16-01-24 (10) +34.3</t>
  </si>
  <si>
    <t>10004014</t>
  </si>
  <si>
    <t>+USD/-AUD 0.64637 16-01-24 (10) +28.7</t>
  </si>
  <si>
    <t>10004065</t>
  </si>
  <si>
    <t>+USD/-AUD 0.65797 16-01-24 (10) +7.7</t>
  </si>
  <si>
    <t>10004351</t>
  </si>
  <si>
    <t>+USD/-AUD 0.68645 16-01-24 (12) +34.5</t>
  </si>
  <si>
    <t>10002598</t>
  </si>
  <si>
    <t>+USD/-AUD 0.68695 16-01-24 (10) +34.5</t>
  </si>
  <si>
    <t>10000015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</si>
  <si>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</si>
  <si>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</si>
  <si>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</si>
  <si>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</si>
  <si>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</si>
  <si>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</si>
  <si>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+USD/-CAD 1.36025 22-01-24 (11) -8.5</t>
  </si>
  <si>
    <t>10004352</t>
  </si>
  <si>
    <t>+USD/-EUR 1.0609 10-01-24 (12) +54</t>
  </si>
  <si>
    <t>10002627</t>
  </si>
  <si>
    <t>+USD/-EUR 1.06675 04-03-24 (10) +79.5</t>
  </si>
  <si>
    <t>10004122</t>
  </si>
  <si>
    <t>+USD/-EUR 1.067 04-03-24 (12) +79</t>
  </si>
  <si>
    <t>10004113</t>
  </si>
  <si>
    <t>+USD/-EUR 1.0673 03-04-24 (12) +73</t>
  </si>
  <si>
    <t>10002649</t>
  </si>
  <si>
    <t>+USD/-EUR 1.0682 25-03-24 (12) +82</t>
  </si>
  <si>
    <t>10001079</t>
  </si>
  <si>
    <t>+USD/-EUR 1.0683 03-04-24 (20) +73</t>
  </si>
  <si>
    <t>10004225</t>
  </si>
  <si>
    <t>+USD/-EUR 1.0688 03-04-24 (10) +73</t>
  </si>
  <si>
    <t>10004223</t>
  </si>
  <si>
    <t>10001123</t>
  </si>
  <si>
    <t>+USD/-EUR 1.07965 03-04-24 (12) +68.5</t>
  </si>
  <si>
    <t>10002653</t>
  </si>
  <si>
    <t>+USD/-EUR 1.08135 04-03-24 (12) +95.5</t>
  </si>
  <si>
    <t>10004073</t>
  </si>
  <si>
    <t>+USD/-EUR 1.08155 04-03-24 (11) +95.5</t>
  </si>
  <si>
    <t>10004071</t>
  </si>
  <si>
    <t>+USD/-EUR 1.08159 18-03-24 (12) +105.9</t>
  </si>
  <si>
    <t>10002618</t>
  </si>
  <si>
    <t>+USD/-EUR 1.0816 18-03-24 (11) +106</t>
  </si>
  <si>
    <t>10004060</t>
  </si>
  <si>
    <t>+USD/-EUR 1.08165 04-03-24 (10) +95.5</t>
  </si>
  <si>
    <t>10001043</t>
  </si>
  <si>
    <t>+USD/-EUR 1.0818 18-03-24 (10) +106</t>
  </si>
  <si>
    <t>10002616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</si>
  <si>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</si>
  <si>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</si>
  <si>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</si>
  <si>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</si>
  <si>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</si>
  <si>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</si>
  <si>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10002622</t>
  </si>
  <si>
    <t>10001049</t>
  </si>
  <si>
    <t>10004090</t>
  </si>
  <si>
    <t>+USD/-EUR 1.08345 25-03-24 (20) +98.5</t>
  </si>
  <si>
    <t>10001051</t>
  </si>
  <si>
    <t>+USD/-EUR 1.0835 25-03-24 (12) +98</t>
  </si>
  <si>
    <t>10004092</t>
  </si>
  <si>
    <t>+USD/-EUR 1.0845 03-04-24 (10) +55</t>
  </si>
  <si>
    <t>10001174</t>
  </si>
  <si>
    <t>+USD/-EUR 1.09035 10-01-24 (10) +11.5</t>
  </si>
  <si>
    <t>10004360</t>
  </si>
  <si>
    <t>+USD/-EUR 1.0919 27-02-24 (10) +106</t>
  </si>
  <si>
    <t>10004011</t>
  </si>
  <si>
    <t>+USD/-EUR 1.09635 10-01-24 (20) +9.5</t>
  </si>
  <si>
    <t>10004369</t>
  </si>
  <si>
    <t>+USD/-EUR 1.09725 10-01-24 (20) +9.5</t>
  </si>
  <si>
    <t>10004368</t>
  </si>
  <si>
    <t>+USD/-EUR 1.09965 18-03-24 (10) +39.5</t>
  </si>
  <si>
    <t>10002658</t>
  </si>
  <si>
    <t>+USD/-EUR 1.1105 02-01-24 (10) +0</t>
  </si>
  <si>
    <t>10004377</t>
  </si>
  <si>
    <t>+USD/-EUR 1.11079 10-01-24 (10) +112.9</t>
  </si>
  <si>
    <t>10000979</t>
  </si>
  <si>
    <t>10003867</t>
  </si>
  <si>
    <t>+USD/-EUR 1.1108 10-01-24 (12) +113</t>
  </si>
  <si>
    <t>10002584</t>
  </si>
  <si>
    <t>+USD/-EUR 1.1115 02-01-24 (10) +0</t>
  </si>
  <si>
    <t>10004376</t>
  </si>
  <si>
    <t>+USD/-EUR 1.11352 27-02-24 (10) +111</t>
  </si>
  <si>
    <t>10001019</t>
  </si>
  <si>
    <t>+USD/-EUR 1.11355 18-01-24 (10) +97.5</t>
  </si>
  <si>
    <t>10002607</t>
  </si>
  <si>
    <t>+USD/-EUR 1.11501 27-02-24 (20) +110.1</t>
  </si>
  <si>
    <t>10001021</t>
  </si>
  <si>
    <t>10003983</t>
  </si>
  <si>
    <t>+USD/-EUR 1.11605 27-02-24 (12) +110.5</t>
  </si>
  <si>
    <t>10002610</t>
  </si>
  <si>
    <t>+USD/-EUR 1.1167 18-01-24 (10) +100</t>
  </si>
  <si>
    <t>10002603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</si>
  <si>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</si>
  <si>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</si>
  <si>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</si>
  <si>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</si>
  <si>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</si>
  <si>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</si>
  <si>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</si>
  <si>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</si>
  <si>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</si>
  <si>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10002596</t>
  </si>
  <si>
    <t>10001001</t>
  </si>
  <si>
    <t>10003935</t>
  </si>
  <si>
    <t>+USD/-EUR 1.1308 18-01-24 (20) +102</t>
  </si>
  <si>
    <t>10003939</t>
  </si>
  <si>
    <t>+USD/-EUR 1.1312 18-01-24 (12) +102</t>
  </si>
  <si>
    <t>10003937</t>
  </si>
  <si>
    <t>+USD/-GBP 1.21654 11-03-24 (10) +12.4</t>
  </si>
  <si>
    <t>10002629</t>
  </si>
  <si>
    <t>+USD/-GBP 1.22007 11-03-24 (11) +13.7</t>
  </si>
  <si>
    <t>10004114</t>
  </si>
  <si>
    <t>+USD/-GBP 1.268098 11-03-24 (11) +5.98</t>
  </si>
  <si>
    <t>10004370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</si>
  <si>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</si>
  <si>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</si>
  <si>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</si>
  <si>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</si>
  <si>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</si>
  <si>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10002612</t>
  </si>
  <si>
    <t>10001023</t>
  </si>
  <si>
    <t>+USD/-GBP 1.2692 20-02-24 (10) -3</t>
  </si>
  <si>
    <t>10003987</t>
  </si>
  <si>
    <t>10002614</t>
  </si>
  <si>
    <t>+USD/-GBP 1.26925 11-03-24 (20) +5.5</t>
  </si>
  <si>
    <t>10004371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</si>
  <si>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</si>
  <si>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</si>
  <si>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</si>
  <si>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</si>
  <si>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</si>
  <si>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</si>
  <si>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</si>
  <si>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135.582 16-01-24 (12) -391.8</t>
  </si>
  <si>
    <t>10002600</t>
  </si>
  <si>
    <t>+USD/-JPY 135.623 16-01-24 (10) -393.5</t>
  </si>
  <si>
    <t>10002602</t>
  </si>
  <si>
    <t>+USD/-JPY 139.172 16-01-24 (10) -377</t>
  </si>
  <si>
    <t>10003976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</si>
  <si>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</si>
  <si>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</si>
  <si>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</si>
  <si>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</si>
  <si>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</si>
  <si>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</si>
  <si>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</si>
  <si>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</si>
  <si>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</si>
  <si>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</si>
  <si>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</si>
  <si>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</si>
  <si>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</si>
  <si>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</si>
  <si>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SW1228__3.2/TELBOR3M_2</t>
  </si>
  <si>
    <t>10000046</t>
  </si>
  <si>
    <t>SW1228__3.205/TELBOR3M</t>
  </si>
  <si>
    <t>10000045</t>
  </si>
  <si>
    <t>SW1228__3.28/TELBOR3M</t>
  </si>
  <si>
    <t>10000044</t>
  </si>
  <si>
    <t>BXTRNIFT</t>
  </si>
  <si>
    <t>10003757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</si>
  <si>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</si>
  <si>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</si>
  <si>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</si>
  <si>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</si>
  <si>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</si>
  <si>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</si>
  <si>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</si>
  <si>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</si>
  <si>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</si>
  <si>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</si>
  <si>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10001151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</si>
  <si>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</si>
  <si>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</si>
  <si>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</si>
  <si>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</si>
  <si>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</si>
  <si>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</si>
  <si>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</si>
  <si>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</si>
  <si>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</si>
  <si>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JP MORGAN</t>
  </si>
  <si>
    <t>דירוג פנימי</t>
  </si>
  <si>
    <t>לא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</si>
  <si>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</si>
  <si>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</si>
  <si>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</si>
  <si>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</si>
  <si>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</si>
  <si>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</si>
  <si>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</si>
  <si>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</si>
  <si>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</si>
  <si>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</si>
  <si>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</si>
  <si>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</si>
  <si>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</si>
  <si>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</si>
  <si>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</si>
  <si>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</si>
  <si>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</si>
  <si>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</si>
  <si>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40999</t>
  </si>
  <si>
    <t>14760843</t>
  </si>
  <si>
    <t>AA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</si>
  <si>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</si>
  <si>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</si>
  <si>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</si>
  <si>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</si>
  <si>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</si>
  <si>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</si>
  <si>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</si>
  <si>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</si>
  <si>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</si>
  <si>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</si>
  <si>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</si>
  <si>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</si>
  <si>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</si>
  <si>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</si>
  <si>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</si>
  <si>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</si>
  <si>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</si>
  <si>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</si>
  <si>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</si>
  <si>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</si>
  <si>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</si>
  <si>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</si>
  <si>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</si>
  <si>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</si>
  <si>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</si>
  <si>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</si>
  <si>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</si>
  <si>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</si>
  <si>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</si>
  <si>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</si>
  <si>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</si>
  <si>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</si>
  <si>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</si>
  <si>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</si>
  <si>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</si>
  <si>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</si>
  <si>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</si>
  <si>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</si>
  <si>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</si>
  <si>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</si>
  <si>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</si>
  <si>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</si>
  <si>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</si>
  <si>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</si>
  <si>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</si>
  <si>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</si>
  <si>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</si>
  <si>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</si>
  <si>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</si>
  <si>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</si>
  <si>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</si>
  <si>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</si>
  <si>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</si>
  <si>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</si>
  <si>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</si>
  <si>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</si>
  <si>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</si>
  <si>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</si>
  <si>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</si>
  <si>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</si>
  <si>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</si>
  <si>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</si>
  <si>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</si>
  <si>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90000180</t>
  </si>
  <si>
    <t>90000150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</si>
  <si>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</si>
  <si>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</si>
  <si>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</si>
  <si>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</si>
  <si>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</si>
  <si>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</si>
  <si>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</si>
  <si>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</si>
  <si>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74006220</t>
  </si>
  <si>
    <t>74106000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</si>
  <si>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</si>
  <si>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</si>
  <si>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</si>
  <si>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</si>
  <si>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</si>
  <si>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</si>
  <si>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</si>
  <si>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</si>
  <si>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</si>
  <si>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</si>
  <si>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</si>
  <si>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</si>
  <si>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</si>
  <si>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</si>
  <si>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</si>
  <si>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</si>
  <si>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</si>
  <si>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</si>
  <si>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</si>
  <si>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90840120</t>
  </si>
  <si>
    <t>14760844</t>
  </si>
  <si>
    <t>14811160</t>
  </si>
  <si>
    <t>90136004</t>
  </si>
  <si>
    <t>8170011</t>
  </si>
  <si>
    <t>8170012</t>
  </si>
  <si>
    <t>8170013</t>
  </si>
  <si>
    <t>8170014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</si>
  <si>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</si>
  <si>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</si>
  <si>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</si>
  <si>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</si>
  <si>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</si>
  <si>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</si>
  <si>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</si>
  <si>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</si>
  <si>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</si>
  <si>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</si>
  <si>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</si>
  <si>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</si>
  <si>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</si>
  <si>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</si>
  <si>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</si>
  <si>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</si>
  <si>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</si>
  <si>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</si>
  <si>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</si>
  <si>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</si>
  <si>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</si>
  <si>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</si>
  <si>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</si>
  <si>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</si>
  <si>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</si>
  <si>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</si>
  <si>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</si>
  <si>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</si>
  <si>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</si>
  <si>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</si>
  <si>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</si>
  <si>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</si>
  <si>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</si>
  <si>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</si>
  <si>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</si>
  <si>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</si>
  <si>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</si>
  <si>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</si>
  <si>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</si>
  <si>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</si>
  <si>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</si>
  <si>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90000110</t>
  </si>
  <si>
    <t>90000111</t>
  </si>
  <si>
    <t>90000112</t>
  </si>
  <si>
    <t>90000113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</si>
  <si>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</si>
  <si>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</si>
  <si>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</si>
  <si>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</si>
  <si>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</si>
  <si>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</si>
  <si>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</si>
  <si>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</si>
  <si>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</si>
  <si>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</si>
  <si>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90000005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</si>
  <si>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</si>
  <si>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</si>
  <si>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</si>
  <si>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</si>
  <si>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</si>
  <si>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</si>
  <si>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</si>
  <si>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</si>
  <si>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</si>
  <si>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</si>
  <si>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</si>
  <si>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</si>
  <si>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</si>
  <si>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</si>
  <si>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</si>
  <si>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</si>
  <si>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</si>
  <si>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</si>
  <si>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</si>
  <si>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</si>
  <si>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</si>
  <si>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</si>
  <si>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</si>
  <si>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</si>
  <si>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</si>
  <si>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</si>
  <si>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</si>
  <si>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</si>
  <si>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</si>
  <si>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</si>
  <si>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</si>
  <si>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</si>
  <si>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</si>
  <si>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</si>
  <si>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נדלן מתחם האלף</t>
  </si>
  <si>
    <t>ראשל"צ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</si>
  <si>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</si>
  <si>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</si>
  <si>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</si>
  <si>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</si>
  <si>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</si>
  <si>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</si>
  <si>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</si>
  <si>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</si>
  <si>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</si>
  <si>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באר טוביה (מרלוג)</t>
  </si>
  <si>
    <t>באר טוביה</t>
  </si>
  <si>
    <t>אגח הפחתת שווי ניירות חסומים</t>
  </si>
  <si>
    <t>259026600</t>
  </si>
  <si>
    <t>מניות הפחתת שווי ניירות חסומים</t>
  </si>
  <si>
    <t>112239100</t>
  </si>
  <si>
    <t>סה"כ מסגרת אשראי מנוצלות ללווים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</si>
  <si>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</si>
  <si>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</si>
  <si>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</si>
  <si>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</si>
  <si>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יתרות התחייבות להשקעה</t>
  </si>
  <si>
    <t>סה"כ אג"ח קונצרני סחיר</t>
  </si>
  <si>
    <t>סה"כ אג"ח קונצרני לא סחיר</t>
  </si>
  <si>
    <t>Diversified Financials</t>
  </si>
  <si>
    <t>אפיק מובטח תשואה</t>
  </si>
  <si>
    <t>Silverfort</t>
  </si>
  <si>
    <t>Accelmed Growth Partners</t>
  </si>
  <si>
    <t>Arkin Bio Ventures II</t>
  </si>
  <si>
    <t>Fimi Israel Opportunity 6</t>
  </si>
  <si>
    <t>Fortissimo Capital Fund V</t>
  </si>
  <si>
    <t>Greenfield Cobra Investments L.P</t>
  </si>
  <si>
    <t>Greenfield Partners II, L.P</t>
  </si>
  <si>
    <t>Greenfield Partners Panorays LP</t>
  </si>
  <si>
    <t>JTLV III</t>
  </si>
  <si>
    <t>Kedma Capital Partners III</t>
  </si>
  <si>
    <t>Kedma Capital Partners IV LP</t>
  </si>
  <si>
    <t>Manor Evergreen Investments Fund L.P</t>
  </si>
  <si>
    <t>Noy 4 Infrastructure and energy investments l.p</t>
  </si>
  <si>
    <t>Ram Coastal Energy Limited Partnership</t>
  </si>
  <si>
    <t>Reality Real Estate Investment Fund 4</t>
  </si>
  <si>
    <t>REALITY REAL ESTATE INVESTMENT FUND 5</t>
  </si>
  <si>
    <t>Silverfort Co-Investment</t>
  </si>
  <si>
    <t>Stage One IV Annex Fund L.P</t>
  </si>
  <si>
    <t>Stage One S.P.V D.R</t>
  </si>
  <si>
    <t>Stage One S.P.V R.S</t>
  </si>
  <si>
    <t>Stage One Venture Capital Fund IV L.P</t>
  </si>
  <si>
    <t>Tene Growth Capital IV</t>
  </si>
  <si>
    <t>U.M Accelmed Medical Partners L.P</t>
  </si>
  <si>
    <t>Vintage Investment Partners Fund of Funds V (Israel), L.P</t>
  </si>
  <si>
    <t>Vintage Migdal Co-Investment II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</si>
  <si>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</si>
  <si>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</si>
  <si>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</si>
  <si>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</si>
  <si>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</si>
  <si>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</si>
  <si>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</si>
  <si>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</si>
  <si>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</si>
  <si>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 L.P.</t>
  </si>
  <si>
    <t>Ares Private Credit Solutions</t>
  </si>
  <si>
    <t>Ares Private Credit Solutions II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</si>
  <si>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</si>
  <si>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</si>
  <si>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</si>
  <si>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</si>
  <si>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</si>
  <si>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</si>
  <si>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Europe VII SCSp</t>
  </si>
  <si>
    <t>Blackstone Real Estate Partners IX</t>
  </si>
  <si>
    <t>Bluebay Senior Loan Fund I</t>
  </si>
  <si>
    <t>Brookfield HSO Co-Invest L.P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</si>
  <si>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</si>
  <si>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</si>
  <si>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</si>
  <si>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</si>
  <si>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</si>
  <si>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</si>
  <si>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</si>
  <si>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Copenhagen Infrastructure Partners IV</t>
  </si>
  <si>
    <t>Court Sqaure Capital Partners V</t>
  </si>
  <si>
    <t>Court Square Capital Partners IV</t>
  </si>
  <si>
    <t>Crescent Direct Lending II</t>
  </si>
  <si>
    <t>Crescent Mezzanine VII</t>
  </si>
  <si>
    <t>CVC Capital Partners IX (A) L.P</t>
  </si>
  <si>
    <t>DIF VII CO-INVEST PROJECT 1 C.V</t>
  </si>
  <si>
    <t>DLF IV Co-invest Vehicle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</si>
  <si>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</si>
  <si>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</si>
  <si>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</si>
  <si>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</si>
  <si>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</si>
  <si>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</si>
  <si>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</si>
  <si>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Faropoint Industrial Value Fund III LP</t>
  </si>
  <si>
    <t>Francisco Partners VII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</si>
  <si>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</si>
  <si>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</si>
  <si>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</si>
  <si>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</si>
  <si>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</si>
  <si>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Infrastrcture Partners V</t>
  </si>
  <si>
    <t>Global Infrastructure Partners Core C L.P</t>
  </si>
  <si>
    <t>Global Infrastructure Partners IV</t>
  </si>
  <si>
    <t>Greenfield Partners FloLIVE Co-Investment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</si>
  <si>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</si>
  <si>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</si>
  <si>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</si>
  <si>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</si>
  <si>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</si>
  <si>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</si>
  <si>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</si>
  <si>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</si>
  <si>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</si>
  <si>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</si>
  <si>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</si>
  <si>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</si>
  <si>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</si>
  <si>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</si>
  <si>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</si>
  <si>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</si>
  <si>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</si>
  <si>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</si>
  <si>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</si>
  <si>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Klirmark Opportunity III</t>
  </si>
  <si>
    <t>LS Power Fund IV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</si>
  <si>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</si>
  <si>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</si>
  <si>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</si>
  <si>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</si>
  <si>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</si>
  <si>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</si>
  <si>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Pantheon Global Co-Investment Opportunities Fund V</t>
  </si>
  <si>
    <t>Pantheon Global Co-Investment Opportunities IV</t>
  </si>
  <si>
    <t>Pantheon Global Secondary Fund VII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</si>
  <si>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</si>
  <si>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</si>
  <si>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</si>
  <si>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</si>
  <si>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</si>
  <si>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</si>
  <si>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Qumra MS LP Minute Media</t>
  </si>
  <si>
    <t>QUMRA OPPORTUNITY FUND I</t>
  </si>
  <si>
    <t>Senior Loan Fund II (EUR) SLP</t>
  </si>
  <si>
    <t>Strategic Investors Fund IX</t>
  </si>
  <si>
    <t>Strategic Investors Fund VIII</t>
  </si>
  <si>
    <t>Strategic Investors Fund X Cayman LP</t>
  </si>
  <si>
    <t>Thoma Bravo Fund XIV L.P.</t>
  </si>
  <si>
    <t>Tikehau Direct Lending IV</t>
  </si>
  <si>
    <t>TPG Asia VII, L.P</t>
  </si>
  <si>
    <t>Vintage Co-Invest III</t>
  </si>
  <si>
    <t>Vintage Fund of Funds VI (Access, LP)</t>
  </si>
  <si>
    <t>Vintage Growth Fund IV L.P</t>
  </si>
  <si>
    <t>Vintage Investment Partners Fund of Funds V (Access),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</si>
  <si>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</si>
  <si>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</si>
  <si>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</si>
  <si>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</si>
  <si>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</si>
  <si>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Whitehorse Liquidity Partners VI</t>
  </si>
  <si>
    <t>Real Estate</t>
  </si>
  <si>
    <t>Capital Goods</t>
  </si>
  <si>
    <t>Automobiles &amp; Components</t>
  </si>
  <si>
    <t>Consumer Durables &amp; Apparel</t>
  </si>
  <si>
    <t>ENERGY</t>
  </si>
  <si>
    <t>UTILITIES</t>
  </si>
  <si>
    <t>Commercial &amp; Professional Services</t>
  </si>
  <si>
    <t>Software &amp; Services</t>
  </si>
  <si>
    <t>TELECOMMUNICATION SERVICES</t>
  </si>
  <si>
    <t>Health Care Equipment &amp; Services</t>
  </si>
  <si>
    <t>Pharmaceuticals &amp; Biotechnology</t>
  </si>
  <si>
    <t>Retailing</t>
  </si>
  <si>
    <t>Technology Hardware &amp; Equipment</t>
  </si>
  <si>
    <t>Transportation</t>
  </si>
  <si>
    <t>מובטחות משכנתא - גורם 01</t>
  </si>
  <si>
    <t>מובטחות משכנתא - גורם 02</t>
  </si>
  <si>
    <t>בבטחונות אחרים - גורם 80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</si>
  <si>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</si>
  <si>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</si>
  <si>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</si>
  <si>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</si>
  <si>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</si>
  <si>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</si>
  <si>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</si>
  <si>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</si>
  <si>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</si>
  <si>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</si>
  <si>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</si>
  <si>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</si>
  <si>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</si>
  <si>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</si>
  <si>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</si>
  <si>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</si>
  <si>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167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</si>
  <si>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</si>
  <si>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</si>
  <si>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</si>
  <si>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</si>
  <si>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</si>
  <si>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</si>
  <si>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171</t>
  </si>
  <si>
    <t>בבטחונות אחרים - גורם 76</t>
  </si>
  <si>
    <t>בבטחונות אחרים - גורם 30</t>
  </si>
  <si>
    <t>בבטחונות אחרים - גורם 47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</si>
  <si>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</si>
  <si>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</si>
  <si>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</si>
  <si>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</si>
  <si>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</si>
  <si>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</si>
  <si>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</si>
  <si>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</si>
  <si>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</si>
  <si>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</si>
  <si>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</si>
  <si>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</si>
  <si>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188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</si>
  <si>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</si>
  <si>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</si>
  <si>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</si>
  <si>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</si>
  <si>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</si>
  <si>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מובטחות בשעבוד כלי רכב - גורם 1</t>
  </si>
  <si>
    <t>בבטחונות אחרים - גורם 148</t>
  </si>
  <si>
    <t>בבטחונות אחרים - גורם 131</t>
  </si>
  <si>
    <t>בבטחונות אחרים - גורם 102</t>
  </si>
  <si>
    <t>בבטחונות אחרים - גורם 143</t>
  </si>
  <si>
    <t>זכאים הלוואות בארץ בגין עמלת up-front</t>
  </si>
  <si>
    <t>חייבים REWIRE 8839</t>
  </si>
  <si>
    <t>זכאים עסקת תענך</t>
  </si>
  <si>
    <t>נדלן דאבל יו אילת</t>
  </si>
  <si>
    <t>זכאים הלוואות חול בגין עמלת upfront</t>
  </si>
  <si>
    <t>חייבים בגין עסקה עתידית SPAC-Byte</t>
  </si>
  <si>
    <t>גורם 180</t>
  </si>
  <si>
    <t>גורם 155</t>
  </si>
  <si>
    <t>גורם 43</t>
  </si>
  <si>
    <t>גורם 183</t>
  </si>
  <si>
    <t>גורם 37</t>
  </si>
  <si>
    <t>גורם 07</t>
  </si>
  <si>
    <t>גורם 105</t>
  </si>
  <si>
    <t>גורם 172</t>
  </si>
  <si>
    <t>גורם 192</t>
  </si>
  <si>
    <t>גורם 195</t>
  </si>
  <si>
    <t>גורם 196</t>
  </si>
  <si>
    <t>גורם 194</t>
  </si>
  <si>
    <t>גורם 193</t>
  </si>
  <si>
    <t>גורם 104</t>
  </si>
  <si>
    <t>גורם 189</t>
  </si>
  <si>
    <t>גורם 197</t>
  </si>
  <si>
    <t>גורם 167</t>
  </si>
  <si>
    <t>גורם 190</t>
  </si>
  <si>
    <t>גורם 168</t>
  </si>
  <si>
    <t>גורם 184</t>
  </si>
  <si>
    <t>גורם 148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</si>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</sst>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;;;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</cellStyleXfs>
  <cellXfs count="16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3" borderId="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right"/>
    </xf>
    <xf numFmtId="0" fontId="25" fillId="0" borderId="0" xfId="0" applyFont="1" applyAlignment="1">
      <alignment horizontal="right" indent="1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 indent="2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right" indent="3"/>
    </xf>
    <xf numFmtId="0" fontId="26" fillId="0" borderId="0" xfId="0" applyFont="1" applyAlignment="1">
      <alignment horizontal="right" indent="4"/>
    </xf>
    <xf numFmtId="0" fontId="26" fillId="0" borderId="0" xfId="0" applyFont="1" applyAlignment="1">
      <alignment horizontal="right" indent="3"/>
    </xf>
    <xf numFmtId="4" fontId="25" fillId="0" borderId="20" xfId="0" applyNumberFormat="1" applyFont="1" applyBorder="1" applyAlignment="1">
      <alignment horizontal="right"/>
    </xf>
    <xf numFmtId="10" fontId="25" fillId="0" borderId="20" xfId="0" applyNumberFormat="1" applyFont="1" applyBorder="1" applyAlignment="1">
      <alignment horizontal="right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25" fillId="0" borderId="0" xfId="0" applyFont="1" applyAlignment="1">
      <alignment horizontal="right" indent="2"/>
    </xf>
    <xf numFmtId="166" fontId="25" fillId="0" borderId="20" xfId="0" applyNumberFormat="1" applyFont="1" applyBorder="1" applyAlignment="1">
      <alignment horizontal="right"/>
    </xf>
    <xf numFmtId="166" fontId="25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1"/>
    </xf>
    <xf numFmtId="14" fontId="26" fillId="0" borderId="0" xfId="0" applyNumberFormat="1" applyFont="1" applyAlignment="1">
      <alignment horizontal="right"/>
    </xf>
    <xf numFmtId="0" fontId="26" fillId="0" borderId="21" xfId="0" applyFont="1" applyBorder="1" applyAlignment="1">
      <alignment horizontal="right"/>
    </xf>
    <xf numFmtId="0" fontId="26" fillId="0" borderId="21" xfId="0" applyFont="1" applyBorder="1" applyAlignment="1">
      <alignment horizontal="right" indent="1"/>
    </xf>
    <xf numFmtId="0" fontId="25" fillId="0" borderId="21" xfId="0" applyFont="1" applyBorder="1" applyAlignment="1">
      <alignment horizontal="right" indent="2"/>
    </xf>
    <xf numFmtId="0" fontId="26" fillId="0" borderId="21" xfId="0" applyFont="1" applyBorder="1" applyAlignment="1">
      <alignment horizontal="right" indent="3"/>
    </xf>
    <xf numFmtId="10" fontId="26" fillId="0" borderId="0" xfId="14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0" fontId="29" fillId="0" borderId="0" xfId="0" applyFont="1" applyAlignment="1">
      <alignment horizontal="right" indent="3"/>
    </xf>
    <xf numFmtId="0" fontId="29" fillId="0" borderId="0" xfId="0" applyFont="1" applyAlignment="1">
      <alignment horizontal="right"/>
    </xf>
    <xf numFmtId="4" fontId="29" fillId="0" borderId="0" xfId="0" applyNumberFormat="1" applyFont="1" applyAlignment="1">
      <alignment horizontal="right"/>
    </xf>
    <xf numFmtId="10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right" indent="1"/>
    </xf>
    <xf numFmtId="10" fontId="29" fillId="0" borderId="0" xfId="14" applyNumberFormat="1" applyFont="1" applyFill="1" applyBorder="1" applyAlignment="1">
      <alignment horizontal="right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Border="1" applyAlignment="1">
      <alignment horizontal="right"/>
    </xf>
    <xf numFmtId="167" fontId="5" fillId="0" borderId="24" xfId="7" applyNumberFormat="1" applyFont="1" applyBorder="1" applyAlignment="1">
      <alignment horizontal="center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0" fontId="28" fillId="0" borderId="0" xfId="0" applyFont="1"/>
    <xf numFmtId="2" fontId="28" fillId="0" borderId="0" xfId="0" applyNumberFormat="1" applyFont="1"/>
    <xf numFmtId="10" fontId="28" fillId="0" borderId="0" xfId="14" applyNumberFormat="1" applyFont="1" applyFill="1"/>
    <xf numFmtId="0" fontId="27" fillId="0" borderId="0" xfId="0" applyFont="1" applyAlignment="1">
      <alignment horizontal="right" readingOrder="2"/>
    </xf>
    <xf numFmtId="166" fontId="29" fillId="0" borderId="0" xfId="0" applyNumberFormat="1" applyFont="1" applyAlignment="1">
      <alignment horizontal="right"/>
    </xf>
    <xf numFmtId="2" fontId="29" fillId="0" borderId="0" xfId="14" applyNumberFormat="1" applyFont="1" applyFill="1" applyBorder="1" applyAlignment="1">
      <alignment horizontal="right"/>
    </xf>
    <xf numFmtId="10" fontId="26" fillId="0" borderId="0" xfId="14" applyNumberFormat="1" applyFont="1" applyFill="1" applyAlignment="1">
      <alignment horizontal="right"/>
    </xf>
    <xf numFmtId="10" fontId="29" fillId="0" borderId="0" xfId="14" applyNumberFormat="1" applyFont="1" applyFill="1" applyAlignment="1">
      <alignment horizontal="right"/>
    </xf>
    <xf numFmtId="4" fontId="30" fillId="0" borderId="0" xfId="0" applyNumberFormat="1" applyFont="1" applyAlignment="1">
      <alignment horizontal="right"/>
    </xf>
    <xf numFmtId="10" fontId="30" fillId="0" borderId="0" xfId="14" applyNumberFormat="1" applyFont="1" applyFill="1" applyAlignment="1">
      <alignment horizontal="right"/>
    </xf>
    <xf numFmtId="0" fontId="31" fillId="0" borderId="0" xfId="0" applyFont="1"/>
    <xf numFmtId="0" fontId="30" fillId="0" borderId="0" xfId="0" applyFont="1"/>
    <xf numFmtId="0" fontId="29" fillId="0" borderId="0" xfId="15" applyFont="1" applyAlignment="1">
      <alignment horizontal="right" indent="1"/>
    </xf>
    <xf numFmtId="10" fontId="30" fillId="0" borderId="0" xfId="0" applyNumberFormat="1" applyFont="1"/>
    <xf numFmtId="0" fontId="7" fillId="2" borderId="10" xfId="7" applyFont="1" applyFill="1" applyBorder="1" applyAlignment="1">
      <alignment horizontal="center" vertical="center" wrapText="1"/>
    </xf>
    <xf numFmtId="168" fontId="4" fillId="0" borderId="0" xfId="7" applyNumberFormat="1" applyFont="1" applyAlignment="1">
      <alignment horizontal="center"/>
    </xf>
    <xf numFmtId="168" fontId="7" fillId="2" borderId="11" xfId="7" applyNumberFormat="1" applyFont="1" applyFill="1" applyBorder="1" applyAlignment="1">
      <alignment horizontal="center" vertical="center" wrapText="1"/>
    </xf>
    <xf numFmtId="168" fontId="7" fillId="2" borderId="4" xfId="7" applyNumberFormat="1" applyFont="1" applyFill="1" applyBorder="1" applyAlignment="1">
      <alignment horizontal="center" vertical="center" wrapText="1"/>
    </xf>
    <xf numFmtId="168" fontId="6" fillId="0" borderId="0" xfId="7" applyNumberFormat="1" applyFont="1" applyAlignment="1">
      <alignment horizontal="center" vertical="center" wrapText="1"/>
    </xf>
    <xf numFmtId="168" fontId="14" fillId="2" borderId="1" xfId="7" applyNumberFormat="1" applyFont="1" applyFill="1" applyBorder="1" applyAlignment="1">
      <alignment horizontal="center" vertical="center" wrapText="1" readingOrder="2"/>
    </xf>
    <xf numFmtId="168" fontId="8" fillId="0" borderId="0" xfId="7" applyNumberFormat="1" applyFont="1" applyAlignment="1">
      <alignment horizontal="center" wrapText="1"/>
    </xf>
    <xf numFmtId="168" fontId="14" fillId="2" borderId="5" xfId="7" applyNumberFormat="1" applyFont="1" applyFill="1" applyBorder="1" applyAlignment="1">
      <alignment horizontal="center" vertical="center" wrapText="1" readingOrder="2"/>
    </xf>
    <xf numFmtId="168" fontId="2" fillId="0" borderId="0" xfId="11" applyNumberFormat="1" applyFill="1" applyBorder="1" applyAlignment="1" applyProtection="1">
      <alignment horizontal="center" readingOrder="2"/>
    </xf>
    <xf numFmtId="168" fontId="5" fillId="0" borderId="24" xfId="14" applyNumberFormat="1" applyFont="1" applyFill="1" applyBorder="1" applyAlignment="1">
      <alignment horizontal="center"/>
    </xf>
    <xf numFmtId="168" fontId="4" fillId="0" borderId="0" xfId="7" applyNumberFormat="1" applyFont="1" applyAlignment="1">
      <alignment horizontal="right"/>
    </xf>
    <xf numFmtId="168" fontId="15" fillId="0" borderId="0" xfId="7" applyNumberFormat="1" applyFont="1" applyAlignment="1">
      <alignment horizontal="justify" readingOrder="2"/>
    </xf>
    <xf numFmtId="168" fontId="9" fillId="2" borderId="1" xfId="0" applyNumberFormat="1" applyFont="1" applyFill="1" applyBorder="1" applyAlignment="1">
      <alignment horizontal="center" vertical="center" wrapText="1"/>
    </xf>
    <xf numFmtId="168" fontId="9" fillId="2" borderId="2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wrapText="1"/>
    </xf>
    <xf numFmtId="168" fontId="25" fillId="0" borderId="20" xfId="0" applyNumberFormat="1" applyFont="1" applyBorder="1" applyAlignment="1">
      <alignment horizontal="right"/>
    </xf>
    <xf numFmtId="168" fontId="25" fillId="0" borderId="0" xfId="0" applyNumberFormat="1" applyFont="1" applyAlignment="1">
      <alignment horizontal="right"/>
    </xf>
    <xf numFmtId="168" fontId="26" fillId="0" borderId="0" xfId="14" applyNumberFormat="1" applyFont="1" applyFill="1" applyBorder="1" applyAlignment="1">
      <alignment horizontal="right"/>
    </xf>
    <xf numFmtId="168" fontId="26" fillId="0" borderId="0" xfId="0" applyNumberFormat="1" applyFont="1" applyAlignment="1">
      <alignment horizontal="right" indent="2"/>
    </xf>
    <xf numFmtId="168" fontId="26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center"/>
    </xf>
    <xf numFmtId="3" fontId="5" fillId="3" borderId="9" xfId="0" applyNumberFormat="1" applyFont="1" applyFill="1" applyBorder="1" applyAlignment="1">
      <alignment horizontal="center" vertical="center" wrapText="1"/>
    </xf>
    <xf numFmtId="168" fontId="26" fillId="0" borderId="0" xfId="0" applyNumberFormat="1" applyFont="1" applyAlignment="1">
      <alignment horizontal="right" indent="3"/>
    </xf>
    <xf numFmtId="168" fontId="6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right" readingOrder="2"/>
    </xf>
    <xf numFmtId="49" fontId="14" fillId="2" borderId="25" xfId="7" applyNumberFormat="1" applyFont="1" applyFill="1" applyBorder="1" applyAlignment="1">
      <alignment horizontal="center" vertical="center" wrapText="1" readingOrder="2"/>
    </xf>
    <xf numFmtId="0" fontId="5" fillId="2" borderId="26" xfId="0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8" fontId="5" fillId="2" borderId="7" xfId="0" applyNumberFormat="1" applyFont="1" applyFill="1" applyBorder="1" applyAlignment="1">
      <alignment horizontal="center" wrapText="1"/>
    </xf>
    <xf numFmtId="49" fontId="5" fillId="2" borderId="9" xfId="0" applyNumberFormat="1" applyFont="1" applyFill="1" applyBorder="1" applyAlignment="1">
      <alignment horizontal="center" wrapText="1"/>
    </xf>
    <xf numFmtId="168" fontId="5" fillId="2" borderId="2" xfId="0" applyNumberFormat="1" applyFont="1" applyFill="1" applyBorder="1" applyAlignment="1">
      <alignment horizontal="center" vertical="center" wrapText="1"/>
    </xf>
    <xf numFmtId="168" fontId="26" fillId="0" borderId="0" xfId="0" applyNumberFormat="1" applyFont="1" applyAlignment="1">
      <alignment horizontal="right" indent="1"/>
    </xf>
    <xf numFmtId="3" fontId="5" fillId="3" borderId="11" xfId="0" applyNumberFormat="1" applyFont="1" applyFill="1" applyBorder="1" applyAlignment="1">
      <alignment horizontal="center" vertical="center" wrapText="1"/>
    </xf>
    <xf numFmtId="168" fontId="26" fillId="0" borderId="21" xfId="0" applyNumberFormat="1" applyFont="1" applyBorder="1" applyAlignment="1">
      <alignment horizontal="right" indent="2"/>
    </xf>
    <xf numFmtId="168" fontId="26" fillId="0" borderId="22" xfId="0" applyNumberFormat="1" applyFont="1" applyBorder="1" applyAlignment="1">
      <alignment horizontal="right" indent="2"/>
    </xf>
    <xf numFmtId="168" fontId="26" fillId="0" borderId="23" xfId="0" applyNumberFormat="1" applyFont="1" applyBorder="1" applyAlignment="1">
      <alignment horizontal="right"/>
    </xf>
    <xf numFmtId="168" fontId="29" fillId="0" borderId="0" xfId="0" applyNumberFormat="1" applyFont="1" applyAlignment="1">
      <alignment horizontal="right"/>
    </xf>
    <xf numFmtId="168" fontId="9" fillId="2" borderId="18" xfId="0" applyNumberFormat="1" applyFont="1" applyFill="1" applyBorder="1" applyAlignment="1">
      <alignment horizontal="center" vertical="center" wrapText="1"/>
    </xf>
    <xf numFmtId="168" fontId="9" fillId="2" borderId="3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8" fontId="0" fillId="0" borderId="0" xfId="0" applyNumberFormat="1" applyAlignment="1">
      <alignment horizontal="right"/>
    </xf>
    <xf numFmtId="0" fontId="20" fillId="2" borderId="15" xfId="0" applyFont="1" applyFill="1" applyBorder="1" applyAlignment="1">
      <alignment horizontal="center" vertical="center" wrapText="1" readingOrder="2"/>
    </xf>
    <xf numFmtId="0" fontId="16" fillId="0" borderId="16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20" fillId="2" borderId="17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7" fillId="2" borderId="27" xfId="0" applyFont="1" applyFill="1" applyBorder="1" applyAlignment="1">
      <alignment horizontal="center" vertical="center" wrapText="1" readingOrder="2"/>
    </xf>
    <xf numFmtId="0" fontId="7" fillId="2" borderId="28" xfId="0" applyFont="1" applyFill="1" applyBorder="1" applyAlignment="1">
      <alignment horizontal="center" vertical="center" wrapText="1" readingOrder="2"/>
    </xf>
    <xf numFmtId="0" fontId="7" fillId="2" borderId="29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Normal_גיליון2" xfId="15" xr:uid="{00000000-0005-0000-0000-00000A000000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6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3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2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167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72BC2E-102F-4DEF-85EF-35DAD4AD1DFF}" name="RowTitleRegion1.b1.c4.1" displayName="RowTitleRegion1.b1.c4.1" ref="B1:C4" totalsRowShown="0" headerRowDxfId="623" dataDxfId="622" tableBorderDxfId="621" headerRowCellStyle="Normal_2007-16618" dataCellStyle="Normal_2007-16618">
  <autoFilter ref="B1:C4" xr:uid="{CD72BC2E-102F-4DEF-85EF-35DAD4AD1DFF}">
    <filterColumn colId="0" hiddenButton="1"/>
    <filterColumn colId="1" hiddenButton="1"/>
  </autoFilter>
  <tableColumns count="2">
    <tableColumn id="1" xr3:uid="{C7FF224A-C9BF-49E0-9390-197233F9CB66}" name="תאריך הדיווח" dataDxfId="620" dataCellStyle="Normal_2007-16618"/>
    <tableColumn id="2" xr3:uid="{68869399-82C3-4607-AC74-58D7FCAB5843}" name="31/12/2023" dataDxfId="619" dataCellStyle="Normal_2007-16618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6EE9A27-D06B-4A36-8218-A88B94929485}" name="TitleRegion1.a5.d63.2" displayName="TitleRegion1.a5.d63.2" ref="A5:D63" totalsRowShown="0">
  <autoFilter ref="A5:D63" xr:uid="{76EE9A27-D06B-4A36-8218-A88B94929485}">
    <filterColumn colId="0" hiddenButton="1"/>
    <filterColumn colId="1" hiddenButton="1"/>
    <filterColumn colId="2" hiddenButton="1"/>
    <filterColumn colId="3" hiddenButton="1"/>
  </autoFilter>
  <tableColumns count="4">
    <tableColumn id="1" xr3:uid="{83050206-1A5F-4A19-BCDF-FF4EAE2D04CB}" name="ריק במקור" dataDxfId="618" dataCellStyle="Normal_2007-16618"/>
    <tableColumn id="2" xr3:uid="{1DC1043C-E181-4BF2-9AE6-E44821505F8F}" name="סכום נכסי ההשקעה:" dataDxfId="617" dataCellStyle="Normal_2007-16618"/>
    <tableColumn id="3" xr3:uid="{C513CF9C-6550-49A7-A950-CE28C3E80F62}" name="ריק במקור2" dataDxfId="616" dataCellStyle="Normal_2007-16618"/>
    <tableColumn id="4" xr3:uid="{D0D757BF-21B0-405C-A5A7-9B06C9437690}" name="ריק במקור3" dataDxfId="615" dataCellStyle="Normal_2007-1661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DC968DB-0722-4047-808C-1E1C19EC7588}" name="RowTitleRegion1.a1.b4.1" displayName="RowTitleRegion1.a1.b4.1" ref="A1:B4" totalsRowShown="0" headerRowDxfId="614" dataDxfId="613" tableBorderDxfId="612" headerRowCellStyle="Normal_2007-16618" dataCellStyle="Normal_2007-16618">
  <autoFilter ref="A1:B4" xr:uid="{FDC968DB-0722-4047-808C-1E1C19EC7588}">
    <filterColumn colId="0" hiddenButton="1"/>
    <filterColumn colId="1" hiddenButton="1"/>
  </autoFilter>
  <tableColumns count="2">
    <tableColumn id="1" xr3:uid="{581BDADB-C2F0-48F4-BB5C-14A729696E59}" name="תאריך הדיווח" dataDxfId="611" dataCellStyle="Normal_2007-16618"/>
    <tableColumn id="2" xr3:uid="{7673294E-67ED-401B-AD45-65D795954D1E}" name="31/12/2023" dataDxfId="610" dataCellStyle="Normal_2007-166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83AC110-2E51-4165-ACB8-DAB8213392AF}" name="TitleRegion1.a5.k61.1" displayName="TitleRegion1.a5.k61.1" ref="A5:K61" totalsRowShown="0" headerRowDxfId="609" dataDxfId="607" headerRowBorderDxfId="608">
  <autoFilter ref="A5:K61" xr:uid="{583AC110-2E51-4165-ACB8-DAB8213392A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7A6D7BF-12FC-4431-BE79-4434376D07B1}" name="שם המנפיק/שם נייר ערך "/>
    <tableColumn id="2" xr3:uid="{7A8EB441-155A-4103-978F-8576540CE085}" name="מספר ני&quot;ע" dataDxfId="606"/>
    <tableColumn id="3" xr3:uid="{65A4EA94-3B04-478A-B5A6-F91810F510EC}" name="מספר מנפיק" dataDxfId="605"/>
    <tableColumn id="4" xr3:uid="{454CE422-8AA0-40DF-9211-4A9C9F0EAF75}" name="דירוג" dataDxfId="604"/>
    <tableColumn id="5" xr3:uid="{5F906130-48E5-4E0F-9B8F-990D68D77728}" name="שם מדרג" dataDxfId="603"/>
    <tableColumn id="6" xr3:uid="{EB1C764B-8702-4EDB-800A-38081EF7FF87}" name="סוג מטבע" dataDxfId="602"/>
    <tableColumn id="7" xr3:uid="{F1DBA4AA-488D-4E47-A936-1C5BFE40E28F}" name="שיעור ריבית" dataDxfId="601"/>
    <tableColumn id="8" xr3:uid="{6846FE3C-D7B1-49A0-87D3-3BD4A8023FC4}" name="תשואה לפידיון" dataDxfId="600"/>
    <tableColumn id="9" xr3:uid="{D9604545-2A26-4A0A-82C7-E8991BDE12BF}" name="שווי שוק" dataDxfId="599"/>
    <tableColumn id="10" xr3:uid="{7C177CDA-7955-48ED-A435-7E0A1FBC2728}" name="שעור מנכסי אפיק ההשקעה" dataDxfId="598"/>
    <tableColumn id="11" xr3:uid="{2F07D0D3-7249-4CA7-AA89-BA42455AC010}" name="שעור מסך נכסי השקעה" dataDxfId="597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6169412-102F-497C-A381-1A67159AD1F5}" name="RowTitleRegion1.a1.b4.1" displayName="RowTitleRegion1.a1.b4.1_" ref="A1:B4" totalsRowShown="0" headerRowDxfId="596" dataDxfId="595" tableBorderDxfId="594" headerRowCellStyle="Normal_2007-16618" dataCellStyle="Normal_2007-16618">
  <autoFilter ref="A1:B4" xr:uid="{66169412-102F-497C-A381-1A67159AD1F5}">
    <filterColumn colId="0" hiddenButton="1"/>
    <filterColumn colId="1" hiddenButton="1"/>
  </autoFilter>
  <tableColumns count="2">
    <tableColumn id="1" xr3:uid="{4195EB3B-8A91-4144-B862-8DDBA63355E6}" name="תאריך הדיווח" dataDxfId="593" dataCellStyle="Normal_2007-16618"/>
    <tableColumn id="2" xr3:uid="{523F8E25-485C-4969-91D7-ACA8252668F1}" name="31/12/2023" dataDxfId="592" dataCellStyle="Normal_2007-16618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380FE65-7AFF-4721-BEB9-B7F317E9F929}" name="TitleRegion1.a6.q51.1" displayName="TitleRegion1.a6.q51.1" ref="A6:Q51" totalsRowShown="0" headerRowDxfId="591" dataDxfId="589" headerRowBorderDxfId="590" tableBorderDxfId="588">
  <autoFilter ref="A6:Q51" xr:uid="{A380FE65-7AFF-4721-BEB9-B7F317E9F92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DC662EC7-4FDB-4112-BD31-684B20268CDF}" name="שם המנפיק/שם נייר ערך " dataDxfId="587"/>
    <tableColumn id="2" xr3:uid="{F04238E2-A4F7-455D-9F46-D0FAB9536CD9}" name="מספר ני&quot;ע"/>
    <tableColumn id="3" xr3:uid="{F3006303-6578-4093-9D18-7107FB4315D4}" name="זירת מסחר"/>
    <tableColumn id="4" xr3:uid="{266BD60F-67E0-43E8-9A92-AF893ACC22CE}" name="דירוג" dataDxfId="586"/>
    <tableColumn id="5" xr3:uid="{59E41307-2ED2-459B-87A6-4DF77D71B4B3}" name="שם מדרג" dataDxfId="585"/>
    <tableColumn id="6" xr3:uid="{8DB525E2-BCAB-4790-B452-A9F3A6CE0381}" name="תאריך רכישה" dataDxfId="584"/>
    <tableColumn id="7" xr3:uid="{6049B99F-94DE-4E94-93DB-47973644BFF2}" name="מח&quot;מ" dataDxfId="583"/>
    <tableColumn id="8" xr3:uid="{6A3E2338-CE95-494E-A252-67F9005A5685}" name="סוג מטבע" dataDxfId="582"/>
    <tableColumn id="9" xr3:uid="{B27E097E-356D-4ED2-90BD-544A022677CD}" name="שיעור ריבית" dataDxfId="581"/>
    <tableColumn id="10" xr3:uid="{F6E1FB35-464F-4D14-A40B-A8601F6F9FAB}" name="תשואה לפידיון" dataDxfId="580"/>
    <tableColumn id="11" xr3:uid="{C6DEA101-420D-4F10-BAA8-426ADF2EA1F3}" name="ערך נקוב****" dataDxfId="579"/>
    <tableColumn id="12" xr3:uid="{5DA244A7-976C-4B54-9F86-509AF91A10E4}" name="שער***" dataDxfId="578"/>
    <tableColumn id="13" xr3:uid="{D0B0C1CB-1DDF-4808-9D55-C15B0EF2E9DF}" name="פדיון/ ריבית/ דיבידנד לקבל*****  " dataDxfId="577"/>
    <tableColumn id="14" xr3:uid="{3E378C7B-E436-401B-B07D-6AA796506614}" name="שווי שוק" dataDxfId="576"/>
    <tableColumn id="15" xr3:uid="{482F86B0-74DA-42D5-9C10-0B31B511441C}" name="שעור מערך נקוב**** מונפק" dataDxfId="575"/>
    <tableColumn id="16" xr3:uid="{674962CB-74BC-4A25-B121-0651C0E627CF}" name="שעור מנכסי אפיק ההשקעה" dataDxfId="574"/>
    <tableColumn id="17" xr3:uid="{A2B3C17A-596B-4F17-BA18-BD1F2EDF401E}" name="שעור מסך נכסי השקעה**" dataDxfId="573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6DC24C8-5797-472F-B6E2-EFF1283C6FB8}" name="RowTitleRegion1.a1.b4.1" displayName="_RowTitleRegion1.a1.b4.1" ref="A1:B4" totalsRowShown="0" headerRowDxfId="572" dataDxfId="571" tableBorderDxfId="570" headerRowCellStyle="Normal_2007-16618" dataCellStyle="Normal_2007-16618">
  <autoFilter ref="A1:B4" xr:uid="{D6DC24C8-5797-472F-B6E2-EFF1283C6FB8}">
    <filterColumn colId="0" hiddenButton="1"/>
    <filterColumn colId="1" hiddenButton="1"/>
  </autoFilter>
  <tableColumns count="2">
    <tableColumn id="1" xr3:uid="{369921B8-48C2-4B03-88B6-1351CF7587B8}" name="תאריך הדיווח" dataDxfId="569" dataCellStyle="Normal_2007-16618"/>
    <tableColumn id="2" xr3:uid="{4C2C5B26-F9A5-470A-A0EF-5CC35E659898}" name="31/12/2023" dataDxfId="568" dataCellStyle="Normal_2007-16618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6791D21-C9AF-4622-B213-D216C3EA7DC0}" name="TitleRegion1.a6.s13.1" displayName="TitleRegion1.a6.s13.1" ref="A6:S13" totalsRowShown="0" headerRowDxfId="567" dataDxfId="565" headerRowBorderDxfId="566" tableBorderDxfId="564">
  <autoFilter ref="A6:S13" xr:uid="{26791D21-C9AF-4622-B213-D216C3EA7D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67E3A3E7-8027-4411-B1DF-29E39622768F}" name="שם המנפיק/שם נייר ערך " dataDxfId="563"/>
    <tableColumn id="2" xr3:uid="{4C48F476-AF63-4DA2-B967-8687B057A5AB}" name="מספר ני&quot;ע" dataDxfId="562"/>
    <tableColumn id="3" xr3:uid="{EEAEBE0A-0E79-457C-8CD0-442F4F966EBC}" name="זירת מסחר" dataDxfId="561"/>
    <tableColumn id="4" xr3:uid="{B5FE6538-6285-4E60-8D4F-4FA62D4B9BC7}" name="ספק מידע" dataDxfId="560"/>
    <tableColumn id="5" xr3:uid="{E5E83324-A789-465A-A390-B2D8C168F58D}" name="מספר מנפיק" dataDxfId="559"/>
    <tableColumn id="6" xr3:uid="{7C9F2A44-082C-4C66-8540-78861703235D}" name="ענף מסחר" dataDxfId="558"/>
    <tableColumn id="7" xr3:uid="{1392B4F8-537A-4CBA-AC89-40BD4B567BC9}" name="דירוג" dataDxfId="557"/>
    <tableColumn id="8" xr3:uid="{1A19D2DD-85ED-4616-AFF8-D8C3C01211CC}" name="שם מדרג" dataDxfId="556"/>
    <tableColumn id="9" xr3:uid="{9188C623-4D8E-4E74-AD45-C755CA449C7A}" name="תאריך רכישה" dataDxfId="555"/>
    <tableColumn id="10" xr3:uid="{40DCE262-37E6-4247-87A6-8F86DE61E4C1}" name="מח&quot;מ" dataDxfId="554"/>
    <tableColumn id="11" xr3:uid="{FEE7F0AA-88D0-490B-BE24-25E60A6A2843}" name="סוג מטבע" dataDxfId="553"/>
    <tableColumn id="12" xr3:uid="{40EDB0AA-C3C8-4AEF-ADC5-5FAEE8DE46B7}" name="שיעור ריבית" dataDxfId="552"/>
    <tableColumn id="13" xr3:uid="{7B12546C-6388-4CFE-A75C-6075C3745FA7}" name="תשואה לפידיון" dataDxfId="551"/>
    <tableColumn id="14" xr3:uid="{11D5131C-9DC4-43BD-9558-1EF4C6F88B0D}" name="ערך נקוב****" dataDxfId="550"/>
    <tableColumn id="15" xr3:uid="{F5199399-CC0D-4E36-A72D-EE40D3ABD43D}" name="שער***" dataDxfId="549"/>
    <tableColumn id="16" xr3:uid="{BF040A5E-C5E3-4F5A-9078-29295C1D85C4}" name="שווי שוק" dataDxfId="548"/>
    <tableColumn id="17" xr3:uid="{B0B23A54-7210-4C5D-A435-8533C0B62B63}" name="שעור מערך נקוב מונפק" dataDxfId="547"/>
    <tableColumn id="18" xr3:uid="{88E38DC9-FE33-4C36-982B-532534116D65}" name="שעור מנכסי אפיק ההשקעה" dataDxfId="546"/>
    <tableColumn id="19" xr3:uid="{40C6DE84-D07B-4475-9C25-202529E61B2B}" name="שעור מסך נכסי השקעה**" dataDxfId="545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B2D57F3-75AE-4C15-864E-19F91ED846EB}" name="RowTitleRegion1.a1.b4.1" displayName="_RowTitleRegion1.a1.b4.1_1" ref="A1:B4" totalsRowShown="0" headerRowDxfId="544" dataDxfId="543" tableBorderDxfId="542" headerRowCellStyle="Normal_2007-16618" dataCellStyle="Normal_2007-16618">
  <autoFilter ref="A1:B4" xr:uid="{8B2D57F3-75AE-4C15-864E-19F91ED846EB}">
    <filterColumn colId="0" hiddenButton="1"/>
    <filterColumn colId="1" hiddenButton="1"/>
  </autoFilter>
  <tableColumns count="2">
    <tableColumn id="1" xr3:uid="{EEDAF097-634C-433E-9DC8-464333641754}" name="תאריך הדיווח" dataDxfId="541" dataCellStyle="Normal_2007-16618"/>
    <tableColumn id="2" xr3:uid="{6DECAE10-533F-49BE-ABAB-4CEA5C48DED0}" name="31/12/2023" dataDxfId="540" dataCellStyle="Normal_2007-16618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B579F99-61E8-443A-8F8D-EBFAD2A2235A}" name="TitleRegion1.a6.t320.1" displayName="TitleRegion1.a6.t320.1" ref="A6:T320" totalsRowShown="0" headerRowDxfId="539" dataDxfId="537" headerRowBorderDxfId="538" tableBorderDxfId="536">
  <autoFilter ref="A6:T320" xr:uid="{FB579F99-61E8-443A-8F8D-EBFAD2A2235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239E087E-21DB-4B50-B1A5-6456ECF643CE}" name="שם המנפיק/שם נייר ערך " dataDxfId="535"/>
    <tableColumn id="2" xr3:uid="{4367EFCE-C38A-47E0-834B-40F139514D1D}" name="מספר ני&quot;ע" dataDxfId="534"/>
    <tableColumn id="3" xr3:uid="{FC7894B5-1B93-42E0-B1F6-D124C8BAB7E5}" name="זירת מסחר" dataDxfId="533"/>
    <tableColumn id="4" xr3:uid="{A295F3D8-5937-4A53-9C7A-6E1848C2C4B4}" name="ספק מידע" dataDxfId="532"/>
    <tableColumn id="5" xr3:uid="{F7DCCFBE-D4C0-4ED3-BD51-BBECFD6D48C6}" name="מספר מנפיק" dataDxfId="531"/>
    <tableColumn id="6" xr3:uid="{5BEBF40D-F5C9-4F38-B4A6-A1C4BB61E329}" name="ענף מסחר" dataDxfId="530"/>
    <tableColumn id="7" xr3:uid="{B785EBD9-BFA4-4B06-884E-9BA72CFCEB49}" name="דירוג" dataDxfId="529"/>
    <tableColumn id="8" xr3:uid="{EC28D3B4-952D-4EC4-B810-5AEE45DF1597}" name="שם מדרג" dataDxfId="528"/>
    <tableColumn id="9" xr3:uid="{23CC5C3E-945A-4233-9297-F4F9C3ED7688}" name="תאריך רכישה" dataDxfId="527"/>
    <tableColumn id="10" xr3:uid="{3EB39FA6-BE01-48F1-9437-44BBFB54A66D}" name="מח&quot;מ" dataDxfId="526"/>
    <tableColumn id="11" xr3:uid="{E0689EF6-F472-4382-B8C6-D730147B25BA}" name="סוג מטבע" dataDxfId="525"/>
    <tableColumn id="12" xr3:uid="{A7D7F076-9F1B-43F2-AC40-9086015ADCA3}" name="שיעור ריבית" dataDxfId="524"/>
    <tableColumn id="13" xr3:uid="{4456A949-2E8F-4702-827C-466C992CF20B}" name="תשואה לפידיון" dataDxfId="523"/>
    <tableColumn id="14" xr3:uid="{15B3D794-6515-4889-84F9-4C59F7D15983}" name="ערך נקוב****" dataDxfId="522"/>
    <tableColumn id="15" xr3:uid="{B1535B0F-521B-4BDA-8A88-9F4764BF4B33}" name="שער***" dataDxfId="521"/>
    <tableColumn id="16" xr3:uid="{EFD15D3B-FA2B-44C6-944F-00484559FE2E}" name="פדיון/ ריבית/ דיבידנד לקבל*****  " dataDxfId="520"/>
    <tableColumn id="17" xr3:uid="{2638ACE1-4240-49BC-AF2E-47EDE9AC0E62}" name="שווי שוק" dataDxfId="519"/>
    <tableColumn id="18" xr3:uid="{4214DCDD-D81F-4556-A591-319F1C0B48CD}" name="שעור מערך נקוב מונפק" dataDxfId="518"/>
    <tableColumn id="19" xr3:uid="{E19992CA-770F-475D-9687-766C7890A62A}" name="שעור מנכסי אפיק ההשקעה" dataDxfId="517"/>
    <tableColumn id="20" xr3:uid="{9F0D0E81-A209-49F6-90FC-81485C38A273}" name="שעור מסך נכסי השקעה**" dataDxfId="516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8A9C56C-DB2C-4CA0-A194-58EF464AA5DA}" name="RowTitleRegion1.a1.b4.1" displayName="_RowTitleRegion1.a1.b4.1_2" ref="A1:B4" totalsRowShown="0" headerRowDxfId="515" dataDxfId="514" tableBorderDxfId="513" headerRowCellStyle="Normal_2007-16618" dataCellStyle="Normal_2007-16618">
  <autoFilter ref="A1:B4" xr:uid="{58A9C56C-DB2C-4CA0-A194-58EF464AA5DA}">
    <filterColumn colId="0" hiddenButton="1"/>
    <filterColumn colId="1" hiddenButton="1"/>
  </autoFilter>
  <tableColumns count="2">
    <tableColumn id="1" xr3:uid="{E0B26D98-99B0-45B8-B880-7E17CFBEC089}" name="תאריך הדיווח" dataDxfId="512" dataCellStyle="Normal_2007-16618"/>
    <tableColumn id="2" xr3:uid="{66A887FE-28A1-4166-94F4-0C1D9521DC49}" name="31/12/2023" dataDxfId="511" dataCellStyle="Normal_2007-16618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0E35FB2-A9AB-4115-A4F7-1B6FA9EF8302}" name="TitleRegion1.a6.n266.1" displayName="TitleRegion1.a6.n266.1" ref="A6:N266" totalsRowShown="0" headerRowDxfId="510" dataDxfId="508" headerRowBorderDxfId="509" tableBorderDxfId="507">
  <autoFilter ref="A6:N266" xr:uid="{90E35FB2-A9AB-4115-A4F7-1B6FA9EF830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2F88DBC-C1DD-4813-9DD4-FDDB57E27BE4}" name="שם המנפיק/שם נייר ערך " dataDxfId="506"/>
    <tableColumn id="2" xr3:uid="{8BE32E42-0521-4757-B5F3-C41CB0393340}" name="מספר ני&quot;ע" dataDxfId="505"/>
    <tableColumn id="3" xr3:uid="{B0B47DBD-9400-4638-AD9B-EA6F45484AC6}" name="זירת מסחר" dataDxfId="504"/>
    <tableColumn id="4" xr3:uid="{C3517F25-389A-4912-844E-F1BCACECC538}" name="ספק מידע" dataDxfId="503"/>
    <tableColumn id="5" xr3:uid="{5A8DA12E-550E-40FC-AFDF-5CD2046D6ADB}" name="מספר מנפיק" dataDxfId="502"/>
    <tableColumn id="6" xr3:uid="{AB2D0E71-5781-4465-807E-FC009FE8FA9F}" name="ענף מסחר" dataDxfId="501"/>
    <tableColumn id="7" xr3:uid="{B23D4120-72D7-4C8F-9D50-F60A3A4CD208}" name="סוג מטבע" dataDxfId="500"/>
    <tableColumn id="8" xr3:uid="{341AACB3-9001-406E-B333-B99A491F86B4}" name="ערך נקוב****" dataDxfId="499"/>
    <tableColumn id="9" xr3:uid="{CEF78CD7-AC22-457D-80FD-67A2F085BA54}" name="שער***" dataDxfId="498"/>
    <tableColumn id="10" xr3:uid="{DB302388-6F3E-4CEA-BE29-2780FD071027}" name="פדיון/ ריבית/ דיבידנד לקבל*****  " dataDxfId="497"/>
    <tableColumn id="11" xr3:uid="{95E0655A-1791-463B-B60D-F2AE310A7036}" name="שווי שוק" dataDxfId="496"/>
    <tableColumn id="12" xr3:uid="{D755DCE1-11CB-495C-8835-5B772CA31034}" name="שעור מערך נקוב מונפק" dataDxfId="495"/>
    <tableColumn id="13" xr3:uid="{DBF6F2CA-F863-4A1E-B549-769488C6C58F}" name="שעור מנכסי אפיק ההשקעה" dataDxfId="494"/>
    <tableColumn id="14" xr3:uid="{CFC9A618-E1FB-4CA9-BAA7-FC9B5C0ED686}" name="שעור מסך נכסי השקעה**" dataDxfId="493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1E228A4-FDF4-47A6-8F08-C47A70B8A60A}" name="RowTitleRegion1.a1.b4.1" displayName="_RowTitleRegion1.a1.b4.1_3" ref="A1:B4" totalsRowShown="0" headerRowDxfId="492" dataDxfId="491" tableBorderDxfId="490" headerRowCellStyle="Normal_2007-16618" dataCellStyle="Normal_2007-16618">
  <autoFilter ref="A1:B4" xr:uid="{A1E228A4-FDF4-47A6-8F08-C47A70B8A60A}">
    <filterColumn colId="0" hiddenButton="1"/>
    <filterColumn colId="1" hiddenButton="1"/>
  </autoFilter>
  <tableColumns count="2">
    <tableColumn id="1" xr3:uid="{E3CF3DB3-0E3D-4D0D-98E0-3D55C74BF6A9}" name="תאריך הדיווח" dataDxfId="489" dataCellStyle="Normal_2007-16618"/>
    <tableColumn id="2" xr3:uid="{95E099E3-7134-4633-B44A-98233BEBEB31}" name="31/12/2023" dataDxfId="488" dataCellStyle="Normal_2007-16618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A329700-866D-423A-9DC2-F3E6F2218FC1}" name="TitleRegion1.a6.m81.1" displayName="TitleRegion1.a6.m81.1" ref="A6:M81" totalsRowShown="0" headerRowDxfId="487" dataDxfId="485" headerRowBorderDxfId="486" tableBorderDxfId="484">
  <autoFilter ref="A6:M81" xr:uid="{8A329700-866D-423A-9DC2-F3E6F2218FC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DA7FE2E2-6B09-4890-9658-D58A064B1A13}" name="שם המנפיק/שם נייר ערך " dataDxfId="483"/>
    <tableColumn id="2" xr3:uid="{2E0D92BA-3154-408F-8F02-0A52009F429A}" name="מספר ני&quot;ע" dataDxfId="482"/>
    <tableColumn id="3" xr3:uid="{D9517E81-0492-4E55-AC38-E62846EEEE96}" name="זירת מסחר" dataDxfId="481"/>
    <tableColumn id="4" xr3:uid="{ACF18E2B-6563-4136-9651-6BF5C96A098B}" name="מספר מנפיק" dataDxfId="480"/>
    <tableColumn id="5" xr3:uid="{DA820DB1-84CC-4552-BB63-B1DD5713EA24}" name="ענף מסחר" dataDxfId="479"/>
    <tableColumn id="6" xr3:uid="{F15FD284-EAF5-43C6-A64D-4469B294750A}" name="סוג מטבע" dataDxfId="478"/>
    <tableColumn id="7" xr3:uid="{F6A8FA6A-3879-45EC-ABC3-82C81C6D5E71}" name="ערך נקוב****" dataDxfId="477"/>
    <tableColumn id="8" xr3:uid="{342C51B2-D018-45E8-B33F-0521C17FD705}" name="שער***" dataDxfId="476"/>
    <tableColumn id="9" xr3:uid="{FF73A48E-19F6-45DF-8447-BCF401B8B624}" name="פדיון/ ריבית/ דיבידנד לקבל*****  " dataDxfId="475"/>
    <tableColumn id="10" xr3:uid="{0493C4EC-B637-4C5B-955E-E89E0BEB28DE}" name="שווי שוק" dataDxfId="474"/>
    <tableColumn id="11" xr3:uid="{DE07188C-7DD0-4859-A1D4-136663107545}" name="שעור מערך נקוב מונפק" dataDxfId="473"/>
    <tableColumn id="12" xr3:uid="{9F8615A9-0ECD-4AF2-8C66-491A3CDEE820}" name="שעור מנכסי אפיק ההשקעה" dataDxfId="472"/>
    <tableColumn id="13" xr3:uid="{D2C7A730-33E7-415C-9F2B-EEC21CF608DD}" name="שעור מסך נכסי השקעה**" dataDxfId="471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54640FB-DE9F-43A3-9A26-B190249BCE4B}" name="RowTitleRegion1.a1.b4.1" displayName="_RowTitleRegion1.a1.b4.1_4" ref="A1:B4" totalsRowShown="0" headerRowDxfId="470" dataDxfId="469" tableBorderDxfId="468" headerRowCellStyle="Normal_2007-16618" dataCellStyle="Normal_2007-16618">
  <autoFilter ref="A1:B4" xr:uid="{254640FB-DE9F-43A3-9A26-B190249BCE4B}">
    <filterColumn colId="0" hiddenButton="1"/>
    <filterColumn colId="1" hiddenButton="1"/>
  </autoFilter>
  <tableColumns count="2">
    <tableColumn id="1" xr3:uid="{C88D9B3F-39A7-4FD3-BD3D-0A602AE0D179}" name="תאריך הדיווח" dataDxfId="467" dataCellStyle="Normal_2007-16618"/>
    <tableColumn id="2" xr3:uid="{46301687-6571-421E-BD50-CD97BD9F09A7}" name="31/12/2023" dataDxfId="466" dataCellStyle="Normal_2007-16618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3F6286A-91D1-459B-BD7B-C4D3B32E3975}" name="TitleRegion1.a6.n30.1" displayName="TitleRegion1.a6.n30.1" ref="A6:N30" totalsRowShown="0" headerRowDxfId="465" dataDxfId="463" headerRowBorderDxfId="464" tableBorderDxfId="462">
  <autoFilter ref="A6:N30" xr:uid="{03F6286A-91D1-459B-BD7B-C4D3B32E397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200219B-24B4-492F-80E1-B3D17B02FC5D}" name="שם המנפיק/שם נייר ערך " dataDxfId="461"/>
    <tableColumn id="2" xr3:uid="{6BE2CFA7-9031-49D9-91FC-CD9DB73179C8}" name="מספר ני&quot;ע" dataDxfId="460"/>
    <tableColumn id="3" xr3:uid="{4F086A4C-0699-46E8-9D25-C6821116F7CB}" name="זירת מסחר" dataDxfId="459"/>
    <tableColumn id="4" xr3:uid="{3AA42EE4-442C-4D53-831D-44DAE917CC6C}" name="מספר מנפיק" dataDxfId="458"/>
    <tableColumn id="5" xr3:uid="{72691844-6680-47F6-BAE3-9CBF3273202C}" name="ענף מסחר" dataDxfId="457"/>
    <tableColumn id="6" xr3:uid="{66C17F4D-BEBD-4F4C-B162-FFCDBD55B5F9}" name="דירוג" dataDxfId="456"/>
    <tableColumn id="7" xr3:uid="{678ACD89-2729-494F-8ED4-1EBF1F5953D6}" name="שם מדרג" dataDxfId="455"/>
    <tableColumn id="8" xr3:uid="{33A4629F-86D1-4DB9-A9D1-ABA7EB286D14}" name="סוג מטבע" dataDxfId="454"/>
    <tableColumn id="9" xr3:uid="{29A5C8F8-32C8-468F-BD58-DEDF0AA7F5A5}" name="ערך נקוב****" dataDxfId="453"/>
    <tableColumn id="10" xr3:uid="{46BFD65B-3659-4401-98F9-D6DFBC62D1F6}" name="שער***" dataDxfId="452"/>
    <tableColumn id="11" xr3:uid="{0747DC9D-56D9-4A7F-82F0-131B9CE38D08}" name="שווי שוק" dataDxfId="451"/>
    <tableColumn id="12" xr3:uid="{2844858E-4EB7-49C5-A56E-3E80EC30016A}" name="שעור מערך נקוב מונפק" dataDxfId="450"/>
    <tableColumn id="13" xr3:uid="{2AABC1F2-2DE6-4AC6-A99C-7823EB96E16B}" name="שעור מנכסי אפיק ההשקעה" dataDxfId="449"/>
    <tableColumn id="14" xr3:uid="{F0A7A8F2-90A0-4756-AD9E-436461B496AE}" name="שעור מסך נכסי השקעה**" dataDxfId="448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9A3EC9E-7809-4DEB-A5AF-77C05A3EF4E3}" name="RowTitleRegion1.a1.b4.1" displayName="_RowTitleRegion1.a1.b4.1_5" ref="A1:B4" totalsRowShown="0" headerRowDxfId="447" dataDxfId="446" tableBorderDxfId="445" headerRowCellStyle="Normal_2007-16618" dataCellStyle="Normal_2007-16618">
  <autoFilter ref="A1:B4" xr:uid="{C9A3EC9E-7809-4DEB-A5AF-77C05A3EF4E3}">
    <filterColumn colId="0" hiddenButton="1"/>
    <filterColumn colId="1" hiddenButton="1"/>
  </autoFilter>
  <tableColumns count="2">
    <tableColumn id="1" xr3:uid="{7389E9E2-6881-4549-88F9-6121E0AE517D}" name="תאריך הדיווח" dataDxfId="444" dataCellStyle="Normal_2007-16618"/>
    <tableColumn id="2" xr3:uid="{0C63CA92-E97F-4817-9D59-0301BDAA9D5F}" name="31/12/2023" dataDxfId="443" dataCellStyle="Normal_2007-16618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C2C6634-E77F-4D66-8F65-BB364C36236C}" name="TitleRegion1.a6.k27.1" displayName="TitleRegion1.a6.k27.1" ref="A6:K27" totalsRowShown="0" headerRowDxfId="442" dataDxfId="440" headerRowBorderDxfId="441" tableBorderDxfId="439">
  <autoFilter ref="A6:K27" xr:uid="{8C2C6634-E77F-4D66-8F65-BB364C36236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973B6F93-0508-4387-AD27-DDA040719611}" name="שם המנפיק/שם נייר ערך" dataDxfId="438"/>
    <tableColumn id="2" xr3:uid="{E110561D-3759-4D38-804A-2C04D33C6732}" name="מספר ני&quot;ע" dataDxfId="437"/>
    <tableColumn id="3" xr3:uid="{B502C26E-3C86-42E9-8688-3ED502DA0961}" name="זירת מסחר" dataDxfId="436"/>
    <tableColumn id="4" xr3:uid="{D0D5BC86-DA61-4944-BC04-41DEAB8C20BD}" name="ענף מסחר" dataDxfId="435"/>
    <tableColumn id="5" xr3:uid="{64758B6F-C7E1-4E8C-98A2-37DE43DD6A82}" name="סוג מטבע" dataDxfId="434"/>
    <tableColumn id="6" xr3:uid="{BE593F82-E382-43F6-833B-BD4D0D10AE09}" name="ערך נקוב****" dataDxfId="433"/>
    <tableColumn id="7" xr3:uid="{ABFBA644-4CC7-4CC6-AC78-20B13A5E61D7}" name="שער***" dataDxfId="432"/>
    <tableColumn id="8" xr3:uid="{0E903069-50CA-4491-82AE-9737CCB48F8D}" name="שווי שוק" dataDxfId="431"/>
    <tableColumn id="9" xr3:uid="{ECD59131-B9F6-4BDE-AECA-A1D86205EF22}" name="שעור מערך נקוב מונפק" dataDxfId="430"/>
    <tableColumn id="10" xr3:uid="{93131F9C-47E6-4EE5-B2D2-2838194EC148}" name="שעור מנכסי אפיק ההשקעה" dataDxfId="429"/>
    <tableColumn id="11" xr3:uid="{E09107D0-17F4-4F23-87A4-0266785D6287}" name="שעור מסך נכסי השקעה**" dataDxfId="428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986A86D-3B2A-4AD4-9480-3414F862395A}" name="RowTitleRegion1.a1.b4.1" displayName="_RowTitleRegion1.a1.b4.1_6" ref="A1:B4" totalsRowShown="0" headerRowDxfId="427" dataDxfId="426" tableBorderDxfId="425" headerRowCellStyle="Normal_2007-16618" dataCellStyle="Normal_2007-16618">
  <autoFilter ref="A1:B4" xr:uid="{E986A86D-3B2A-4AD4-9480-3414F862395A}">
    <filterColumn colId="0" hiddenButton="1"/>
    <filterColumn colId="1" hiddenButton="1"/>
  </autoFilter>
  <tableColumns count="2">
    <tableColumn id="1" xr3:uid="{ED541241-56AC-4973-B22B-E55D764C89B3}" name="תאריך הדיווח" dataDxfId="424" dataCellStyle="Normal_2007-16618"/>
    <tableColumn id="2" xr3:uid="{731E2D60-8F29-4723-BC9E-435831319CF2}" name="31/12/2023" dataDxfId="423" dataCellStyle="Normal_2007-16618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F1BA3A0-D4E7-447C-A2A2-4A5F50E37574}" name="TitleRegion1.a6.k25.1" displayName="TitleRegion1.a6.k25.1" ref="A6:K25" totalsRowShown="0" headerRowDxfId="422" dataDxfId="420" headerRowBorderDxfId="421" tableBorderDxfId="419">
  <autoFilter ref="A6:K25" xr:uid="{9F1BA3A0-D4E7-447C-A2A2-4A5F50E3757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D6AC572-715B-4E07-8ABB-F83FCC74D507}" name="שם המנפיק/שם נייר ערך" dataDxfId="418"/>
    <tableColumn id="2" xr3:uid="{82E5D86D-E603-4136-924E-D306934E9C12}" name="מספר ני&quot;ע" dataDxfId="417"/>
    <tableColumn id="3" xr3:uid="{11F1A62B-B4A8-41DC-8ADC-8221D0FA91D9}" name="זירת מסחר" dataDxfId="416"/>
    <tableColumn id="4" xr3:uid="{F44E137B-3218-4AE8-BBB5-3AED0B3642C8}" name="ענף מסחר" dataDxfId="415"/>
    <tableColumn id="5" xr3:uid="{431C007A-53D9-413B-BF4F-35D5A5C5E15A}" name="סוג מטבע" dataDxfId="414"/>
    <tableColumn id="6" xr3:uid="{091B7972-13D7-4CCA-ACCA-3F84861D849B}" name="ערך נקוב****" dataDxfId="413"/>
    <tableColumn id="7" xr3:uid="{04D40642-FE8B-4BC9-949B-FF4120869177}" name="שער***" dataDxfId="412"/>
    <tableColumn id="8" xr3:uid="{202DA965-B183-4370-AC25-15B4BE4850DE}" name="שווי שוק" dataDxfId="411"/>
    <tableColumn id="9" xr3:uid="{E54CC259-4445-49FF-B33E-833255E230A6}" name="שעור מערך נקוב מונפק" dataDxfId="410"/>
    <tableColumn id="10" xr3:uid="{64A4F49C-5E06-4634-8757-0491DC721A1B}" name="שעור מנכסי אפיק ההשקעה" dataDxfId="409"/>
    <tableColumn id="11" xr3:uid="{F0F0E80C-A480-48D2-99AA-AC9D7E842219}" name="שעור מסך נכסי השקעה**" dataDxfId="408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C3F4696-C90A-49A2-B4DF-DFC9C00934F3}" name="RowTitleRegion1.a1.b4.1" displayName="_RowTitleRegion1.a1.b4.1_7" ref="A1:B4" totalsRowShown="0" headerRowDxfId="407" dataDxfId="406" tableBorderDxfId="405" headerRowCellStyle="Normal_2007-16618" dataCellStyle="Normal_2007-16618">
  <autoFilter ref="A1:B4" xr:uid="{BC3F4696-C90A-49A2-B4DF-DFC9C00934F3}">
    <filterColumn colId="0" hiddenButton="1"/>
    <filterColumn colId="1" hiddenButton="1"/>
  </autoFilter>
  <tableColumns count="2">
    <tableColumn id="1" xr3:uid="{75922303-A5E9-4426-BFFC-700568EAD593}" name="תאריך הדיווח" dataDxfId="404" dataCellStyle="Normal_2007-16618"/>
    <tableColumn id="2" xr3:uid="{D6562240-C177-4886-ACA2-04686CB77535}" name="31/12/2023" dataDxfId="403" dataCellStyle="Normal_2007-16618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9A8F7FC-B51B-47F8-BBD3-E5BE3484D622}" name="TitleRegion1.a6.j24.1" displayName="TitleRegion1.a6.j24.1" ref="A6:J24" totalsRowShown="0" headerRowDxfId="402" dataDxfId="400" headerRowBorderDxfId="401" tableBorderDxfId="399">
  <autoFilter ref="A6:J24" xr:uid="{69A8F7FC-B51B-47F8-BBD3-E5BE3484D62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9BFE4C6-8821-40B0-AADF-2ED9CC17A9DC}" name="שם המנפיק/שם נייר ערך" dataDxfId="398"/>
    <tableColumn id="2" xr3:uid="{6FEE11BE-B1EE-4F2A-99E4-D79B839A77A3}" name="מספר ני&quot;ע" dataDxfId="397"/>
    <tableColumn id="3" xr3:uid="{C3A668E3-53B9-44AC-BB0C-33A39DD21DAC}" name="זירת מסחר" dataDxfId="396"/>
    <tableColumn id="4" xr3:uid="{499867BA-0CC5-4276-98B3-617732F8FCD0}" name="ענף מסחר" dataDxfId="395"/>
    <tableColumn id="5" xr3:uid="{898A0DB4-99C0-447B-90BD-6C729E426484}" name="סוג מטבע" dataDxfId="394"/>
    <tableColumn id="6" xr3:uid="{BF739E8A-8182-4664-93AB-5A14CE2E2B18}" name="ערך נקוב****" dataDxfId="393"/>
    <tableColumn id="7" xr3:uid="{8056C7A7-DC01-4FBB-ACE2-3F568E4DAC2B}" name="שער***" dataDxfId="392"/>
    <tableColumn id="8" xr3:uid="{A7D7E944-4324-488A-8295-2CEBB43AFDD0}" name="שווי שוק" dataDxfId="391"/>
    <tableColumn id="9" xr3:uid="{4F33A21C-B21A-424C-ABD3-1EB8117BF7B3}" name="שעור מנכסי אפיק ההשקעה" dataDxfId="390"/>
    <tableColumn id="10" xr3:uid="{DB404C4C-AD1B-4834-BCA6-2A519AC42376}" name="שעור מסך נכסי השקעה**" dataDxfId="389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6417915-C83F-4930-BCC8-5A25D2EC3DED}" name="RowTitleRegion1.a1.b4.1" displayName="_RowTitleRegion1.a1.b4.1_8" ref="A1:B4" totalsRowShown="0" headerRowDxfId="388" dataDxfId="387" tableBorderDxfId="386" headerRowCellStyle="Normal_2007-16618" dataCellStyle="Normal_2007-16618">
  <autoFilter ref="A1:B4" xr:uid="{86417915-C83F-4930-BCC8-5A25D2EC3DED}">
    <filterColumn colId="0" hiddenButton="1"/>
    <filterColumn colId="1" hiddenButton="1"/>
  </autoFilter>
  <tableColumns count="2">
    <tableColumn id="1" xr3:uid="{22C65545-3A04-4208-900A-79D40AB47C44}" name="תאריך הדיווח" dataDxfId="385" dataCellStyle="Normal_2007-16618"/>
    <tableColumn id="2" xr3:uid="{4A1828BC-C491-40A1-983F-726E20503802}" name="31/12/2023" dataDxfId="384" dataCellStyle="Normal_2007-1661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D108DBD-923E-431E-9791-1FC0B39FA503}" name="TitleRegion1.a6.p13.1" displayName="TitleRegion1.a6.p13.1" ref="A6:P13" totalsRowShown="0" headerRowDxfId="383" dataDxfId="381" headerRowBorderDxfId="382" tableBorderDxfId="380">
  <autoFilter ref="A6:P13" xr:uid="{0D108DBD-923E-431E-9791-1FC0B39FA50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B1EE085A-50EC-4AB7-9760-E4602D0BAA4C}" name="שם המנפיק/שם נייר ערך" dataDxfId="379"/>
    <tableColumn id="2" xr3:uid="{A8B4C77E-9243-49A9-8185-41075AC1A9A6}" name="מספר ני&quot;ע" dataDxfId="378"/>
    <tableColumn id="3" xr3:uid="{26F482AC-B97E-425E-B826-82F578F52882}" name="נכס הבסיס" dataDxfId="377"/>
    <tableColumn id="4" xr3:uid="{F7E8B57D-790F-4B47-B1E4-F8023C46F394}" name="דירוג" dataDxfId="376"/>
    <tableColumn id="5" xr3:uid="{04E50C1D-1CBC-4117-A4B3-30F3C1DF8B82}" name="שם מדרג" dataDxfId="375"/>
    <tableColumn id="6" xr3:uid="{98964110-2006-4FA4-B2C0-06C2544A68AC}" name="תאריך רכישה" dataDxfId="374"/>
    <tableColumn id="7" xr3:uid="{3C4B2225-1CB7-4F69-9C74-C0D9C2410C83}" name="מח&quot;מ" dataDxfId="373"/>
    <tableColumn id="8" xr3:uid="{796D7E36-6274-451E-9305-EE0EFB3450E9}" name="סוג מטבע" dataDxfId="372"/>
    <tableColumn id="9" xr3:uid="{5AC70D9F-4464-4D79-92B6-B26690942595}" name="שיעור ריבית" dataDxfId="371"/>
    <tableColumn id="10" xr3:uid="{0B6637BF-6313-4D42-93F4-F122E7CAE3AF}" name="תשואה לפידיון" dataDxfId="370"/>
    <tableColumn id="11" xr3:uid="{32B06935-D53E-4D41-8E49-EAA449E188A6}" name="ערך נקוב****" dataDxfId="369"/>
    <tableColumn id="12" xr3:uid="{5D901CBA-A236-4E39-BED2-DDF71BEE11A4}" name="שער***" dataDxfId="368"/>
    <tableColumn id="13" xr3:uid="{B9261F42-1685-4B30-B4D7-048465789867}" name="שווי שוק" dataDxfId="367"/>
    <tableColumn id="14" xr3:uid="{46F1F470-B358-4859-A103-378E0012F241}" name="שעור מערך נקוב מונפק" dataDxfId="366"/>
    <tableColumn id="15" xr3:uid="{C7D0C40B-AC0F-4451-80E4-D11B7CDF7DEA}" name="שעור מנכסי אפיק ההשקעה" dataDxfId="365"/>
    <tableColumn id="16" xr3:uid="{018BDBE6-DE69-48DF-922B-3492C31DBE18}" name="שעור מסך נכסי השקעה**" dataDxfId="364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BFBEBE2-0042-44C9-B639-FC1D1D56F9BD}" name="RowTitleRegion1.a1.b4.1" displayName="_RowTitleRegion1.a1.b4.1_9" ref="A1:B4" totalsRowShown="0" headerRowDxfId="363" dataDxfId="362" tableBorderDxfId="361" headerRowCellStyle="Normal_2007-16618" dataCellStyle="Normal_2007-16618">
  <autoFilter ref="A1:B4" xr:uid="{3BFBEBE2-0042-44C9-B639-FC1D1D56F9BD}">
    <filterColumn colId="0" hiddenButton="1"/>
    <filterColumn colId="1" hiddenButton="1"/>
  </autoFilter>
  <tableColumns count="2">
    <tableColumn id="1" xr3:uid="{0B0D744E-1940-4CBD-AFB4-115F07388166}" name="תאריך הדיווח" dataDxfId="360" dataCellStyle="Normal_2007-16618"/>
    <tableColumn id="2" xr3:uid="{C407D37A-A104-42E2-81F9-12DF79A971B5}" name="31/12/2023" dataDxfId="359" dataCellStyle="Normal_2007-16618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E879DF53-4725-408F-91E9-6F7CF961F91D}" name="TitleRegion1.a6.o163.1" displayName="TitleRegion1.a6.o163.1" ref="A6:O163" totalsRowShown="0" headerRowDxfId="358" dataDxfId="356" headerRowBorderDxfId="357" tableBorderDxfId="355">
  <autoFilter ref="A6:O163" xr:uid="{E879DF53-4725-408F-91E9-6F7CF961F91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D37E7903-FA04-47A2-BC61-360D1BA926EE}" name="שם המנפיק/שם נייר ערך" dataDxfId="354"/>
    <tableColumn id="2" xr3:uid="{3BDD811C-80E1-44B5-B1DD-A4FF24FAB5F9}" name="מספר ני&quot;ע" dataDxfId="353"/>
    <tableColumn id="3" xr3:uid="{8B88A67D-92A8-4B55-B7D9-D3FB16A8815A}" name="דירוג" dataDxfId="352"/>
    <tableColumn id="4" xr3:uid="{E23C3067-87D2-4984-B969-99C32ED8A220}" name="שם מדרג" dataDxfId="351"/>
    <tableColumn id="5" xr3:uid="{2A1CAE5E-17ED-48ED-A39D-6F5AE6FFE1F2}" name="תאריך רכישה" dataDxfId="350"/>
    <tableColumn id="6" xr3:uid="{AADC7320-E65C-4EED-98D4-A72BB100C841}" name="מח&quot;מ" dataDxfId="349"/>
    <tableColumn id="7" xr3:uid="{A2E79B31-8CF1-4594-88AD-33990F0B4060}" name="סוג מטבע" dataDxfId="348"/>
    <tableColumn id="8" xr3:uid="{3EC04730-E22F-4BDA-8B80-CEB0B15B8710}" name="שיעור ריבית" dataDxfId="347"/>
    <tableColumn id="9" xr3:uid="{0CDFE5F6-8F02-4EAD-B7D6-6151DC51A1A9}" name="תשואה לפידיון" dataDxfId="346"/>
    <tableColumn id="10" xr3:uid="{95DD2151-2DB1-4536-AEDF-7A68A705F70E}" name="ערך נקוב****" dataDxfId="345"/>
    <tableColumn id="11" xr3:uid="{D76D8DC9-DBF6-4344-8CA4-338710AA1A98}" name="שער***" dataDxfId="344"/>
    <tableColumn id="12" xr3:uid="{B7FCDFFB-935E-4023-9570-4E5E70CA4E9C}" name="שווי הוגן" dataDxfId="343"/>
    <tableColumn id="13" xr3:uid="{07E07232-CC37-4EDA-93C0-82FB10EC42F6}" name="שעור מערך נקוב מונפק" dataDxfId="342"/>
    <tableColumn id="14" xr3:uid="{A016CB52-EE1A-4574-ABA8-DF6FDF70A698}" name="שעור מנכסי אפיק ההשקעה" dataDxfId="341"/>
    <tableColumn id="15" xr3:uid="{2EE2CB66-7251-4A72-90F3-9D8F4A70799A}" name="שעור מסך נכסי השקעה**" dataDxfId="340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02DE2E3-9ADD-45B5-A5D1-D9B9790495B7}" name="RowTitleRegion1.a1.b4.1" displayName="_RowTitleRegion1.a1.b4.1_10" ref="A1:B4" totalsRowShown="0" headerRowDxfId="339" dataDxfId="338" tableBorderDxfId="337" headerRowCellStyle="Normal_2007-16618" dataCellStyle="Normal_2007-16618">
  <autoFilter ref="A1:B4" xr:uid="{902DE2E3-9ADD-45B5-A5D1-D9B9790495B7}">
    <filterColumn colId="0" hiddenButton="1"/>
    <filterColumn colId="1" hiddenButton="1"/>
  </autoFilter>
  <tableColumns count="2">
    <tableColumn id="1" xr3:uid="{74EE8B00-BE97-4D5F-8DFD-60E560BC2ABA}" name="תאריך הדיווח" dataDxfId="336" dataCellStyle="Normal_2007-16618"/>
    <tableColumn id="2" xr3:uid="{CFA59DC1-072C-48CB-8203-DF0FBF2CF105}" name="31/12/2023" dataDxfId="335" dataCellStyle="Normal_2007-16618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48D9C0F-9A8D-4CA9-9A3D-FCC500D6B5D0}" name="TitleRegion1.a6.r13.1" displayName="TitleRegion1.a6.r13.1" ref="A6:R13" totalsRowShown="0" headerRowDxfId="334" dataDxfId="332" headerRowBorderDxfId="333" tableBorderDxfId="331">
  <autoFilter ref="A6:R13" xr:uid="{448D9C0F-9A8D-4CA9-9A3D-FCC500D6B5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31352736-7A1E-422B-8881-9101BC87384C}" name="שם המנפיק/שם נייר ערך" dataDxfId="330"/>
    <tableColumn id="2" xr3:uid="{98A5A495-E124-4BD8-AC62-5FB59DCACC53}" name="מספר ני&quot;ע" dataDxfId="329"/>
    <tableColumn id="3" xr3:uid="{64D4B40E-C08E-420B-A3BB-0DECE4498266}" name="ספק המידע" dataDxfId="328"/>
    <tableColumn id="4" xr3:uid="{3E387E1A-A029-4207-8E5E-678E6854656E}" name="מספר מנפיק" dataDxfId="327"/>
    <tableColumn id="5" xr3:uid="{0AF462A2-97EF-4A52-84F0-C09C89117451}" name="ענף מסחר" dataDxfId="326"/>
    <tableColumn id="6" xr3:uid="{3F36A8A8-7FF4-4E03-8433-A7426A5A3429}" name="דירוג" dataDxfId="325"/>
    <tableColumn id="7" xr3:uid="{554D6EAB-99FE-4C30-8E4F-E13E12BE40CD}" name="שם מדרג" dataDxfId="324"/>
    <tableColumn id="8" xr3:uid="{8626A31C-6F9E-42C5-8BD4-66A9FA4330DB}" name="תאריך רכישה" dataDxfId="323"/>
    <tableColumn id="9" xr3:uid="{F45EF432-25F0-4681-8CC3-255BC3C76220}" name="מח&quot;מ" dataDxfId="322"/>
    <tableColumn id="10" xr3:uid="{E1B1F11C-B22F-4242-8A3D-00CA197B4253}" name="סוג מטבע" dataDxfId="321"/>
    <tableColumn id="11" xr3:uid="{962933F4-9C42-43C9-B5E4-80AF45168F29}" name="שיעור ריבית" dataDxfId="320"/>
    <tableColumn id="12" xr3:uid="{C5F79C00-8816-4FF9-A1B7-85438081E0FF}" name="תשואה לפידיון" dataDxfId="319"/>
    <tableColumn id="13" xr3:uid="{20F18B7C-7E83-4C1C-B9D2-984ADD52148C}" name="ערך נקוב****" dataDxfId="318"/>
    <tableColumn id="14" xr3:uid="{D90D2A69-37D2-4AA5-AA56-FF66AB702975}" name="שער***" dataDxfId="317"/>
    <tableColumn id="15" xr3:uid="{BE78F1F0-1C10-4294-8DA2-0A8B5F62FBF4}" name="שווי הוגן" dataDxfId="316"/>
    <tableColumn id="16" xr3:uid="{3BCD2DFC-CC42-4CB3-9F36-8F84C53CED85}" name="שעור מערך נקוב מונפק" dataDxfId="315"/>
    <tableColumn id="17" xr3:uid="{57FA6312-B84C-4CE1-B514-81B27240B02D}" name="שעור מנכסי אפיק ההשקעה" dataDxfId="314"/>
    <tableColumn id="18" xr3:uid="{82AA5355-6156-4C79-9709-0C295153F03A}" name="שעור מסך נכסי השקעה**" dataDxfId="313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FB6D0F6-67A7-449C-8B67-6A880F716705}" name="RowTitleRegion1.a1.b4.1" displayName="_RowTitleRegion1.a1.b4.1_11" ref="A1:B4" totalsRowShown="0" headerRowDxfId="312" dataDxfId="311" tableBorderDxfId="310" headerRowCellStyle="Normal_2007-16618" dataCellStyle="Normal_2007-16618">
  <autoFilter ref="A1:B4" xr:uid="{FFB6D0F6-67A7-449C-8B67-6A880F716705}">
    <filterColumn colId="0" hiddenButton="1"/>
    <filterColumn colId="1" hiddenButton="1"/>
  </autoFilter>
  <tableColumns count="2">
    <tableColumn id="1" xr3:uid="{10B7811B-703F-4EB7-84E1-307A3FCF28D7}" name="תאריך הדיווח" dataDxfId="309" dataCellStyle="Normal_2007-16618"/>
    <tableColumn id="2" xr3:uid="{6D358269-70A3-4802-B14E-6B94CED151EB}" name="31/12/2023" dataDxfId="308" dataCellStyle="Normal_2007-16618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5EFEC14-02CF-43EE-BBA5-411C02853566}" name="TitleRegion1.a6.r38.1" displayName="TitleRegion1.a6.r38.1" ref="A6:R38" totalsRowShown="0" headerRowDxfId="307" dataDxfId="305" headerRowBorderDxfId="306" tableBorderDxfId="304">
  <autoFilter ref="A6:R38" xr:uid="{55EFEC14-02CF-43EE-BBA5-411C0285356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B50B43E1-962D-4801-B395-82E44E4D5461}" name="שם המנפיק/שם נייר ערך" dataDxfId="303"/>
    <tableColumn id="2" xr3:uid="{BC2F0B06-2873-4228-82D8-FBFD116947C8}" name="מספר ני&quot;ע" dataDxfId="302"/>
    <tableColumn id="3" xr3:uid="{A2080511-B4F3-4E74-BAAE-192150F22B5B}" name="ספק המידע" dataDxfId="301"/>
    <tableColumn id="4" xr3:uid="{73E8BAB6-BAE7-4F7E-9F0D-1262C914CB8D}" name="מספר מנפיק" dataDxfId="300"/>
    <tableColumn id="5" xr3:uid="{2E6199F1-E8F0-448F-A75E-B21204AB715A}" name="ענף מסחר" dataDxfId="299"/>
    <tableColumn id="6" xr3:uid="{82206460-13BA-4707-8F54-707DEA6237A4}" name="דירוג" dataDxfId="298"/>
    <tableColumn id="7" xr3:uid="{5764A5F4-8EC2-423B-B69C-D209BAB4F4A8}" name="שם מדרג" dataDxfId="297"/>
    <tableColumn id="8" xr3:uid="{2BF7EDC8-5C9D-40C0-95A5-56D56236D0E8}" name="תאריך רכישה" dataDxfId="296"/>
    <tableColumn id="9" xr3:uid="{8EB83775-AD8E-4D6C-98B0-2693245F83E0}" name="מח&quot;מ" dataDxfId="295"/>
    <tableColumn id="10" xr3:uid="{D4DBB3E6-EFE5-4CE9-9417-5DD7B74702BC}" name="סוג מטבע" dataDxfId="294"/>
    <tableColumn id="11" xr3:uid="{7B8C7A86-6E4E-421F-ADF9-7223D988BFE6}" name="שיעור ריבית" dataDxfId="293"/>
    <tableColumn id="12" xr3:uid="{63D86A24-8F8F-4749-AE85-2F9A436778CE}" name="תשואה לפידיון" dataDxfId="292"/>
    <tableColumn id="13" xr3:uid="{031E0147-DB90-4CE9-9163-5534BB8938F8}" name="ערך נקוב****" dataDxfId="291"/>
    <tableColumn id="14" xr3:uid="{AF87A61F-CF99-4CB3-A9EE-2FF253AFE6BB}" name="שער***" dataDxfId="290"/>
    <tableColumn id="15" xr3:uid="{42226D95-7CD3-4DF7-B402-4664382E297F}" name="שווי הוגן" dataDxfId="289"/>
    <tableColumn id="16" xr3:uid="{5CF04C86-0F09-4F3B-AF9F-CA4E543599FA}" name="שעור מערך נקוב מונפק" dataDxfId="288"/>
    <tableColumn id="17" xr3:uid="{52F66C69-85B8-4336-80EC-E410A0A0E5BA}" name="שעור מנכסי אפיק ההשקעה" dataDxfId="287"/>
    <tableColumn id="18" xr3:uid="{FF2A9F20-29B2-4306-B1C0-E15BBFB4D414}" name="שעור מסך נכסי השקעה**" dataDxfId="286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20474466-9576-40B3-BFBF-20361F5A53B1}" name="RowTitleRegion1.a1.b4.1" displayName="_RowTitleRegion1.a1.b4.1_12" ref="A1:B4" totalsRowShown="0" headerRowDxfId="285" dataDxfId="284" tableBorderDxfId="283" headerRowCellStyle="Normal_2007-16618" dataCellStyle="Normal_2007-16618">
  <autoFilter ref="A1:B4" xr:uid="{20474466-9576-40B3-BFBF-20361F5A53B1}">
    <filterColumn colId="0" hiddenButton="1"/>
    <filterColumn colId="1" hiddenButton="1"/>
  </autoFilter>
  <tableColumns count="2">
    <tableColumn id="1" xr3:uid="{30E5170D-528C-4890-9C79-F6CF23205FD2}" name="תאריך הדיווח" dataDxfId="282" dataCellStyle="Normal_2007-16618"/>
    <tableColumn id="2" xr3:uid="{B8F24D13-B796-4843-A284-8F90F43D265C}" name="31/12/2023" dataDxfId="281" dataCellStyle="Normal_2007-16618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3CD2BEDE-0455-41B5-BB96-BA1BC8A1A7A2}" name="TitleRegion1.a6.l74.1" displayName="TitleRegion1.a6.l74.1" ref="A6:L74" totalsRowShown="0" headerRowDxfId="280" dataDxfId="278" headerRowBorderDxfId="279" tableBorderDxfId="277">
  <autoFilter ref="A6:L74" xr:uid="{3CD2BEDE-0455-41B5-BB96-BA1BC8A1A7A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A4CF0274-06BC-4385-9DDE-F2A61A97BDB5}" name="שם המנפיק/שם נייר ערך" dataDxfId="276"/>
    <tableColumn id="2" xr3:uid="{481AE851-DB24-4774-917F-6D499ADC2828}" name="מספר ני&quot;ע" dataDxfId="275"/>
    <tableColumn id="3" xr3:uid="{A399A29B-1317-45AC-930C-7D3B9425CC79}" name="ספק המידע" dataDxfId="274"/>
    <tableColumn id="4" xr3:uid="{17C86923-C7C0-47D9-869B-C6F8040041E9}" name="מספר מנפיק" dataDxfId="273"/>
    <tableColumn id="5" xr3:uid="{75C7719F-8079-4BD4-9F34-BE5E60D00BA0}" name="ענף מסחר" dataDxfId="272"/>
    <tableColumn id="6" xr3:uid="{5D0D97B7-98AB-4061-8AAA-8C52BAF5CD71}" name="סוג מטבע" dataDxfId="271"/>
    <tableColumn id="7" xr3:uid="{D73FD296-E9B5-40CE-A743-DE7CAA922401}" name="ערך נקוב****" dataDxfId="270"/>
    <tableColumn id="8" xr3:uid="{97927ACD-3606-4CD6-AC1A-048DC32811C5}" name="שער***" dataDxfId="269"/>
    <tableColumn id="9" xr3:uid="{C1F90977-CE85-4DF4-AF61-E3B0AE7B7FEC}" name="שווי הוגן" dataDxfId="268"/>
    <tableColumn id="10" xr3:uid="{7EC7B47B-8E03-4341-9DF9-A1418DC7ED9D}" name="שעור מערך נקוב מונפק" dataDxfId="267"/>
    <tableColumn id="11" xr3:uid="{5AF8CCAD-6E1D-4638-A82C-04668C49CC1F}" name="שעור מנכסי אפיק ההשקעה" dataDxfId="266"/>
    <tableColumn id="12" xr3:uid="{7C3027B5-2DA2-4022-BCE0-CD4F8A12C722}" name="שעור מסך נכסי השקעה**" dataDxfId="265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AD376200-B3A7-4717-97C7-77485C23B95C}" name="RowTitleRegion1.a1.b4.1" displayName="_RowTitleRegion1.a1.b4.1_13" ref="A1:B4" totalsRowShown="0" headerRowDxfId="264" dataDxfId="263" tableBorderDxfId="262" headerRowCellStyle="Normal_2007-16618" dataCellStyle="Normal_2007-16618">
  <autoFilter ref="A1:B4" xr:uid="{AD376200-B3A7-4717-97C7-77485C23B95C}">
    <filterColumn colId="0" hiddenButton="1"/>
    <filterColumn colId="1" hiddenButton="1"/>
  </autoFilter>
  <tableColumns count="2">
    <tableColumn id="1" xr3:uid="{59ADD6DB-888F-49CD-A922-2AE56694D5CC}" name="תאריך הדיווח" dataDxfId="261" dataCellStyle="Normal_2007-16618"/>
    <tableColumn id="2" xr3:uid="{66D19686-0F35-4936-8E8D-9A2D75C2FC6B}" name="31/12/2023" dataDxfId="260" dataCellStyle="Normal_2007-16618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5ADB0A70-182F-4B84-B18C-95D78AE9BBFA}" name="RowTitleRegion1.a1.b4.1" displayName="_RowTitleRegion1.a1.b4.1_14" ref="A1:B4" totalsRowShown="0" headerRowDxfId="259" dataDxfId="258" tableBorderDxfId="257" headerRowCellStyle="Normal_2007-16618" dataCellStyle="Normal_2007-16618">
  <autoFilter ref="A1:B4" xr:uid="{5ADB0A70-182F-4B84-B18C-95D78AE9BBFA}">
    <filterColumn colId="0" hiddenButton="1"/>
    <filterColumn colId="1" hiddenButton="1"/>
  </autoFilter>
  <tableColumns count="2">
    <tableColumn id="1" xr3:uid="{0068737B-67A3-4786-8119-A4B4AA9D2D79}" name="תאריך הדיווח" dataDxfId="256" dataCellStyle="Normal_2007-16618"/>
    <tableColumn id="2" xr3:uid="{5A2EBD67-428E-4A75-86AD-09FE9A68CF33}" name="31/12/2023" dataDxfId="255" dataCellStyle="Normal_2007-16618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C7D5CBE-F8F5-473C-81D7-69572CFF6B26}" name="TitleRegion1.a6.k15.1" displayName="TitleRegion1.a6.k15.1" ref="A6:K15" totalsRowShown="0" headerRowDxfId="254" headerRowBorderDxfId="253" tableBorderDxfId="252">
  <autoFilter ref="A6:K15" xr:uid="{2C7D5CBE-F8F5-473C-81D7-69572CFF6B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773757F-B2C5-4F05-B1F2-88A4476C1B67}" name="שם המנפיק/שם נייר ערך" dataDxfId="251"/>
    <tableColumn id="2" xr3:uid="{E97F0DD7-BEC1-4F20-AA99-5282F8331597}" name="מספר ני&quot;ע" dataDxfId="250"/>
    <tableColumn id="3" xr3:uid="{CCE49EA9-FAE1-4377-97D3-64CF90514103}" name="ענף מסחר" dataDxfId="249"/>
    <tableColumn id="4" xr3:uid="{162A16A2-6F1C-4AB3-8134-BF25331B539A}" name="סוג מטבע" dataDxfId="248"/>
    <tableColumn id="5" xr3:uid="{36E4D606-A542-4B5F-9E59-2694192DD3E4}" name="תאריך רכישה" dataDxfId="247"/>
    <tableColumn id="6" xr3:uid="{A62956E9-D16E-4A0E-A06A-7EF123F38EF5}" name="ערך נקוב****" dataDxfId="246"/>
    <tableColumn id="7" xr3:uid="{A776C9C8-4E43-4FA6-BAC1-CC4415AF603E}" name="שער***" dataDxfId="245"/>
    <tableColumn id="8" xr3:uid="{CA6889D1-D0C8-4F25-91AE-46FE01693CD7}" name="שווי הוגן" dataDxfId="244"/>
    <tableColumn id="9" xr3:uid="{D72100B8-B045-4113-9054-3F0713BC2527}" name="שעור מערך נקוב מונפק" dataDxfId="243"/>
    <tableColumn id="10" xr3:uid="{8F03D557-F5F7-4895-A0BB-2D6871D4F491}" name="שעור מנכסי אפיק ההשקעה"/>
    <tableColumn id="11" xr3:uid="{2E0B8640-6205-4956-B460-1A354B74F24D}" name="שעור מסך נכסי השקעה**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838540E-4C64-4B03-BD3B-0DECCE6759A7}" name="RowTitleRegion1.a1.b4.1" displayName="_RowTitleRegion1.a1.b4.1_15" ref="A1:B4" totalsRowShown="0" headerRowDxfId="242" dataDxfId="241" tableBorderDxfId="240" headerRowCellStyle="Normal_2007-16618" dataCellStyle="Normal_2007-16618">
  <autoFilter ref="A1:B4" xr:uid="{C838540E-4C64-4B03-BD3B-0DECCE6759A7}">
    <filterColumn colId="0" hiddenButton="1"/>
    <filterColumn colId="1" hiddenButton="1"/>
  </autoFilter>
  <tableColumns count="2">
    <tableColumn id="1" xr3:uid="{86DAA334-D682-4DEF-8279-D00DEAF951C9}" name="תאריך הדיווח" dataDxfId="239" dataCellStyle="Normal_2007-16618"/>
    <tableColumn id="2" xr3:uid="{39DB05C8-4F0A-461C-8763-1DB2BD0DFBF7}" name="31/12/2023" dataDxfId="238" dataCellStyle="Normal_2007-16618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91EA9D4D-0196-4BFE-8ACB-BC02ABF10E07}" name="TitleRegion1.a6.k20.1" displayName="TitleRegion1.a6.k20.1" ref="A6:K20" totalsRowShown="0" headerRowDxfId="237" dataDxfId="235" headerRowBorderDxfId="236" tableBorderDxfId="234">
  <autoFilter ref="A6:K20" xr:uid="{91EA9D4D-0196-4BFE-8ACB-BC02ABF10E0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4AA56D80-7876-4415-A178-A8261F0CBF8B}" name="שם המנפיק/שם נייר ערך" dataDxfId="233"/>
    <tableColumn id="2" xr3:uid="{95753180-C6B4-4BE9-8ED2-DB4CCA900656}" name="מספר ני&quot;ע" dataDxfId="232"/>
    <tableColumn id="3" xr3:uid="{5D74E8DC-FCB0-44F1-A58A-8EB785D1E966}" name="ענף מסחר" dataDxfId="231"/>
    <tableColumn id="4" xr3:uid="{7D3FE059-CFAB-4106-91A8-E25185E43981}" name="סוג מטבע" dataDxfId="230"/>
    <tableColumn id="5" xr3:uid="{1691A5EC-7E4A-4273-A8CB-A9CA5A0EB823}" name="תאריך רכישה" dataDxfId="229"/>
    <tableColumn id="6" xr3:uid="{735FABB9-1C7E-4F8A-A656-812259C1BA01}" name="ערך נקוב****" dataDxfId="228"/>
    <tableColumn id="7" xr3:uid="{C83DA40D-8382-4463-8E3A-8F091FB90544}" name="שער***" dataDxfId="227"/>
    <tableColumn id="8" xr3:uid="{E248395E-CF54-484A-9143-16293102628C}" name="שווי הוגן" dataDxfId="226"/>
    <tableColumn id="9" xr3:uid="{3ECFAC12-4D94-43E8-B8BD-B8F2EF437E58}" name="שעור מערך נקוב מונפק" dataDxfId="225"/>
    <tableColumn id="10" xr3:uid="{E7B45037-1385-43F1-907C-C5B4575B1D04}" name="שעור מנכסי אפיק ההשקעה" dataDxfId="224"/>
    <tableColumn id="11" xr3:uid="{B0A47C7E-CB9E-42A2-B8BF-F610095D0D38}" name="שעור מסך נכסי השקעה**" dataDxfId="22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F892BA0-EDAA-4DC6-8949-859DC63D1D55}" name="RowTitleRegion1.a1.b4.1" displayName="_RowTitleRegion1.a1.b4.1_16" ref="A1:B4" totalsRowShown="0" headerRowDxfId="222" dataDxfId="221" tableBorderDxfId="220" headerRowCellStyle="Normal_2007-16618" dataCellStyle="Normal_2007-16618">
  <autoFilter ref="A1:B4" xr:uid="{1F892BA0-EDAA-4DC6-8949-859DC63D1D55}">
    <filterColumn colId="0" hiddenButton="1"/>
    <filterColumn colId="1" hiddenButton="1"/>
  </autoFilter>
  <tableColumns count="2">
    <tableColumn id="1" xr3:uid="{5F2CE2F5-83E5-489E-9AE7-159EF4DE6461}" name="תאריך הדיווח" dataDxfId="219" dataCellStyle="Normal_2007-16618"/>
    <tableColumn id="2" xr3:uid="{93B3CC9B-0D67-48D3-8FBA-E28F54B9977E}" name="31/12/2023" dataDxfId="218" dataCellStyle="Normal_2007-16618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1F5ADA04-46B8-4FD8-B409-08C85BCEFB36}" name="TitleRegion1.a6.j361.1" displayName="TitleRegion1.a6.j361.1" ref="A6:J361" totalsRowShown="0" headerRowDxfId="217" dataDxfId="215" headerRowBorderDxfId="216" tableBorderDxfId="214">
  <autoFilter ref="A6:J361" xr:uid="{1F5ADA04-46B8-4FD8-B409-08C85BCEFB3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E118F96-AD05-4280-8DAA-44FD34F062CD}" name="שם המנפיק/שם נייר ערך" dataDxfId="213"/>
    <tableColumn id="2" xr3:uid="{05BFC4F6-7823-4CF6-83B9-A67679EB6AA3}" name="מספר ני&quot;ע" dataDxfId="212"/>
    <tableColumn id="3" xr3:uid="{FE007234-8634-45CF-AA29-6304483E69F2}" name="ענף מסחר" dataDxfId="211"/>
    <tableColumn id="4" xr3:uid="{EE882116-44AA-478E-A11E-E2F295F43B3D}" name="סוג מטבע" dataDxfId="210"/>
    <tableColumn id="5" xr3:uid="{E5D7ECC0-19B5-4535-AE82-9C48773462A6}" name="תאריך רכישה" dataDxfId="209"/>
    <tableColumn id="6" xr3:uid="{28E18FE7-63AB-4000-ADC2-EB8F6FEF9F8F}" name="ערך נקוב****" dataDxfId="208"/>
    <tableColumn id="7" xr3:uid="{6173A8E2-A6C3-4093-A641-92E487D129EE}" name="שער***" dataDxfId="207"/>
    <tableColumn id="8" xr3:uid="{E88901B0-7ABD-47E5-9336-97CFCC4EB14B}" name="שווי הוגן" dataDxfId="206"/>
    <tableColumn id="9" xr3:uid="{1B674864-4792-4CD1-A0EC-F44FAF1A8324}" name="שעור מנכסי אפיק ההשקעה" dataDxfId="205"/>
    <tableColumn id="10" xr3:uid="{60B9CBB6-585E-4856-90EF-05D133FE8511}" name="שעור מסך נכסי השקעה**" dataDxfId="204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9D958F12-F2C8-4AEC-ABA3-7EF3B242A96F}" name="RowTitleRegion1.a1.b4.1" displayName="_RowTitleRegion1.a1.b4.1_17" ref="A1:B4" totalsRowShown="0" headerRowDxfId="203" dataDxfId="202" tableBorderDxfId="201" headerRowCellStyle="Normal_2007-16618" dataCellStyle="Normal_2007-16618">
  <autoFilter ref="A1:B4" xr:uid="{9D958F12-F2C8-4AEC-ABA3-7EF3B242A96F}">
    <filterColumn colId="0" hiddenButton="1"/>
    <filterColumn colId="1" hiddenButton="1"/>
  </autoFilter>
  <tableColumns count="2">
    <tableColumn id="1" xr3:uid="{E83556B3-F024-4D09-9AC4-88CCEE32C062}" name="תאריך הדיווח" dataDxfId="200" dataCellStyle="Normal_2007-16618"/>
    <tableColumn id="2" xr3:uid="{8025F910-E9F4-40DB-9596-EE1763FB5A1A}" name="31/12/2023" dataDxfId="199" dataCellStyle="Normal_2007-16618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AE0C0DBF-4FB7-4716-B378-B3467417F685}" name="TitleRegion1.a6.p13.1" displayName="TitleRegion1.a6.p13.1_" ref="A6:P13" totalsRowShown="0" headerRowDxfId="198" dataDxfId="196" headerRowBorderDxfId="197" tableBorderDxfId="195">
  <autoFilter ref="A6:P13" xr:uid="{AE0C0DBF-4FB7-4716-B378-B3467417F68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34E3AD6C-D06C-4932-ACA9-C8CADD61BB95}" name="שם המנפיק/שם נייר ערך" dataDxfId="194"/>
    <tableColumn id="2" xr3:uid="{F2C1A100-ECE8-4D43-B8F8-B78B74D60144}" name="מספר ני&quot;ע" dataDxfId="193"/>
    <tableColumn id="3" xr3:uid="{BD08AAF0-1F6A-48CA-A09A-C97B513A5492}" name="נכס הבסיס" dataDxfId="192"/>
    <tableColumn id="4" xr3:uid="{03196EE5-2B5D-429A-9A94-9625758E3D1E}" name="דירוג" dataDxfId="191"/>
    <tableColumn id="5" xr3:uid="{87F3548B-D5F2-4867-B3B0-F7F9CEEEBD05}" name="שם מדרג" dataDxfId="190"/>
    <tableColumn id="6" xr3:uid="{A597042F-0D32-4A6F-B29C-2CD6207A5A1D}" name="תאריך רכישה" dataDxfId="189"/>
    <tableColumn id="7" xr3:uid="{01CF6197-74F6-4188-A5C7-A83AFA6ADFE5}" name="מח&quot;מ" dataDxfId="188"/>
    <tableColumn id="8" xr3:uid="{4EA489DC-1939-4D5A-97C8-4108F4683E01}" name="סוג מטבע" dataDxfId="187"/>
    <tableColumn id="9" xr3:uid="{5D1E8EC7-9A8B-4608-8081-C0ABB5B1213E}" name="שיעור ריבית" dataDxfId="186"/>
    <tableColumn id="10" xr3:uid="{BC4321EC-1EBA-4A95-B153-38973CD6E1CA}" name="תשואה לפידיון" dataDxfId="185"/>
    <tableColumn id="11" xr3:uid="{949031B0-E6E7-47E1-A2F4-F04E9B8ECDD6}" name="ערך נקוב****" dataDxfId="184"/>
    <tableColumn id="12" xr3:uid="{6B02E171-A3B1-439A-BAC2-EFCBF1F7D3E1}" name="שער***" dataDxfId="183"/>
    <tableColumn id="13" xr3:uid="{12F12735-97E6-49F7-B26A-4CD14D661F2D}" name="שווי הוגן" dataDxfId="182"/>
    <tableColumn id="14" xr3:uid="{B0624523-C38F-4A5D-BF7A-544452D399F7}" name="שעור מערך נקוב מונפק" dataDxfId="181"/>
    <tableColumn id="15" xr3:uid="{5FE65E24-4586-4B50-9ECE-A028437F7BFA}" name="שעור מנכסי אפיק ההשקעה" dataDxfId="180"/>
    <tableColumn id="16" xr3:uid="{E2A1FC1F-3EE3-44CB-88F8-614C152245E5}" name="שעור מסך נכסי השקעה**" dataDxfId="179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2EF7B0D2-FC66-4064-85D2-CD80481D55CB}" name="RowTitleRegion1.a1.b4.1" displayName="_RowTitleRegion1.a1.b4.1_18" ref="A1:B4" totalsRowShown="0" headerRowDxfId="178" dataDxfId="177" tableBorderDxfId="176" headerRowCellStyle="Normal_2007-16618" dataCellStyle="Normal_2007-16618">
  <autoFilter ref="A1:B4" xr:uid="{2EF7B0D2-FC66-4064-85D2-CD80481D55CB}">
    <filterColumn colId="0" hiddenButton="1"/>
    <filterColumn colId="1" hiddenButton="1"/>
  </autoFilter>
  <tableColumns count="2">
    <tableColumn id="1" xr3:uid="{565B483A-F6A4-4D53-A673-8A2BCE13E618}" name="תאריך הדיווח" dataDxfId="175" dataCellStyle="Normal_2007-16618"/>
    <tableColumn id="2" xr3:uid="{3DAAEA2F-F7CF-4EF8-86FD-5E80E9FCA94E}" name="31/12/2023" dataDxfId="174" dataCellStyle="Normal_2007-16618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6E57E596-363E-4185-A34A-4CF519F8D8C1}" name="TitleRegion1.a5.q298.1" displayName="TitleRegion1.a5.q298.1" ref="A5:Q298" totalsRowShown="0" headerRowDxfId="173" dataDxfId="171" headerRowBorderDxfId="172">
  <autoFilter ref="A5:Q298" xr:uid="{6E57E596-363E-4185-A34A-4CF519F8D8C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F2409FA8-7D61-47CD-A539-FCBDFA70FCBF}" name="שם המנפיק/שם נייר ערך" dataDxfId="170"/>
    <tableColumn id="2" xr3:uid="{5BEAD275-0F87-4DEE-8930-692874DDE3D0}" name="קונסורציום כן/לא" dataDxfId="169"/>
    <tableColumn id="3" xr3:uid="{6757481C-FDE8-406C-9CF9-4103F4BC24B1}" name="מספר ני&quot;ע" dataDxfId="168"/>
    <tableColumn id="4" xr3:uid="{99918793-E516-4DD2-AF58-6CB3115ED8FB}" name="מספר מנפיק" dataDxfId="167"/>
    <tableColumn id="5" xr3:uid="{6AFE5F37-7E18-459F-BA53-1C2D5F8148AA}" name="דירוג" dataDxfId="166"/>
    <tableColumn id="6" xr3:uid="{945BAD11-E3E0-42FE-9559-89A7B795D9C5}" name="תאריך רכישה" dataDxfId="165"/>
    <tableColumn id="7" xr3:uid="{1E2B9113-E003-4BB6-A88D-91217BE4D2CF}" name="שם מדרג" dataDxfId="164"/>
    <tableColumn id="8" xr3:uid="{485D33DF-1AFE-4DB6-9507-DAF7EED3C5EF}" name="מח&quot;מ" dataDxfId="163"/>
    <tableColumn id="9" xr3:uid="{E428CFA4-D45A-40D6-805F-F3D8E120A11D}" name="ענף משק" dataDxfId="162"/>
    <tableColumn id="10" xr3:uid="{0A5B35B5-AB62-4D8E-A7A0-DF9D1A153C77}" name="סוג מטבע" dataDxfId="161"/>
    <tableColumn id="11" xr3:uid="{361F9FAC-8FD9-4413-B227-A3B204C6FBD2}" name="שיעור ריבית ממוצע" dataDxfId="160"/>
    <tableColumn id="12" xr3:uid="{4C103CA9-304E-447B-ABE8-BAEA7951BAC2}" name="תשואה לפידיון" dataDxfId="159"/>
    <tableColumn id="13" xr3:uid="{EF5CE961-5CEC-4A55-80B7-C67B86541A14}" name="ערך נקוב****" dataDxfId="158"/>
    <tableColumn id="14" xr3:uid="{67D417B5-BD96-495D-8C9A-5FC84048AAA8}" name="שער***" dataDxfId="157"/>
    <tableColumn id="15" xr3:uid="{2526891E-561E-4371-BCCC-7C5CDB90A63C}" name="שווי הוגן" dataDxfId="156"/>
    <tableColumn id="16" xr3:uid="{EA59B191-13D2-4A10-818F-6FBF72B6443C}" name="שעור מנכסי אפיק ההשקעה" dataDxfId="155"/>
    <tableColumn id="17" xr3:uid="{CD97887E-B3C9-4B3E-885F-2C29240FFEB4}" name="שעור מסך נכסי השקעה**" dataDxfId="154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64CA4A2-CCE8-4169-ABD2-0B2A5C8F0751}" name="RowTitleRegion1.a1.b4.1" displayName="_RowTitleRegion1.a1.b4.1_19" ref="A1:B4" totalsRowShown="0" headerRowDxfId="153" dataDxfId="152" tableBorderDxfId="151" headerRowCellStyle="Normal_2007-16618" dataCellStyle="Normal_2007-16618">
  <autoFilter ref="A1:B4" xr:uid="{364CA4A2-CCE8-4169-ABD2-0B2A5C8F0751}">
    <filterColumn colId="0" hiddenButton="1"/>
    <filterColumn colId="1" hiddenButton="1"/>
  </autoFilter>
  <tableColumns count="2">
    <tableColumn id="1" xr3:uid="{F2AE6870-7288-4759-A14B-DA0D4D38A97D}" name="תאריך הדיווח" dataDxfId="150" dataCellStyle="Normal_2007-16618"/>
    <tableColumn id="2" xr3:uid="{E64C163D-74B1-4DC1-BF1A-79133AFB22AA}" name="31/12/2023" dataDxfId="149" dataCellStyle="Normal_2007-16618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C785A1DA-BA0C-4304-A73C-7F96714957E2}" name="TitleRegion1.a5.n12.1" displayName="TitleRegion1.a5.n12.1" ref="A5:N12" totalsRowShown="0" headerRowDxfId="148" dataDxfId="146" headerRowBorderDxfId="147">
  <autoFilter ref="A5:N12" xr:uid="{C785A1DA-BA0C-4304-A73C-7F96714957E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9007BA9-B97C-4465-8433-5A2E15B3909D}" name="שם המנפיק/שם נייר ערך" dataDxfId="145"/>
    <tableColumn id="2" xr3:uid="{A22CF4FE-ACBA-40F8-B764-F4DB7E2DEF83}" name="מספר ני&quot;ע" dataDxfId="144"/>
    <tableColumn id="3" xr3:uid="{E339F6D2-3261-4F56-A6A8-E50DB516E9A9}" name="מספר מנפיק" dataDxfId="143"/>
    <tableColumn id="4" xr3:uid="{94E8C35C-B203-4309-A550-544C6A1FB3F6}" name="דירוג" dataDxfId="142"/>
    <tableColumn id="5" xr3:uid="{EC464492-C8AA-46C8-B94B-9854A106485F}" name="שם מדרג" dataDxfId="141"/>
    <tableColumn id="6" xr3:uid="{00B1F61E-F473-4726-B0C3-2C163D3C6779}" name="מח&quot;מ" dataDxfId="140"/>
    <tableColumn id="7" xr3:uid="{A5DC2C08-B5B8-4695-A713-6D163AAEF59E}" name="סוג מטבע" dataDxfId="139"/>
    <tableColumn id="8" xr3:uid="{6C9C3E17-8307-4C55-A8DD-FFF2A44601D1}" name="תנאי ושיעור ריבית" dataDxfId="138"/>
    <tableColumn id="9" xr3:uid="{C5C71846-C149-42CF-98B7-870EE49C78E1}" name="תשואה לפידיון" dataDxfId="137"/>
    <tableColumn id="10" xr3:uid="{BDE22744-A905-4204-9D62-C7B41BA6768A}" name="ערך נקוב****" dataDxfId="136"/>
    <tableColumn id="11" xr3:uid="{13B560F7-5949-4416-A288-EB565AD5A069}" name="שער***" dataDxfId="135"/>
    <tableColumn id="12" xr3:uid="{53E91F46-6C22-400E-971E-2B621FB8C662}" name="שווי הוגן" dataDxfId="134"/>
    <tableColumn id="13" xr3:uid="{BDF5E4DB-8A03-4470-9D74-9E40977A3BF5}" name="שעור מנכסי אפיק ההשקעה" dataDxfId="133"/>
    <tableColumn id="14" xr3:uid="{A71A61ED-BDBC-418C-9C40-A5E0EB855714}" name="שעור מסך נכסי השקעה**" dataDxfId="132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E07C2412-4043-49E3-848F-260553C8F60E}" name="RowTitleRegion1.a1.b4.1" displayName="_RowTitleRegion1.a1.b4.1_20" ref="A1:B4" totalsRowShown="0" headerRowDxfId="131" dataDxfId="130" tableBorderDxfId="129" headerRowCellStyle="Normal_2007-16618" dataCellStyle="Normal_2007-16618">
  <autoFilter ref="A1:B4" xr:uid="{E07C2412-4043-49E3-848F-260553C8F60E}">
    <filterColumn colId="0" hiddenButton="1"/>
    <filterColumn colId="1" hiddenButton="1"/>
  </autoFilter>
  <tableColumns count="2">
    <tableColumn id="1" xr3:uid="{CE14F682-13B1-4D72-B7A8-8FF0D9A7C483}" name="תאריך הדיווח" dataDxfId="128" dataCellStyle="Normal_2007-16618"/>
    <tableColumn id="2" xr3:uid="{F35FE609-5056-479F-A4CB-498F373A734D}" name="31/12/2023" dataDxfId="127" dataCellStyle="Normal_2007-16618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1CC12D91-5069-44E6-80B8-B4735122BDAE}" name="TitleRegion1.a5.i26.1" displayName="TitleRegion1.a5.i26.1" ref="A5:I26" totalsRowShown="0" headerRowDxfId="126" dataDxfId="124" headerRowBorderDxfId="125">
  <autoFilter ref="A5:I26" xr:uid="{1CC12D91-5069-44E6-80B8-B4735122BDA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A6B06EBE-5FC9-4BBC-BC8D-3E51C1F91A42}" name="שם המנפיק/שם נייר ערך" dataDxfId="123"/>
    <tableColumn id="2" xr3:uid="{27AB23D7-3F49-494C-A507-34063171357F}" name="תאריך שערוך אחרון" dataDxfId="122"/>
    <tableColumn id="3" xr3:uid="{3668E43C-031B-4DD2-BF9A-BE0BB13E58A8}" name="אופי הנכס" dataDxfId="121"/>
    <tableColumn id="4" xr3:uid="{9561BE54-6204-41EF-A9F7-433FF222DB7A}" name="שעור תשואה במהלך התקופה" dataDxfId="120" dataCellStyle="Percent"/>
    <tableColumn id="5" xr3:uid="{5F3568ED-D07A-4834-8C8F-F96393AD7E2D}" name="סוג מטבע" dataDxfId="119"/>
    <tableColumn id="6" xr3:uid="{BF7EFF48-68C6-4754-A04F-C0E19CB8CAE3}" name="שווי משוערך" dataDxfId="118"/>
    <tableColumn id="7" xr3:uid="{B447D2F3-26B1-49FD-9945-BDED3C070071}" name="שעור מנכסי אפיק ההשקעה" dataDxfId="117">
      <calculatedColumnFormula>IFERROR(F6/$F$8,0)</calculatedColumnFormula>
    </tableColumn>
    <tableColumn id="8" xr3:uid="{1E710C81-D304-41D0-AD07-1A039960F330}" name="שעור מסך נכסי השקעה" dataDxfId="116">
      <calculatedColumnFormula>F6/'סכום נכסי הקרן'!$C$41</calculatedColumnFormula>
    </tableColumn>
    <tableColumn id="9" xr3:uid="{2C99A2F3-39CF-40B4-90E9-EC6792B80088}" name="כתובת הנכס" dataDxfId="115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9D4F4FB3-CB89-4561-91A2-732B0EF9AF5E}" name="RowTitleRegion1.a1.b4.1" displayName="_RowTitleRegion1.a1.b4.1_21" ref="A1:B4" totalsRowShown="0" headerRowDxfId="114" dataDxfId="113" tableBorderDxfId="112" headerRowCellStyle="Normal_2007-16618" dataCellStyle="Normal_2007-16618">
  <autoFilter ref="A1:B4" xr:uid="{9D4F4FB3-CB89-4561-91A2-732B0EF9AF5E}">
    <filterColumn colId="0" hiddenButton="1"/>
    <filterColumn colId="1" hiddenButton="1"/>
  </autoFilter>
  <tableColumns count="2">
    <tableColumn id="1" xr3:uid="{92544BBB-2281-4330-A20A-514CFC5730E6}" name="תאריך הדיווח" dataDxfId="111" dataCellStyle="Normal_2007-16618"/>
    <tableColumn id="2" xr3:uid="{2924D400-3D76-4D7A-813E-8EB559525B97}" name="31/12/2023" dataDxfId="110" dataCellStyle="Normal_2007-16618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6F0C027E-7C75-4854-B4EA-8BC79D8D34E2}" name="TitleRegion1.a5.j8.1" displayName="TitleRegion1.a5.j8.1" ref="A5:J8" totalsRowShown="0" headerRowDxfId="109" headerRowBorderDxfId="108">
  <autoFilter ref="A5:J8" xr:uid="{6F0C027E-7C75-4854-B4EA-8BC79D8D34E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2D1FFFB-6F65-4295-AE76-D709202F7865}" name="שם המנפיק/שם נייר ערך"/>
    <tableColumn id="2" xr3:uid="{65565190-2C88-473D-8B42-6525596AE32C}" name="מספר מנפיק"/>
    <tableColumn id="3" xr3:uid="{BCCFFE3A-E9FD-44C6-92BF-977B5F1D7FBF}" name="דירוג"/>
    <tableColumn id="4" xr3:uid="{1986E19F-A4C9-4511-9533-A52F8E2E4A69}" name="שם המדרג"/>
    <tableColumn id="5" xr3:uid="{2AF87E56-47D5-475A-AE99-6BBA1BFF470A}" name="שעור הריבית"/>
    <tableColumn id="6" xr3:uid="{E3768FAF-B7E4-452B-BE40-C834CA1F6ED8}" name="סוג מטבע"/>
    <tableColumn id="7" xr3:uid="{C13FD30B-F7D0-4824-9F1D-3C585EBD6511}" name="תשואה לפדיון"/>
    <tableColumn id="8" xr3:uid="{3F435CA1-C1D2-48A5-BB7A-BD416B918CCC}" name="שווי הוגן"/>
    <tableColumn id="9" xr3:uid="{85993DDA-3C58-4472-8BCE-31C4141CC672}" name="שעור מנכסי אפיק ההשקעה"/>
    <tableColumn id="10" xr3:uid="{826E0F93-1669-4B22-A21B-196E4C3BBE3B}" name="שעור מסך נכסי השקעה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C7FE2068-500E-4D20-8ACF-E0AEEA076809}" name="RowTitleRegion1.a1.b4.1" displayName="_RowTitleRegion1.a1.b4.1_22" ref="A1:B4" totalsRowShown="0" headerRowDxfId="107" dataDxfId="106" tableBorderDxfId="105" headerRowCellStyle="Normal_2007-16618" dataCellStyle="Normal_2007-16618">
  <autoFilter ref="A1:B4" xr:uid="{C7FE2068-500E-4D20-8ACF-E0AEEA076809}">
    <filterColumn colId="0" hiddenButton="1"/>
    <filterColumn colId="1" hiddenButton="1"/>
  </autoFilter>
  <tableColumns count="2">
    <tableColumn id="1" xr3:uid="{DEA0E1FD-F33C-4CAE-90F3-6991750632E3}" name="תאריך הדיווח" dataDxfId="104" dataCellStyle="Normal_2007-16618"/>
    <tableColumn id="2" xr3:uid="{CEDC7435-530B-45E3-BD7C-AC792564BFEF}" name="31/12/2023" dataDxfId="103" dataCellStyle="Normal_2007-16618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BDFA3FBE-80EB-4F71-B460-B086E81B8D0E}" name="TitleRegion1.a5.j19.1" displayName="TitleRegion1.a5.j19.1" ref="A5:J19" totalsRowShown="0" headerRowDxfId="102" dataDxfId="100" headerRowBorderDxfId="101">
  <autoFilter ref="A5:J19" xr:uid="{BDFA3FBE-80EB-4F71-B460-B086E81B8D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22B5986-E253-423D-86D1-5FA198497D9C}" name="שם המנפיק/שם נייר ערך" dataDxfId="99"/>
    <tableColumn id="2" xr3:uid="{5C64C880-C985-46C8-A648-ECD6625A5AAC}" name="מספר ני&quot;ע" dataDxfId="98"/>
    <tableColumn id="3" xr3:uid="{32E751BA-FDFA-40F4-86EE-01396EE0B3DE}" name="דירוג" dataDxfId="97"/>
    <tableColumn id="4" xr3:uid="{EB0961F0-7AD1-45D8-A6F5-2EF59E507B0A}" name="שם המדרג" dataDxfId="96"/>
    <tableColumn id="5" xr3:uid="{3716B8AF-0A23-4175-B445-1E3E4F352D88}" name="שעור הריבית" dataDxfId="95"/>
    <tableColumn id="6" xr3:uid="{AB2C037A-893A-40E9-A138-6564468E29BE}" name="סוג מטבע" dataDxfId="94"/>
    <tableColumn id="7" xr3:uid="{E13A5FDA-D4CB-4A5B-A647-09DEC382EDC2}" name="תשואה לפדיון" dataDxfId="93"/>
    <tableColumn id="8" xr3:uid="{9D571DDD-9801-411D-9B1E-40922EFBFBE5}" name="שווי הוגן" dataDxfId="92"/>
    <tableColumn id="9" xr3:uid="{99C7170D-438F-426A-B3E9-2A596648891F}" name="שעור מנכסי אפיק ההשקעה" dataDxfId="91">
      <calculatedColumnFormula>IFERROR(H6/$H$8,0)</calculatedColumnFormula>
    </tableColumn>
    <tableColumn id="10" xr3:uid="{86ED16A0-F7A6-4D94-AD86-30F9E1735DD8}" name="שעור מסך נכסי השקעה" dataDxfId="90">
      <calculatedColumnFormula>H6/'סכום נכסי הקרן'!$C$41</calculatedColumnFormula>
    </tableColumn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7A4F4347-0EAD-478D-A063-F505B4E0B9C2}" name="RowTitleRegion1.a1.b4.1" displayName="_RowTitleRegion1.a1.b4.1_23" ref="A1:B4" totalsRowShown="0" headerRowDxfId="89" dataDxfId="88" tableBorderDxfId="87" headerRowCellStyle="Normal_2007-16618" dataCellStyle="Normal_2007-16618">
  <autoFilter ref="A1:B4" xr:uid="{7A4F4347-0EAD-478D-A063-F505B4E0B9C2}">
    <filterColumn colId="0" hiddenButton="1"/>
    <filterColumn colId="1" hiddenButton="1"/>
  </autoFilter>
  <tableColumns count="2">
    <tableColumn id="1" xr3:uid="{251578DF-AE26-4CEA-9EE8-5D9403A40895}" name="תאריך הדיווח" dataDxfId="86" dataCellStyle="Normal_2007-16618"/>
    <tableColumn id="2" xr3:uid="{34620D71-AC7E-438B-BD32-82649EF64692}" name="31/12/2023" dataDxfId="85" dataCellStyle="Normal_2007-16618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BF24CA5A-794B-4776-A7B5-2FD40EFF73F3}" name="TitleRegion1.a5.c215.1" displayName="TitleRegion1.a5.c215.1" ref="A5:C215" totalsRowShown="0" headerRowBorderDxfId="84">
  <autoFilter ref="A5:C215" xr:uid="{BF24CA5A-794B-4776-A7B5-2FD40EFF73F3}">
    <filterColumn colId="0" hiddenButton="1"/>
    <filterColumn colId="1" hiddenButton="1"/>
    <filterColumn colId="2" hiddenButton="1"/>
  </autoFilter>
  <tableColumns count="3">
    <tableColumn id="1" xr3:uid="{7A3582D1-8691-44CB-8817-937BE6E3FB95}" name="שם המנפיק/שם נייר ערך" dataDxfId="83"/>
    <tableColumn id="2" xr3:uid="{24DB7280-13C1-4B38-8A80-D75ADFF4BAB7}" name="סכום ההתחייבות" dataDxfId="82"/>
    <tableColumn id="3" xr3:uid="{6BB87796-75E5-4265-B7DE-41782EBE70B8}" name="תאריך סיום ההתחייבות" dataDxfId="81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A215A64D-81A2-4B68-960C-6B7AFFA2338D}" name="RowTitleRegion1.a1.b4.1" displayName="_RowTitleRegion1.a1.b4.1_24" ref="A1:B4" totalsRowShown="0" headerRowDxfId="80" dataDxfId="79" tableBorderDxfId="78" headerRowCellStyle="Normal_2007-16618" dataCellStyle="Normal_2007-16618">
  <autoFilter ref="A1:B4" xr:uid="{A215A64D-81A2-4B68-960C-6B7AFFA2338D}">
    <filterColumn colId="0" hiddenButton="1"/>
    <filterColumn colId="1" hiddenButton="1"/>
  </autoFilter>
  <tableColumns count="2">
    <tableColumn id="1" xr3:uid="{41DCC431-E9FE-4E85-A7E9-A9F33932AF6D}" name="תאריך הדיווח" dataDxfId="77" dataCellStyle="Normal_2007-16618"/>
    <tableColumn id="2" xr3:uid="{1F69017F-4974-47BB-A73E-E5244945848F}" name="31/12/2023" dataDxfId="76" dataCellStyle="Normal_2007-16618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6278D551-6004-4E25-BA67-B6585B148EB4}" name="TitleRegion1.a5.o11.1" displayName="TitleRegion1.a5.o11.1" ref="A5:O11" totalsRowShown="0" headerRowDxfId="75" dataDxfId="73" headerRowBorderDxfId="74" tableBorderDxfId="72">
  <autoFilter ref="A5:O11" xr:uid="{6278D551-6004-4E25-BA67-B6585B148EB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DCD1C4C3-5418-4949-B87F-9B46DAABC8DF}" name="שם המנפיק/שם נייר ערך" dataDxfId="71"/>
    <tableColumn id="2" xr3:uid="{32C6C279-FC2B-4157-98EB-EEB0BF1FD72B}" name="מספר ני&quot;ע" dataDxfId="70"/>
    <tableColumn id="3" xr3:uid="{0331592B-3918-4D4E-9613-0BE6A3296A4B}" name="ענף מסחר" dataDxfId="69"/>
    <tableColumn id="4" xr3:uid="{91CA42E2-D6B3-499E-A928-20125D15E64A}" name="דירוג" dataDxfId="68"/>
    <tableColumn id="5" xr3:uid="{E9AB3D3B-56BE-4385-9821-6FC96DB878A2}" name="שם מדרג" dataDxfId="67"/>
    <tableColumn id="6" xr3:uid="{8A14161B-144D-4AA5-8F1A-2AA3F1FA4E27}" name="תאריך רכישה" dataDxfId="66"/>
    <tableColumn id="7" xr3:uid="{3F8B4E79-CB2C-435C-B702-B684A212332C}" name="מח&quot;מ" dataDxfId="65"/>
    <tableColumn id="8" xr3:uid="{DCB9EB89-E041-4E38-9323-4B89C73EFF2C}" name="סוג מטבע" dataDxfId="64"/>
    <tableColumn id="9" xr3:uid="{842A7DFD-0346-421C-B902-A5AF16A968E0}" name="שיעור ריבית" dataDxfId="63"/>
    <tableColumn id="10" xr3:uid="{689E023C-A3F1-420B-B61F-A59D1A322D82}" name="ריבית אפקטיבית" dataDxfId="62"/>
    <tableColumn id="11" xr3:uid="{54994368-C1F4-4299-85D2-FF5603922C81}" name="ערך נקוב ****" dataDxfId="61"/>
    <tableColumn id="12" xr3:uid="{D88B18A2-541F-461E-880D-8B53FE208F8F}" name="עלות מתואמת" dataDxfId="60"/>
    <tableColumn id="13" xr3:uid="{9774FFCF-AC46-4C31-A0E4-18C1D4246A7D}" name="שעור מערך נקוב מונפק" dataDxfId="59"/>
    <tableColumn id="14" xr3:uid="{65A38D4B-0F97-4019-90C4-617C43FBCDDC}" name="שעור מנכסי אפיק ההשקעה" dataDxfId="58"/>
    <tableColumn id="15" xr3:uid="{46F1D82C-1B3E-446D-8694-B431D84024D2}" name="שעור מסך נכסי השקעה**" dataDxfId="57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1FA0D4F3-9CA8-48CF-8684-1B53B01FC162}" name="RowTitleRegion1.a1.b4.1" displayName="_RowTitleRegion1.a1.b4.1_25" ref="A1:B4" totalsRowShown="0" headerRowDxfId="56" dataDxfId="55" tableBorderDxfId="54" headerRowCellStyle="Normal_2007-16618" dataCellStyle="Normal_2007-16618">
  <autoFilter ref="A1:B4" xr:uid="{1FA0D4F3-9CA8-48CF-8684-1B53B01FC162}">
    <filterColumn colId="0" hiddenButton="1"/>
    <filterColumn colId="1" hiddenButton="1"/>
  </autoFilter>
  <tableColumns count="2">
    <tableColumn id="1" xr3:uid="{F5CDC0D4-D26F-4E66-842D-C8835AD367CE}" name="תאריך הדיווח" dataDxfId="53" dataCellStyle="Normal_2007-16618"/>
    <tableColumn id="2" xr3:uid="{7800FFBE-AEA7-4B07-9DC3-46F52A90A77C}" name="31/12/2023" dataDxfId="52" dataCellStyle="Normal_2007-16618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8D050B4E-5F61-41F6-BCCB-DF008135FBCB}" name="TitleRegion1.a5.o11.1" displayName="TitleRegion1.a5.o11.1_" ref="A5:O11" totalsRowShown="0" headerRowDxfId="51" dataDxfId="49" headerRowBorderDxfId="50" tableBorderDxfId="48">
  <autoFilter ref="A5:O11" xr:uid="{8D050B4E-5F61-41F6-BCCB-DF008135FBC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EC383B65-C19E-4D9B-AF85-97F964C39FE3}" name="שם המנפיק/שם נייר ערך" dataDxfId="47"/>
    <tableColumn id="2" xr3:uid="{BFAB9660-717E-4C39-8B6E-90A646EBDA95}" name="מספר ני&quot;ע" dataDxfId="46"/>
    <tableColumn id="3" xr3:uid="{376E8B75-E062-4B46-84B3-D49ECC6004A6}" name="ענף מסחר" dataDxfId="45"/>
    <tableColumn id="4" xr3:uid="{48A8A6DB-9A83-4EA1-BAB0-CF11C64FC641}" name="דירוג" dataDxfId="44"/>
    <tableColumn id="5" xr3:uid="{1B5EC231-8FAF-42A6-A799-F47B51883E0D}" name="שם מדרג" dataDxfId="43"/>
    <tableColumn id="6" xr3:uid="{0CAE523F-E51E-4DA4-AD55-164F6E2BD2BD}" name="תאריך רכישה" dataDxfId="42"/>
    <tableColumn id="7" xr3:uid="{804E0A05-5783-4628-A6F2-C099E610F349}" name="מח&quot;מ" dataDxfId="41"/>
    <tableColumn id="8" xr3:uid="{31282AD9-D5D8-4003-8293-011FAB6C2FEC}" name="סוג מטבע" dataDxfId="40"/>
    <tableColumn id="9" xr3:uid="{6211FE56-497A-4711-9586-A04D57D6C74D}" name="שיעור ריבית" dataDxfId="39"/>
    <tableColumn id="10" xr3:uid="{06D47011-14CF-4CE6-9436-EFBB1E67961F}" name="ריבית אפקטיבית" dataDxfId="38"/>
    <tableColumn id="11" xr3:uid="{3B1EC29C-0584-4B65-BE92-2CE2A58867DF}" name="ערך נקוב****" dataDxfId="37"/>
    <tableColumn id="12" xr3:uid="{715CDD5D-CCEA-42FA-905B-368F1DF527BC}" name="עלות מתואמת" dataDxfId="36"/>
    <tableColumn id="13" xr3:uid="{166ABADD-6B2F-456D-B3A9-9F51A78B1039}" name="שעור מערך נקוב מונפק" dataDxfId="35"/>
    <tableColumn id="14" xr3:uid="{0FE352A5-3CE4-4FAD-9629-007B98AE9550}" name="שעור מנכסי אפיק ההשקעה" dataDxfId="34"/>
    <tableColumn id="15" xr3:uid="{13B690CF-5028-48D8-9584-3A7F477C8F6D}" name="שעור מסך נכסי השקעה**" dataDxfId="33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84726F6-4502-4484-9461-5A2CA575E1D9}" name="RowTitleRegion1.a1.b4.1" displayName="_RowTitleRegion1.a1.b4.1_26" ref="A1:B4" totalsRowShown="0" headerRowDxfId="32" dataDxfId="31" tableBorderDxfId="30" headerRowCellStyle="Normal_2007-16618" dataCellStyle="Normal_2007-16618">
  <autoFilter ref="A1:B4" xr:uid="{084726F6-4502-4484-9461-5A2CA575E1D9}">
    <filterColumn colId="0" hiddenButton="1"/>
    <filterColumn colId="1" hiddenButton="1"/>
  </autoFilter>
  <tableColumns count="2">
    <tableColumn id="1" xr3:uid="{5E22110A-9C5E-4512-80DD-1313DA96C9A8}" name="תאריך הדיווח" dataDxfId="29" dataCellStyle="Normal_2007-16618"/>
    <tableColumn id="2" xr3:uid="{EBD63451-00F3-48FD-9E61-E3100F00DFB1}" name="31/12/2023" dataDxfId="28" dataCellStyle="Normal_2007-16618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AF50A594-3EB1-4C9B-8157-E9162346A7A4}" name="TitleRegion1.a5.o11.1" displayName="_TitleRegion1.a5.o11.1" ref="A5:O11" totalsRowShown="0" headerRowDxfId="27" dataDxfId="25" headerRowBorderDxfId="26" tableBorderDxfId="24">
  <autoFilter ref="A5:O11" xr:uid="{AF50A594-3EB1-4C9B-8157-E9162346A7A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3A033F17-AAF3-47D4-A66A-3544634FD8E9}" name="שם המנפיק/שם נייר ערך" dataDxfId="23"/>
    <tableColumn id="2" xr3:uid="{D7C00636-B69D-4E2F-8C3B-00832833AAC5}" name="מספר ני&quot;ע" dataDxfId="22"/>
    <tableColumn id="3" xr3:uid="{19ACB539-7483-4157-9809-15F850CE4BA8}" name="ענף מסחר" dataDxfId="21"/>
    <tableColumn id="4" xr3:uid="{B2C0BD5F-E13A-4A1A-998F-5761595CC4B2}" name="דירוג" dataDxfId="20"/>
    <tableColumn id="5" xr3:uid="{74EEC6E5-B0C1-4604-9818-DBFA2611DDBB}" name="שם מדרג" dataDxfId="19"/>
    <tableColumn id="6" xr3:uid="{2E12D3DC-41BE-4BD8-BFBC-44682FEDE515}" name="תאריך רכישה" dataDxfId="18"/>
    <tableColumn id="7" xr3:uid="{6CF57A2B-009B-427E-AAC7-732B08536E67}" name="מח&quot;מ" dataDxfId="17"/>
    <tableColumn id="8" xr3:uid="{AC8FB102-4EA2-4ACE-9874-863CD5960E0A}" name="סוג מטבע" dataDxfId="16"/>
    <tableColumn id="9" xr3:uid="{CB6B7CE9-FA49-426F-8C11-D898BD5AA95E}" name="שיעור ריבית" dataDxfId="15"/>
    <tableColumn id="10" xr3:uid="{3FFD734F-81DB-418E-8278-92938D56C06E}" name="ריבית אפקטיבית" dataDxfId="14"/>
    <tableColumn id="11" xr3:uid="{A40999BA-8FE7-4779-96A1-8DF4B33BDB58}" name="ערך נקוב****" dataDxfId="13"/>
    <tableColumn id="12" xr3:uid="{E71538AF-10F9-49BB-8301-8D15DB29D892}" name="עלות מתואמת" dataDxfId="12"/>
    <tableColumn id="13" xr3:uid="{B3A1ED62-F82C-41AD-893B-285590CE13A9}" name="שעור מערך נקוב מונפק" dataDxfId="11"/>
    <tableColumn id="14" xr3:uid="{1435DF7D-B095-49C1-9D49-6D8999A02584}" name="שעור מנכסי אפיק ההשקעה" dataDxfId="10"/>
    <tableColumn id="15" xr3:uid="{F249B6DE-2D15-4EFE-A553-101C900D8B1C}" name="שעור מסך נכסי השקעה**" dataDxfId="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7.xml"/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3.xml"/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5.xml"/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9.xml"/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1.xml"/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5.xml"/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7.xml"/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Z10000"/>
  <sheetViews>
    <sheetView rightToLeft="1" tabSelected="1" workbookViewId="0"/>
  </sheetViews>
  <sheetFormatPr defaultColWidth="0" defaultRowHeight="18" zeroHeight="1"/>
  <cols>
    <col min="1" max="1" width="11.7109375" style="8" customWidth="1"/>
    <col min="2" max="2" width="47.28515625" style="7" customWidth="1"/>
    <col min="3" max="3" width="57.140625" style="8" bestFit="1" customWidth="1"/>
    <col min="4" max="4" width="20.140625" style="8" customWidth="1"/>
    <col min="5" max="52" width="0" style="8" hidden="1" customWidth="1"/>
    <col min="53" max="16384" width="9.140625" style="8" hidden="1"/>
  </cols>
  <sheetData>
    <row r="1" spans="1:4">
      <c r="B1" s="37" t="s">
        <v>145</v>
      </c>
      <c r="C1" s="37" t="s" vm="1">
        <v>218</v>
      </c>
    </row>
    <row r="2" spans="1:4">
      <c r="B2" s="37" t="s">
        <v>144</v>
      </c>
      <c r="C2" s="37" t="s">
        <v>219</v>
      </c>
    </row>
    <row r="3" spans="1:4">
      <c r="B3" s="37" t="s">
        <v>146</v>
      </c>
      <c r="C3" s="37" t="s">
        <v>220</v>
      </c>
    </row>
    <row r="4" spans="1:4">
      <c r="B4" s="37" t="s">
        <v>147</v>
      </c>
      <c r="C4" s="37">
        <v>8801</v>
      </c>
    </row>
    <row r="5" spans="1:4" ht="18.75">
      <c r="A5" s="112" t="s">
        <v>3565</v>
      </c>
      <c r="B5" s="111" t="s">
        <v>159</v>
      </c>
      <c r="C5" s="113" t="s">
        <v>3566</v>
      </c>
      <c r="D5" s="114" t="s">
        <v>3567</v>
      </c>
    </row>
    <row r="6" spans="1:4" s="9" customFormat="1">
      <c r="A6" s="115" t="s">
        <v>3565</v>
      </c>
      <c r="B6" s="116" t="s">
        <v>3565</v>
      </c>
      <c r="C6" s="18" t="s">
        <v>111</v>
      </c>
      <c r="D6" s="19" t="s">
        <v>109</v>
      </c>
    </row>
    <row r="7" spans="1:4" s="9" customFormat="1">
      <c r="A7" s="115" t="s">
        <v>3565</v>
      </c>
      <c r="B7" s="116" t="s">
        <v>3565</v>
      </c>
      <c r="C7" s="20" t="s">
        <v>198</v>
      </c>
      <c r="D7" s="21" t="s">
        <v>19</v>
      </c>
    </row>
    <row r="8" spans="1:4" s="10" customFormat="1" ht="20.25">
      <c r="A8" s="117" t="s">
        <v>3565</v>
      </c>
      <c r="B8" s="118" t="s">
        <v>3565</v>
      </c>
      <c r="C8" s="14" t="s">
        <v>0</v>
      </c>
      <c r="D8" s="22" t="s">
        <v>1</v>
      </c>
    </row>
    <row r="9" spans="1:4" s="10" customFormat="1" ht="20.25">
      <c r="A9" s="117" t="s">
        <v>3565</v>
      </c>
      <c r="B9" s="45" t="s">
        <v>158</v>
      </c>
      <c r="C9" s="91">
        <f>C10+C11+C22+C32+C33+C34+C35+C36</f>
        <v>21046494.190490108</v>
      </c>
      <c r="D9" s="92">
        <f>C9/$C$41</f>
        <v>1</v>
      </c>
    </row>
    <row r="10" spans="1:4">
      <c r="A10" s="33" t="s">
        <v>125</v>
      </c>
      <c r="B10" s="23" t="s">
        <v>160</v>
      </c>
      <c r="C10" s="91">
        <f>מזומנים!I8</f>
        <v>3283317.1779905325</v>
      </c>
      <c r="D10" s="92">
        <f t="shared" ref="D10:D41" si="0">C10/$C$41</f>
        <v>0.15600304489068326</v>
      </c>
    </row>
    <row r="11" spans="1:4">
      <c r="A11" s="112" t="s">
        <v>3565</v>
      </c>
      <c r="B11" s="23" t="s">
        <v>161</v>
      </c>
      <c r="C11" s="91">
        <f>SUM(C12:C21)</f>
        <v>9240036.7153001763</v>
      </c>
      <c r="D11" s="92">
        <f t="shared" si="0"/>
        <v>0.43902973253736965</v>
      </c>
    </row>
    <row r="12" spans="1:4">
      <c r="A12" s="35" t="s">
        <v>125</v>
      </c>
      <c r="B12" s="24" t="s">
        <v>70</v>
      </c>
      <c r="C12" s="91" vm="2">
        <v>621541.41592672991</v>
      </c>
      <c r="D12" s="92">
        <f t="shared" si="0"/>
        <v>2.9531826550360792E-2</v>
      </c>
    </row>
    <row r="13" spans="1:4">
      <c r="A13" s="35" t="s">
        <v>125</v>
      </c>
      <c r="B13" s="24" t="s">
        <v>71</v>
      </c>
      <c r="C13" s="91">
        <v>0</v>
      </c>
      <c r="D13" s="92">
        <f t="shared" si="0"/>
        <v>0</v>
      </c>
    </row>
    <row r="14" spans="1:4">
      <c r="A14" s="35" t="s">
        <v>125</v>
      </c>
      <c r="B14" s="24" t="s">
        <v>72</v>
      </c>
      <c r="C14" s="91" vm="3">
        <v>1495460.8335780599</v>
      </c>
      <c r="D14" s="92">
        <f t="shared" si="0"/>
        <v>7.1055104001776517E-2</v>
      </c>
    </row>
    <row r="15" spans="1:4">
      <c r="A15" s="35" t="s">
        <v>125</v>
      </c>
      <c r="B15" s="24" t="s">
        <v>73</v>
      </c>
      <c r="C15" s="91" vm="4">
        <v>3597509.8987504668</v>
      </c>
      <c r="D15" s="92">
        <f t="shared" si="0"/>
        <v>0.17093155117378206</v>
      </c>
    </row>
    <row r="16" spans="1:4">
      <c r="A16" s="35" t="s">
        <v>125</v>
      </c>
      <c r="B16" s="24" t="s">
        <v>211</v>
      </c>
      <c r="C16" s="91" vm="5">
        <v>3203101.2350594876</v>
      </c>
      <c r="D16" s="92">
        <f t="shared" si="0"/>
        <v>0.15219167648865786</v>
      </c>
    </row>
    <row r="17" spans="1:4">
      <c r="A17" s="35" t="s">
        <v>125</v>
      </c>
      <c r="B17" s="24" t="s">
        <v>74</v>
      </c>
      <c r="C17" s="91" vm="6">
        <v>235200.44080042801</v>
      </c>
      <c r="D17" s="92">
        <f t="shared" si="0"/>
        <v>1.1175278821814596E-2</v>
      </c>
    </row>
    <row r="18" spans="1:4">
      <c r="A18" s="35" t="s">
        <v>125</v>
      </c>
      <c r="B18" s="24" t="s">
        <v>75</v>
      </c>
      <c r="C18" s="91" vm="7">
        <v>381.67716379700005</v>
      </c>
      <c r="D18" s="92">
        <f t="shared" si="0"/>
        <v>1.8134952089524796E-5</v>
      </c>
    </row>
    <row r="19" spans="1:4">
      <c r="A19" s="35" t="s">
        <v>125</v>
      </c>
      <c r="B19" s="24" t="s">
        <v>76</v>
      </c>
      <c r="C19" s="91" vm="8">
        <v>9874.8175683519985</v>
      </c>
      <c r="D19" s="92">
        <f t="shared" si="0"/>
        <v>4.6919061573751086E-4</v>
      </c>
    </row>
    <row r="20" spans="1:4">
      <c r="A20" s="35" t="s">
        <v>125</v>
      </c>
      <c r="B20" s="24" t="s">
        <v>77</v>
      </c>
      <c r="C20" s="91" vm="9">
        <v>76966.396452855988</v>
      </c>
      <c r="D20" s="92">
        <f t="shared" si="0"/>
        <v>3.6569699331508321E-3</v>
      </c>
    </row>
    <row r="21" spans="1:4">
      <c r="A21" s="35" t="s">
        <v>125</v>
      </c>
      <c r="B21" s="24" t="s">
        <v>78</v>
      </c>
      <c r="C21" s="91">
        <v>0</v>
      </c>
      <c r="D21" s="92">
        <f t="shared" si="0"/>
        <v>0</v>
      </c>
    </row>
    <row r="22" spans="1:4">
      <c r="A22" s="112" t="s">
        <v>3565</v>
      </c>
      <c r="B22" s="23" t="s">
        <v>162</v>
      </c>
      <c r="C22" s="91">
        <f>SUM(C23:C31)</f>
        <v>8174437.9202546543</v>
      </c>
      <c r="D22" s="92">
        <f t="shared" si="0"/>
        <v>0.38839902960884987</v>
      </c>
    </row>
    <row r="23" spans="1:4">
      <c r="A23" s="35" t="s">
        <v>125</v>
      </c>
      <c r="B23" s="24" t="s">
        <v>79</v>
      </c>
      <c r="C23" s="91" vm="10">
        <v>5431052.6762841223</v>
      </c>
      <c r="D23" s="92">
        <f t="shared" si="0"/>
        <v>0.2580502304625229</v>
      </c>
    </row>
    <row r="24" spans="1:4">
      <c r="A24" s="35" t="s">
        <v>125</v>
      </c>
      <c r="B24" s="24" t="s">
        <v>80</v>
      </c>
      <c r="C24" s="91">
        <v>0</v>
      </c>
      <c r="D24" s="92">
        <f t="shared" si="0"/>
        <v>0</v>
      </c>
    </row>
    <row r="25" spans="1:4">
      <c r="A25" s="35" t="s">
        <v>125</v>
      </c>
      <c r="B25" s="24" t="s">
        <v>72</v>
      </c>
      <c r="C25" s="91" vm="11">
        <v>6998.2688018379995</v>
      </c>
      <c r="D25" s="92">
        <f t="shared" si="0"/>
        <v>3.3251470475306895E-4</v>
      </c>
    </row>
    <row r="26" spans="1:4">
      <c r="A26" s="35" t="s">
        <v>125</v>
      </c>
      <c r="B26" s="24" t="s">
        <v>81</v>
      </c>
      <c r="C26" s="91">
        <f>'לא סחיר - מניות'!I9</f>
        <v>343057.53712429502</v>
      </c>
      <c r="D26" s="92">
        <f t="shared" si="0"/>
        <v>1.629998488200976E-2</v>
      </c>
    </row>
    <row r="27" spans="1:4">
      <c r="A27" s="35" t="s">
        <v>125</v>
      </c>
      <c r="B27" s="24" t="s">
        <v>82</v>
      </c>
      <c r="C27" s="91" vm="12">
        <v>2199576.6417259281</v>
      </c>
      <c r="D27" s="92">
        <f t="shared" si="0"/>
        <v>0.10451035796355149</v>
      </c>
    </row>
    <row r="28" spans="1:4">
      <c r="A28" s="35" t="s">
        <v>125</v>
      </c>
      <c r="B28" s="24" t="s">
        <v>83</v>
      </c>
      <c r="C28" s="91" vm="13">
        <v>749.89556000000005</v>
      </c>
      <c r="D28" s="92">
        <f t="shared" si="0"/>
        <v>3.5630426293935525E-5</v>
      </c>
    </row>
    <row r="29" spans="1:4">
      <c r="A29" s="35" t="s">
        <v>125</v>
      </c>
      <c r="B29" s="24" t="s">
        <v>174</v>
      </c>
      <c r="C29" s="91" vm="14">
        <v>108.01609763599996</v>
      </c>
      <c r="D29" s="92">
        <f t="shared" si="0"/>
        <v>5.1322608249314603E-6</v>
      </c>
    </row>
    <row r="30" spans="1:4">
      <c r="A30" s="35" t="s">
        <v>125</v>
      </c>
      <c r="B30" s="24" t="s">
        <v>106</v>
      </c>
      <c r="C30" s="91" vm="15">
        <v>192894.88466083401</v>
      </c>
      <c r="D30" s="92">
        <f t="shared" si="0"/>
        <v>9.1651789088937133E-3</v>
      </c>
    </row>
    <row r="31" spans="1:4">
      <c r="A31" s="35" t="s">
        <v>125</v>
      </c>
      <c r="B31" s="24" t="s">
        <v>84</v>
      </c>
      <c r="C31" s="91">
        <v>0</v>
      </c>
      <c r="D31" s="92">
        <f t="shared" si="0"/>
        <v>0</v>
      </c>
    </row>
    <row r="32" spans="1:4">
      <c r="A32" s="35" t="s">
        <v>125</v>
      </c>
      <c r="B32" s="23" t="s">
        <v>163</v>
      </c>
      <c r="C32" s="91" vm="16">
        <v>85582.590470112991</v>
      </c>
      <c r="D32" s="92">
        <f t="shared" si="0"/>
        <v>4.0663584963610529E-3</v>
      </c>
    </row>
    <row r="33" spans="1:4">
      <c r="A33" s="35" t="s">
        <v>125</v>
      </c>
      <c r="B33" s="23" t="s">
        <v>164</v>
      </c>
      <c r="C33" s="91">
        <v>0</v>
      </c>
      <c r="D33" s="92">
        <f t="shared" si="0"/>
        <v>0</v>
      </c>
    </row>
    <row r="34" spans="1:4">
      <c r="A34" s="35" t="s">
        <v>125</v>
      </c>
      <c r="B34" s="23" t="s">
        <v>165</v>
      </c>
      <c r="C34" s="91" vm="17">
        <v>266345.93553000002</v>
      </c>
      <c r="D34" s="92">
        <f t="shared" si="0"/>
        <v>1.2655121233936854E-2</v>
      </c>
    </row>
    <row r="35" spans="1:4">
      <c r="A35" s="35" t="s">
        <v>125</v>
      </c>
      <c r="B35" s="36" t="s">
        <v>166</v>
      </c>
      <c r="C35" s="91">
        <v>0</v>
      </c>
      <c r="D35" s="92">
        <f t="shared" si="0"/>
        <v>0</v>
      </c>
    </row>
    <row r="36" spans="1:4">
      <c r="A36" s="35" t="s">
        <v>125</v>
      </c>
      <c r="B36" s="23" t="s">
        <v>167</v>
      </c>
      <c r="C36" s="91">
        <f>'השקעות אחרות '!H8</f>
        <v>-3226.149055367508</v>
      </c>
      <c r="D36" s="92">
        <f t="shared" si="0"/>
        <v>-1.5328676720065086E-4</v>
      </c>
    </row>
    <row r="37" spans="1:4">
      <c r="A37" s="119" t="s">
        <v>3565</v>
      </c>
      <c r="B37" s="46" t="s">
        <v>169</v>
      </c>
      <c r="C37" s="91">
        <f>SUM(C38:C40)</f>
        <v>0</v>
      </c>
      <c r="D37" s="92">
        <f t="shared" si="0"/>
        <v>0</v>
      </c>
    </row>
    <row r="38" spans="1:4">
      <c r="A38" s="35" t="s">
        <v>125</v>
      </c>
      <c r="B38" s="47" t="s">
        <v>170</v>
      </c>
      <c r="C38" s="91">
        <v>0</v>
      </c>
      <c r="D38" s="92">
        <f t="shared" si="0"/>
        <v>0</v>
      </c>
    </row>
    <row r="39" spans="1:4">
      <c r="A39" s="35" t="s">
        <v>125</v>
      </c>
      <c r="B39" s="47" t="s">
        <v>196</v>
      </c>
      <c r="C39" s="91">
        <v>0</v>
      </c>
      <c r="D39" s="92">
        <f t="shared" si="0"/>
        <v>0</v>
      </c>
    </row>
    <row r="40" spans="1:4">
      <c r="A40" s="35" t="s">
        <v>125</v>
      </c>
      <c r="B40" s="47" t="s">
        <v>171</v>
      </c>
      <c r="C40" s="91">
        <v>0</v>
      </c>
      <c r="D40" s="92">
        <f t="shared" si="0"/>
        <v>0</v>
      </c>
    </row>
    <row r="41" spans="1:4">
      <c r="A41" s="112" t="s">
        <v>3565</v>
      </c>
      <c r="B41" s="47" t="s">
        <v>85</v>
      </c>
      <c r="C41" s="91">
        <f>C37+C9</f>
        <v>21046494.190490108</v>
      </c>
      <c r="D41" s="92">
        <f t="shared" si="0"/>
        <v>1</v>
      </c>
    </row>
    <row r="42" spans="1:4">
      <c r="A42" s="35" t="s">
        <v>125</v>
      </c>
      <c r="B42" s="47" t="s">
        <v>168</v>
      </c>
      <c r="C42" s="91">
        <f>'יתרת התחייבות להשקעה'!B8</f>
        <v>1199371.5893803665</v>
      </c>
      <c r="D42" s="120" t="s">
        <v>3565</v>
      </c>
    </row>
    <row r="43" spans="1:4">
      <c r="A43" s="112" t="s">
        <v>3565</v>
      </c>
      <c r="B43" s="5" t="s">
        <v>110</v>
      </c>
      <c r="C43" s="112" t="s">
        <v>3565</v>
      </c>
      <c r="D43" s="112" t="s">
        <v>3565</v>
      </c>
    </row>
    <row r="44" spans="1:4">
      <c r="A44" s="112" t="s">
        <v>3565</v>
      </c>
      <c r="B44" s="121" t="s">
        <v>3565</v>
      </c>
      <c r="C44" s="50" t="s">
        <v>152</v>
      </c>
      <c r="D44" s="30" t="s">
        <v>105</v>
      </c>
    </row>
    <row r="45" spans="1:4">
      <c r="A45" s="112" t="s">
        <v>3565</v>
      </c>
      <c r="B45" s="121" t="s">
        <v>3565</v>
      </c>
      <c r="C45" s="51" t="s">
        <v>0</v>
      </c>
      <c r="D45" s="19" t="s">
        <v>1</v>
      </c>
    </row>
    <row r="46" spans="1:4">
      <c r="A46" s="112" t="s">
        <v>3565</v>
      </c>
      <c r="B46" s="121" t="s">
        <v>3565</v>
      </c>
      <c r="C46" s="93" t="s">
        <v>135</v>
      </c>
      <c r="D46" s="94" vm="18">
        <v>2.4752999999999998</v>
      </c>
    </row>
    <row r="47" spans="1:4">
      <c r="A47" s="112" t="s">
        <v>3565</v>
      </c>
      <c r="B47" s="121" t="s">
        <v>3565</v>
      </c>
      <c r="C47" s="93" t="s">
        <v>142</v>
      </c>
      <c r="D47" s="94">
        <v>0.74744976816074182</v>
      </c>
    </row>
    <row r="48" spans="1:4">
      <c r="A48" s="112" t="s">
        <v>3565</v>
      </c>
      <c r="B48" s="121" t="s">
        <v>3565</v>
      </c>
      <c r="C48" s="93" t="s">
        <v>139</v>
      </c>
      <c r="D48" s="94" vm="19">
        <v>2.7391000000000001</v>
      </c>
    </row>
    <row r="49" spans="1:4">
      <c r="A49" s="112" t="s">
        <v>3565</v>
      </c>
      <c r="B49" s="122" t="s">
        <v>3565</v>
      </c>
      <c r="C49" s="93" t="s">
        <v>3084</v>
      </c>
      <c r="D49" s="94" vm="20">
        <v>4.3135000000000003</v>
      </c>
    </row>
    <row r="50" spans="1:4">
      <c r="A50" s="112" t="s">
        <v>3565</v>
      </c>
      <c r="B50" s="121" t="s">
        <v>3565</v>
      </c>
      <c r="C50" s="93" t="s">
        <v>133</v>
      </c>
      <c r="D50" s="94" vm="21">
        <v>4.0115999999999996</v>
      </c>
    </row>
    <row r="51" spans="1:4">
      <c r="A51" s="112" t="s">
        <v>3565</v>
      </c>
      <c r="B51" s="121" t="s">
        <v>3565</v>
      </c>
      <c r="C51" s="93" t="s">
        <v>134</v>
      </c>
      <c r="D51" s="94" vm="22">
        <v>4.6208999999999998</v>
      </c>
    </row>
    <row r="52" spans="1:4">
      <c r="A52" s="112" t="s">
        <v>3565</v>
      </c>
      <c r="B52" s="121" t="s">
        <v>3565</v>
      </c>
      <c r="C52" s="93" t="s">
        <v>136</v>
      </c>
      <c r="D52" s="94">
        <v>0.46448192400783739</v>
      </c>
    </row>
    <row r="53" spans="1:4">
      <c r="A53" s="112" t="s">
        <v>3565</v>
      </c>
      <c r="B53" s="121" t="s">
        <v>3565</v>
      </c>
      <c r="C53" s="93" t="s">
        <v>140</v>
      </c>
      <c r="D53" s="94">
        <v>2.5637E-2</v>
      </c>
    </row>
    <row r="54" spans="1:4">
      <c r="A54" s="112" t="s">
        <v>3565</v>
      </c>
      <c r="B54" s="121" t="s">
        <v>3565</v>
      </c>
      <c r="C54" s="93" t="s">
        <v>141</v>
      </c>
      <c r="D54" s="94">
        <v>0.2137704222363675</v>
      </c>
    </row>
    <row r="55" spans="1:4">
      <c r="A55" s="112" t="s">
        <v>3565</v>
      </c>
      <c r="B55" s="121" t="s">
        <v>3565</v>
      </c>
      <c r="C55" s="93" t="s">
        <v>138</v>
      </c>
      <c r="D55" s="94" vm="23">
        <v>0.53820000000000001</v>
      </c>
    </row>
    <row r="56" spans="1:4">
      <c r="A56" s="112" t="s">
        <v>3565</v>
      </c>
      <c r="B56" s="121" t="s">
        <v>3565</v>
      </c>
      <c r="C56" s="93" t="s">
        <v>3085</v>
      </c>
      <c r="D56" s="94">
        <v>2.2929893999999997</v>
      </c>
    </row>
    <row r="57" spans="1:4">
      <c r="A57" s="112" t="s">
        <v>3565</v>
      </c>
      <c r="B57" s="121" t="s">
        <v>3565</v>
      </c>
      <c r="C57" s="93" t="s">
        <v>137</v>
      </c>
      <c r="D57" s="94" vm="24">
        <v>0.36270000000000002</v>
      </c>
    </row>
    <row r="58" spans="1:4">
      <c r="A58" s="112" t="s">
        <v>3565</v>
      </c>
      <c r="B58" s="121" t="s">
        <v>3565</v>
      </c>
      <c r="C58" s="93" t="s">
        <v>131</v>
      </c>
      <c r="D58" s="94" vm="25">
        <v>3.6269999999999998</v>
      </c>
    </row>
    <row r="59" spans="1:4">
      <c r="A59" s="112" t="s">
        <v>3565</v>
      </c>
      <c r="B59" s="121" t="s">
        <v>3565</v>
      </c>
      <c r="C59" s="93" t="s">
        <v>143</v>
      </c>
      <c r="D59" s="94" vm="26">
        <v>0.19539999999999999</v>
      </c>
    </row>
    <row r="60" spans="1:4">
      <c r="A60" s="112" t="s">
        <v>3565</v>
      </c>
      <c r="B60" s="121" t="s">
        <v>3565</v>
      </c>
      <c r="C60" s="93" t="s">
        <v>3086</v>
      </c>
      <c r="D60" s="94" vm="27">
        <v>0.35589999999999999</v>
      </c>
    </row>
    <row r="61" spans="1:4">
      <c r="A61" s="112" t="s">
        <v>3565</v>
      </c>
      <c r="B61" s="121" t="s">
        <v>3565</v>
      </c>
      <c r="C61" s="93" t="s">
        <v>3087</v>
      </c>
      <c r="D61" s="94">
        <v>4.0537957812358541E-2</v>
      </c>
    </row>
    <row r="62" spans="1:4">
      <c r="A62" s="112" t="s">
        <v>3565</v>
      </c>
      <c r="B62" s="121" t="s">
        <v>3565</v>
      </c>
      <c r="C62" s="93" t="s">
        <v>3088</v>
      </c>
      <c r="D62" s="94">
        <v>0.51084507042253524</v>
      </c>
    </row>
    <row r="63" spans="1:4">
      <c r="A63" s="112" t="s">
        <v>3565</v>
      </c>
      <c r="B63" s="121" t="s">
        <v>3565</v>
      </c>
      <c r="C63" s="93" t="s">
        <v>132</v>
      </c>
      <c r="D63" s="94">
        <v>1</v>
      </c>
    </row>
    <row r="64" spans="1:4" hidden="1">
      <c r="C64"/>
      <c r="D64"/>
    </row>
    <row r="65" spans="3:4" hidden="1">
      <c r="C65"/>
      <c r="D65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44:D45" xr:uid="{00000000-0002-0000-0000-000000000000}"/>
  </dataValidations>
  <hyperlinks>
    <hyperlink ref="A10" location="מזומנים!A1" display="◄" xr:uid="{00000000-0004-0000-0000-000000000000}"/>
    <hyperlink ref="A12" location="'תעודות התחייבות ממשלתיות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- תעודות התחייבות ממשלתי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קרנ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 מסחריות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'זכויות מקרקעין'!A1" display="◄" xr:uid="{00000000-0004-0000-0000-00001A000000}"/>
    <hyperlink ref="A36" location="'השקעות אחרות '!A1" display="◄" xr:uid="{00000000-0004-0000-0000-00001B000000}"/>
    <hyperlink ref="A42" location="'יתרת התחייבות להשקעה'!A1" display="◄" xr:uid="{00000000-0004-0000-0000-00001C000000}"/>
    <hyperlink ref="A35" location="'השקעה בחברות מוחזקות'!A1" display="◄" xr:uid="{00000000-0004-0000-0000-00001D000000}"/>
    <hyperlink ref="A38" location="'עלות מתואמת אג&quot;ח קונצרני סחיר'!A1" display="◄" xr:uid="{00000000-0004-0000-0000-00001E000000}"/>
    <hyperlink ref="A39" location="'עלות מתואמת אג&quot;ח קונצרני ל.סחיר'!A1" display="◄" xr:uid="{00000000-0004-0000-0000-00001F000000}"/>
    <hyperlink ref="A40" location="'עלות מתואמת מסגרות אשראי ללווים'!A1" display="◄" xr:uid="{00000000-0004-0000-0000-000020000000}"/>
  </hyperlink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36.42578125" style="2" bestFit="1" customWidth="1"/>
    <col min="2" max="2" width="57.140625" style="2" bestFit="1" customWidth="1"/>
    <col min="3" max="3" width="13.42578125" style="2" customWidth="1"/>
    <col min="4" max="4" width="7.5703125" style="1" customWidth="1"/>
    <col min="5" max="5" width="11.140625" style="1" bestFit="1" customWidth="1"/>
    <col min="6" max="6" width="12.28515625" style="1" bestFit="1" customWidth="1"/>
    <col min="7" max="7" width="13.7109375" style="1" customWidth="1"/>
    <col min="8" max="8" width="15.5703125" style="1" customWidth="1"/>
    <col min="9" max="9" width="14.42578125" style="1" bestFit="1" customWidth="1"/>
    <col min="10" max="10" width="25.85546875" style="1" customWidth="1"/>
    <col min="11" max="11" width="22.8554687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7" t="s">
        <v>145</v>
      </c>
      <c r="B1" s="37" t="s" vm="1">
        <v>218</v>
      </c>
    </row>
    <row r="2" spans="1:11">
      <c r="A2" s="37" t="s">
        <v>144</v>
      </c>
      <c r="B2" s="37" t="s">
        <v>219</v>
      </c>
    </row>
    <row r="3" spans="1:11">
      <c r="A3" s="37" t="s">
        <v>146</v>
      </c>
      <c r="B3" s="37" t="s">
        <v>220</v>
      </c>
    </row>
    <row r="4" spans="1:11">
      <c r="A4" s="37" t="s">
        <v>147</v>
      </c>
      <c r="B4" s="37">
        <v>8801</v>
      </c>
    </row>
    <row r="5" spans="1:11" s="3" customFormat="1">
      <c r="A5" s="54" t="s">
        <v>115</v>
      </c>
      <c r="B5" s="40" t="s">
        <v>46</v>
      </c>
      <c r="C5" s="40" t="s">
        <v>117</v>
      </c>
      <c r="D5" s="40" t="s">
        <v>14</v>
      </c>
      <c r="E5" s="40" t="s">
        <v>68</v>
      </c>
      <c r="F5" s="40" t="s">
        <v>103</v>
      </c>
      <c r="G5" s="40" t="s">
        <v>16</v>
      </c>
      <c r="H5" s="40" t="s">
        <v>18</v>
      </c>
      <c r="I5" s="40" t="s">
        <v>63</v>
      </c>
      <c r="J5" s="40" t="s">
        <v>148</v>
      </c>
      <c r="K5" s="42" t="s">
        <v>149</v>
      </c>
    </row>
    <row r="6" spans="1:11" s="3" customFormat="1">
      <c r="A6" s="123" t="s">
        <v>3565</v>
      </c>
      <c r="B6" s="124" t="s">
        <v>3565</v>
      </c>
      <c r="C6" s="124" t="s">
        <v>3565</v>
      </c>
      <c r="D6" s="124" t="s">
        <v>3565</v>
      </c>
      <c r="E6" s="124" t="s">
        <v>3565</v>
      </c>
      <c r="F6" s="124" t="s">
        <v>3565</v>
      </c>
      <c r="G6" s="12" t="s">
        <v>19</v>
      </c>
      <c r="H6" s="12" t="s">
        <v>19</v>
      </c>
      <c r="I6" s="12" t="s">
        <v>198</v>
      </c>
      <c r="J6" s="12" t="s">
        <v>19</v>
      </c>
      <c r="K6" s="13" t="s">
        <v>19</v>
      </c>
    </row>
    <row r="7" spans="1:11" s="4" customFormat="1" ht="20.25">
      <c r="A7" s="125" t="s">
        <v>3565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5" t="s">
        <v>9</v>
      </c>
    </row>
    <row r="8" spans="1:11" s="4" customFormat="1" ht="20.25">
      <c r="A8" s="55" t="s">
        <v>45</v>
      </c>
      <c r="B8" s="126" t="s">
        <v>3565</v>
      </c>
      <c r="C8" s="126" t="s">
        <v>3565</v>
      </c>
      <c r="D8" s="126" t="s">
        <v>3565</v>
      </c>
      <c r="E8" s="126" t="s">
        <v>3565</v>
      </c>
      <c r="F8" s="126" t="s">
        <v>3565</v>
      </c>
      <c r="G8" s="126" t="s">
        <v>3565</v>
      </c>
      <c r="H8" s="126" t="s">
        <v>3565</v>
      </c>
      <c r="I8" s="63">
        <f>I9+I54</f>
        <v>3283317.1779905325</v>
      </c>
      <c r="J8" s="64">
        <f>IFERROR(I8/$I$8,0)</f>
        <v>1</v>
      </c>
      <c r="K8" s="64">
        <f>I8/'סכום נכסי הקרן'!$C$41</f>
        <v>0.15600304489068326</v>
      </c>
    </row>
    <row r="9" spans="1:11">
      <c r="A9" s="56" t="s">
        <v>187</v>
      </c>
      <c r="B9" s="127" t="s">
        <v>3565</v>
      </c>
      <c r="C9" s="127" t="s">
        <v>3565</v>
      </c>
      <c r="D9" s="127" t="s">
        <v>3565</v>
      </c>
      <c r="E9" s="127" t="s">
        <v>3565</v>
      </c>
      <c r="F9" s="127" t="s">
        <v>3565</v>
      </c>
      <c r="G9" s="127" t="s">
        <v>3565</v>
      </c>
      <c r="H9" s="127" t="s">
        <v>3565</v>
      </c>
      <c r="I9" s="65">
        <f>I10+I19</f>
        <v>3130935.6069360203</v>
      </c>
      <c r="J9" s="66">
        <f t="shared" ref="J9:J54" si="0">IFERROR(I9/$I$8,0)</f>
        <v>0.95358914086156821</v>
      </c>
      <c r="K9" s="66">
        <f>I9/'סכום נכסי הקרן'!$C$41</f>
        <v>0.14876280954909529</v>
      </c>
    </row>
    <row r="10" spans="1:11">
      <c r="A10" s="74" t="s">
        <v>43</v>
      </c>
      <c r="B10" s="127" t="s">
        <v>3565</v>
      </c>
      <c r="C10" s="127" t="s">
        <v>3565</v>
      </c>
      <c r="D10" s="127" t="s">
        <v>3565</v>
      </c>
      <c r="E10" s="127" t="s">
        <v>3565</v>
      </c>
      <c r="F10" s="127" t="s">
        <v>3565</v>
      </c>
      <c r="G10" s="127" t="s">
        <v>3565</v>
      </c>
      <c r="H10" s="127" t="s">
        <v>3565</v>
      </c>
      <c r="I10" s="65">
        <f>SUM(I11:I17)</f>
        <v>2153746.9334435044</v>
      </c>
      <c r="J10" s="66">
        <f t="shared" si="0"/>
        <v>0.6559667606532148</v>
      </c>
      <c r="K10" s="66">
        <f>I10/'סכום נכסי הקרן'!$C$41</f>
        <v>0.10233281200897955</v>
      </c>
    </row>
    <row r="11" spans="1:11">
      <c r="A11" s="62" t="s">
        <v>3089</v>
      </c>
      <c r="B11" s="59">
        <v>30011000</v>
      </c>
      <c r="C11" s="59">
        <v>11</v>
      </c>
      <c r="D11" s="59" t="s">
        <v>286</v>
      </c>
      <c r="E11" s="59" t="s">
        <v>287</v>
      </c>
      <c r="F11" s="71" t="s">
        <v>132</v>
      </c>
      <c r="G11" s="128" t="s">
        <v>3565</v>
      </c>
      <c r="H11" s="128" t="s">
        <v>3565</v>
      </c>
      <c r="I11" s="68">
        <v>175365.30867063097</v>
      </c>
      <c r="J11" s="69">
        <f t="shared" si="0"/>
        <v>5.341101671388284E-2</v>
      </c>
      <c r="K11" s="69">
        <f>I11/'סכום נכסי הקרן'!$C$41</f>
        <v>8.3322812380728986E-3</v>
      </c>
    </row>
    <row r="12" spans="1:11">
      <c r="A12" s="62" t="s">
        <v>3090</v>
      </c>
      <c r="B12" s="59">
        <v>30012000</v>
      </c>
      <c r="C12" s="59">
        <v>12</v>
      </c>
      <c r="D12" s="59" t="s">
        <v>286</v>
      </c>
      <c r="E12" s="59" t="s">
        <v>287</v>
      </c>
      <c r="F12" s="71" t="s">
        <v>132</v>
      </c>
      <c r="G12" s="128" t="s">
        <v>3565</v>
      </c>
      <c r="H12" s="128" t="s">
        <v>3565</v>
      </c>
      <c r="I12" s="68">
        <v>168553.66611166199</v>
      </c>
      <c r="J12" s="69">
        <f t="shared" si="0"/>
        <v>5.1336394558999264E-2</v>
      </c>
      <c r="K12" s="69">
        <f>I12/'סכום נכסי הקרן'!$C$41</f>
        <v>8.0086338649133903E-3</v>
      </c>
    </row>
    <row r="13" spans="1:11">
      <c r="A13" s="62" t="s">
        <v>3090</v>
      </c>
      <c r="B13" s="59">
        <v>30112000</v>
      </c>
      <c r="C13" s="59">
        <v>12</v>
      </c>
      <c r="D13" s="59" t="s">
        <v>286</v>
      </c>
      <c r="E13" s="59" t="s">
        <v>287</v>
      </c>
      <c r="F13" s="71" t="s">
        <v>132</v>
      </c>
      <c r="G13" s="128" t="s">
        <v>3565</v>
      </c>
      <c r="H13" s="128" t="s">
        <v>3565</v>
      </c>
      <c r="I13" s="68">
        <v>76.498080000000002</v>
      </c>
      <c r="J13" s="69">
        <f t="shared" si="0"/>
        <v>2.3299022254931406E-5</v>
      </c>
      <c r="K13" s="69">
        <f>I13/'סכום נכסי הקרן'!$C$41</f>
        <v>3.6347184147450923E-6</v>
      </c>
    </row>
    <row r="14" spans="1:11">
      <c r="A14" s="62" t="s">
        <v>3091</v>
      </c>
      <c r="B14" s="59">
        <v>30010000</v>
      </c>
      <c r="C14" s="59">
        <v>10</v>
      </c>
      <c r="D14" s="59" t="s">
        <v>286</v>
      </c>
      <c r="E14" s="59" t="s">
        <v>287</v>
      </c>
      <c r="F14" s="71" t="s">
        <v>132</v>
      </c>
      <c r="G14" s="128" t="s">
        <v>3565</v>
      </c>
      <c r="H14" s="128" t="s">
        <v>3565</v>
      </c>
      <c r="I14" s="68">
        <v>1533411.70548</v>
      </c>
      <c r="J14" s="69">
        <f t="shared" si="0"/>
        <v>0.46703124381619571</v>
      </c>
      <c r="K14" s="69">
        <f>I14/'סכום נכסי הקרן'!$C$41</f>
        <v>7.2858296094409608E-2</v>
      </c>
    </row>
    <row r="15" spans="1:11">
      <c r="A15" s="62" t="s">
        <v>3091</v>
      </c>
      <c r="B15" s="59">
        <v>34810000</v>
      </c>
      <c r="C15" s="59">
        <v>10</v>
      </c>
      <c r="D15" s="59" t="s">
        <v>286</v>
      </c>
      <c r="E15" s="59" t="s">
        <v>287</v>
      </c>
      <c r="F15" s="71" t="s">
        <v>132</v>
      </c>
      <c r="G15" s="128" t="s">
        <v>3565</v>
      </c>
      <c r="H15" s="128" t="s">
        <v>3565</v>
      </c>
      <c r="I15" s="68">
        <v>23102.404941084005</v>
      </c>
      <c r="J15" s="69">
        <f t="shared" si="0"/>
        <v>7.0363000857636363E-3</v>
      </c>
      <c r="K15" s="69">
        <f>I15/'סכום נכסי הקרן'!$C$41</f>
        <v>1.0976842381437029E-3</v>
      </c>
    </row>
    <row r="16" spans="1:11">
      <c r="A16" s="62" t="s">
        <v>3091</v>
      </c>
      <c r="B16" s="59">
        <v>34110000</v>
      </c>
      <c r="C16" s="59">
        <v>10</v>
      </c>
      <c r="D16" s="59" t="s">
        <v>286</v>
      </c>
      <c r="E16" s="59" t="s">
        <v>287</v>
      </c>
      <c r="F16" s="71" t="s">
        <v>132</v>
      </c>
      <c r="G16" s="128" t="s">
        <v>3565</v>
      </c>
      <c r="H16" s="128" t="s">
        <v>3565</v>
      </c>
      <c r="I16" s="68">
        <v>216798.48942416502</v>
      </c>
      <c r="J16" s="69">
        <f t="shared" si="0"/>
        <v>6.6030321675120893E-2</v>
      </c>
      <c r="K16" s="69">
        <f>I16/'סכום נכסי הקרן'!$C$41</f>
        <v>1.030093123643014E-2</v>
      </c>
    </row>
    <row r="17" spans="1:11">
      <c r="A17" s="62" t="s">
        <v>3092</v>
      </c>
      <c r="B17" s="59">
        <v>30120000</v>
      </c>
      <c r="C17" s="59">
        <v>20</v>
      </c>
      <c r="D17" s="59" t="s">
        <v>286</v>
      </c>
      <c r="E17" s="59" t="s">
        <v>287</v>
      </c>
      <c r="F17" s="71" t="s">
        <v>132</v>
      </c>
      <c r="G17" s="128" t="s">
        <v>3565</v>
      </c>
      <c r="H17" s="128" t="s">
        <v>3565</v>
      </c>
      <c r="I17" s="68">
        <v>36438.860735962</v>
      </c>
      <c r="J17" s="69">
        <f t="shared" si="0"/>
        <v>1.1098184780997443E-2</v>
      </c>
      <c r="K17" s="69">
        <f>I17/'סכום נכסי הקרן'!$C$41</f>
        <v>1.7313506185950417E-3</v>
      </c>
    </row>
    <row r="18" spans="1:11">
      <c r="A18" s="129" t="s">
        <v>3565</v>
      </c>
      <c r="B18" s="130" t="s">
        <v>3565</v>
      </c>
      <c r="C18" s="130" t="s">
        <v>3565</v>
      </c>
      <c r="D18" s="130" t="s">
        <v>3565</v>
      </c>
      <c r="E18" s="130" t="s">
        <v>3565</v>
      </c>
      <c r="F18" s="130" t="s">
        <v>3565</v>
      </c>
      <c r="G18" s="130" t="s">
        <v>3565</v>
      </c>
      <c r="H18" s="130" t="s">
        <v>3565</v>
      </c>
      <c r="I18" s="130" t="s">
        <v>3565</v>
      </c>
      <c r="J18" s="130" t="s">
        <v>3565</v>
      </c>
      <c r="K18" s="130" t="s">
        <v>3565</v>
      </c>
    </row>
    <row r="19" spans="1:11">
      <c r="A19" s="74" t="s">
        <v>44</v>
      </c>
      <c r="B19" s="127" t="s">
        <v>3565</v>
      </c>
      <c r="C19" s="127" t="s">
        <v>3565</v>
      </c>
      <c r="D19" s="127" t="s">
        <v>3565</v>
      </c>
      <c r="E19" s="127" t="s">
        <v>3565</v>
      </c>
      <c r="F19" s="127" t="s">
        <v>3565</v>
      </c>
      <c r="G19" s="127" t="s">
        <v>3565</v>
      </c>
      <c r="H19" s="127" t="s">
        <v>3565</v>
      </c>
      <c r="I19" s="65">
        <f>SUM(I20:I52)</f>
        <v>977188.67349251604</v>
      </c>
      <c r="J19" s="66">
        <f t="shared" si="0"/>
        <v>0.29762238020835335</v>
      </c>
      <c r="K19" s="66">
        <f>I19/'סכום נכסי הקרן'!$C$41</f>
        <v>4.6429997540115744E-2</v>
      </c>
    </row>
    <row r="20" spans="1:11">
      <c r="A20" s="62" t="s">
        <v>3089</v>
      </c>
      <c r="B20" s="59">
        <v>32011000</v>
      </c>
      <c r="C20" s="59">
        <v>11</v>
      </c>
      <c r="D20" s="59" t="s">
        <v>286</v>
      </c>
      <c r="E20" s="59" t="s">
        <v>287</v>
      </c>
      <c r="F20" s="71" t="s">
        <v>133</v>
      </c>
      <c r="G20" s="130" t="s">
        <v>3565</v>
      </c>
      <c r="H20" s="128" t="s">
        <v>3565</v>
      </c>
      <c r="I20" s="68">
        <v>7066.3004714689987</v>
      </c>
      <c r="J20" s="69">
        <f t="shared" si="0"/>
        <v>2.1521833220492395E-3</v>
      </c>
      <c r="K20" s="69">
        <f>I20/'סכום נכסי הקרן'!$C$41</f>
        <v>3.3574715140262732E-4</v>
      </c>
    </row>
    <row r="21" spans="1:11">
      <c r="A21" s="62" t="s">
        <v>3089</v>
      </c>
      <c r="B21" s="59">
        <v>31211000</v>
      </c>
      <c r="C21" s="59">
        <v>11</v>
      </c>
      <c r="D21" s="59" t="s">
        <v>286</v>
      </c>
      <c r="E21" s="59" t="s">
        <v>287</v>
      </c>
      <c r="F21" s="71" t="s">
        <v>135</v>
      </c>
      <c r="G21" s="130" t="s">
        <v>3565</v>
      </c>
      <c r="H21" s="128" t="s">
        <v>3565</v>
      </c>
      <c r="I21" s="68">
        <v>137.39155724</v>
      </c>
      <c r="J21" s="69">
        <f t="shared" si="0"/>
        <v>4.1845350233292681E-5</v>
      </c>
      <c r="K21" s="69">
        <f>I21/'סכום נכסי הקרן'!$C$41</f>
        <v>6.528002050910721E-6</v>
      </c>
    </row>
    <row r="22" spans="1:11">
      <c r="A22" s="62" t="s">
        <v>3089</v>
      </c>
      <c r="B22" s="59">
        <v>30211000</v>
      </c>
      <c r="C22" s="59">
        <v>11</v>
      </c>
      <c r="D22" s="59" t="s">
        <v>286</v>
      </c>
      <c r="E22" s="59" t="s">
        <v>287</v>
      </c>
      <c r="F22" s="71" t="s">
        <v>134</v>
      </c>
      <c r="G22" s="130" t="s">
        <v>3565</v>
      </c>
      <c r="H22" s="128" t="s">
        <v>3565</v>
      </c>
      <c r="I22" s="68">
        <v>37.155056977000001</v>
      </c>
      <c r="J22" s="69">
        <f t="shared" si="0"/>
        <v>1.1316316689129551E-5</v>
      </c>
      <c r="K22" s="69">
        <f>I22/'סכום נכסי הקרן'!$C$41</f>
        <v>1.7653798604514652E-6</v>
      </c>
    </row>
    <row r="23" spans="1:11">
      <c r="A23" s="62" t="s">
        <v>3089</v>
      </c>
      <c r="B23" s="59">
        <v>30311000</v>
      </c>
      <c r="C23" s="59">
        <v>11</v>
      </c>
      <c r="D23" s="59" t="s">
        <v>286</v>
      </c>
      <c r="E23" s="59" t="s">
        <v>287</v>
      </c>
      <c r="F23" s="71" t="s">
        <v>131</v>
      </c>
      <c r="G23" s="130" t="s">
        <v>3565</v>
      </c>
      <c r="H23" s="128" t="s">
        <v>3565</v>
      </c>
      <c r="I23" s="68">
        <v>124936.85807994701</v>
      </c>
      <c r="J23" s="69">
        <f t="shared" si="0"/>
        <v>3.8052022179718654E-2</v>
      </c>
      <c r="K23" s="69">
        <f>I23/'סכום נכסי הקרן'!$C$41</f>
        <v>5.9362313242839236E-3</v>
      </c>
    </row>
    <row r="24" spans="1:11">
      <c r="A24" s="62" t="s">
        <v>3090</v>
      </c>
      <c r="B24" s="59">
        <v>32012000</v>
      </c>
      <c r="C24" s="59">
        <v>12</v>
      </c>
      <c r="D24" s="59" t="s">
        <v>286</v>
      </c>
      <c r="E24" s="59" t="s">
        <v>287</v>
      </c>
      <c r="F24" s="71" t="s">
        <v>133</v>
      </c>
      <c r="G24" s="130" t="s">
        <v>3565</v>
      </c>
      <c r="H24" s="128" t="s">
        <v>3565</v>
      </c>
      <c r="I24" s="68">
        <v>11623.861876080999</v>
      </c>
      <c r="J24" s="69">
        <f t="shared" si="0"/>
        <v>3.5402799199543301E-3</v>
      </c>
      <c r="K24" s="69">
        <f>I24/'סכום נכסי הקרן'!$C$41</f>
        <v>5.5229444727821983E-4</v>
      </c>
    </row>
    <row r="25" spans="1:11">
      <c r="A25" s="62" t="s">
        <v>3090</v>
      </c>
      <c r="B25" s="59">
        <v>31212000</v>
      </c>
      <c r="C25" s="59">
        <v>12</v>
      </c>
      <c r="D25" s="59" t="s">
        <v>286</v>
      </c>
      <c r="E25" s="59" t="s">
        <v>287</v>
      </c>
      <c r="F25" s="71" t="s">
        <v>135</v>
      </c>
      <c r="G25" s="130" t="s">
        <v>3565</v>
      </c>
      <c r="H25" s="128" t="s">
        <v>3565</v>
      </c>
      <c r="I25" s="68">
        <v>207.89651000000001</v>
      </c>
      <c r="J25" s="69">
        <f t="shared" si="0"/>
        <v>6.3319045565752365E-5</v>
      </c>
      <c r="K25" s="69">
        <f>I25/'סכום נכסי הקרן'!$C$41</f>
        <v>9.877963907829284E-6</v>
      </c>
    </row>
    <row r="26" spans="1:11">
      <c r="A26" s="62" t="s">
        <v>3090</v>
      </c>
      <c r="B26" s="59">
        <v>30312000</v>
      </c>
      <c r="C26" s="59">
        <v>12</v>
      </c>
      <c r="D26" s="59" t="s">
        <v>286</v>
      </c>
      <c r="E26" s="59" t="s">
        <v>287</v>
      </c>
      <c r="F26" s="71" t="s">
        <v>131</v>
      </c>
      <c r="G26" s="130" t="s">
        <v>3565</v>
      </c>
      <c r="H26" s="128" t="s">
        <v>3565</v>
      </c>
      <c r="I26" s="68">
        <v>150372.47357429899</v>
      </c>
      <c r="J26" s="69">
        <f t="shared" si="0"/>
        <v>4.5798948265586233E-2</v>
      </c>
      <c r="K26" s="69">
        <f>I26/'סכום נכסי הקרן'!$C$41</f>
        <v>7.1447753822223292E-3</v>
      </c>
    </row>
    <row r="27" spans="1:11">
      <c r="A27" s="62" t="s">
        <v>3090</v>
      </c>
      <c r="B27" s="59">
        <v>30212000</v>
      </c>
      <c r="C27" s="59">
        <v>12</v>
      </c>
      <c r="D27" s="59" t="s">
        <v>286</v>
      </c>
      <c r="E27" s="59" t="s">
        <v>287</v>
      </c>
      <c r="F27" s="71" t="s">
        <v>134</v>
      </c>
      <c r="G27" s="130" t="s">
        <v>3565</v>
      </c>
      <c r="H27" s="128" t="s">
        <v>3565</v>
      </c>
      <c r="I27" s="68">
        <v>5793.9913308780006</v>
      </c>
      <c r="J27" s="69">
        <f t="shared" si="0"/>
        <v>1.764676093347783E-3</v>
      </c>
      <c r="K27" s="69">
        <f>I27/'סכום נכסי הקרן'!$C$41</f>
        <v>2.7529484380804973E-4</v>
      </c>
    </row>
    <row r="28" spans="1:11">
      <c r="A28" s="62" t="s">
        <v>3090</v>
      </c>
      <c r="B28" s="59">
        <v>31712000</v>
      </c>
      <c r="C28" s="59">
        <v>12</v>
      </c>
      <c r="D28" s="59" t="s">
        <v>286</v>
      </c>
      <c r="E28" s="59" t="s">
        <v>287</v>
      </c>
      <c r="F28" s="71" t="s">
        <v>140</v>
      </c>
      <c r="G28" s="130" t="s">
        <v>3565</v>
      </c>
      <c r="H28" s="128" t="s">
        <v>3565</v>
      </c>
      <c r="I28" s="68">
        <v>23.369313656999999</v>
      </c>
      <c r="J28" s="69">
        <f t="shared" si="0"/>
        <v>7.1175924804506919E-6</v>
      </c>
      <c r="K28" s="69">
        <f>I28/'סכום נכסי הקרן'!$C$41</f>
        <v>1.1103660992413387E-6</v>
      </c>
    </row>
    <row r="29" spans="1:11">
      <c r="A29" s="62" t="s">
        <v>3090</v>
      </c>
      <c r="B29" s="59">
        <v>31112000</v>
      </c>
      <c r="C29" s="59">
        <v>12</v>
      </c>
      <c r="D29" s="59" t="s">
        <v>286</v>
      </c>
      <c r="E29" s="59" t="s">
        <v>287</v>
      </c>
      <c r="F29" s="71" t="s">
        <v>139</v>
      </c>
      <c r="G29" s="130" t="s">
        <v>3565</v>
      </c>
      <c r="H29" s="128" t="s">
        <v>3565</v>
      </c>
      <c r="I29" s="68">
        <v>5.2653633819999994</v>
      </c>
      <c r="J29" s="69">
        <f t="shared" si="0"/>
        <v>1.6036718649346348E-6</v>
      </c>
      <c r="K29" s="69">
        <f>I29/'סכום נכסי הקרן'!$C$41</f>
        <v>2.5017769393532356E-7</v>
      </c>
    </row>
    <row r="30" spans="1:11">
      <c r="A30" s="62" t="s">
        <v>3090</v>
      </c>
      <c r="B30" s="59">
        <v>31012000</v>
      </c>
      <c r="C30" s="59">
        <v>12</v>
      </c>
      <c r="D30" s="59" t="s">
        <v>286</v>
      </c>
      <c r="E30" s="59" t="s">
        <v>287</v>
      </c>
      <c r="F30" s="71" t="s">
        <v>138</v>
      </c>
      <c r="G30" s="130" t="s">
        <v>3565</v>
      </c>
      <c r="H30" s="128" t="s">
        <v>3565</v>
      </c>
      <c r="I30" s="68">
        <v>0.25322</v>
      </c>
      <c r="J30" s="69">
        <f t="shared" si="0"/>
        <v>7.7123222117388185E-8</v>
      </c>
      <c r="K30" s="69">
        <f>I30/'סכום נכסי הקרן'!$C$41</f>
        <v>1.2031457482093044E-8</v>
      </c>
    </row>
    <row r="31" spans="1:11">
      <c r="A31" s="62" t="s">
        <v>3091</v>
      </c>
      <c r="B31" s="59">
        <v>32610000</v>
      </c>
      <c r="C31" s="59">
        <v>10</v>
      </c>
      <c r="D31" s="59" t="s">
        <v>286</v>
      </c>
      <c r="E31" s="59" t="s">
        <v>287</v>
      </c>
      <c r="F31" s="71" t="s">
        <v>136</v>
      </c>
      <c r="G31" s="130" t="s">
        <v>3565</v>
      </c>
      <c r="H31" s="128" t="s">
        <v>3565</v>
      </c>
      <c r="I31" s="68">
        <v>0.67190965600000019</v>
      </c>
      <c r="J31" s="69">
        <f t="shared" si="0"/>
        <v>2.0464354175225458E-7</v>
      </c>
      <c r="K31" s="69">
        <f>I31/'סכום נכסי הקרן'!$C$41</f>
        <v>3.1925015630565384E-8</v>
      </c>
    </row>
    <row r="32" spans="1:11">
      <c r="A32" s="62" t="s">
        <v>3091</v>
      </c>
      <c r="B32" s="59">
        <v>34510000</v>
      </c>
      <c r="C32" s="59">
        <v>10</v>
      </c>
      <c r="D32" s="59" t="s">
        <v>286</v>
      </c>
      <c r="E32" s="59" t="s">
        <v>287</v>
      </c>
      <c r="F32" s="71" t="s">
        <v>133</v>
      </c>
      <c r="G32" s="130" t="s">
        <v>3565</v>
      </c>
      <c r="H32" s="128" t="s">
        <v>3565</v>
      </c>
      <c r="I32" s="68">
        <v>31859.299429724</v>
      </c>
      <c r="J32" s="69">
        <f t="shared" si="0"/>
        <v>9.7033876724705106E-3</v>
      </c>
      <c r="K32" s="69">
        <f>I32/'סכום נכסי הקרן'!$C$41</f>
        <v>1.5137580226601197E-3</v>
      </c>
    </row>
    <row r="33" spans="1:11">
      <c r="A33" s="62" t="s">
        <v>3091</v>
      </c>
      <c r="B33" s="59">
        <v>30310000</v>
      </c>
      <c r="C33" s="59">
        <v>10</v>
      </c>
      <c r="D33" s="59" t="s">
        <v>286</v>
      </c>
      <c r="E33" s="59" t="s">
        <v>287</v>
      </c>
      <c r="F33" s="71" t="s">
        <v>131</v>
      </c>
      <c r="G33" s="130" t="s">
        <v>3565</v>
      </c>
      <c r="H33" s="128" t="s">
        <v>3565</v>
      </c>
      <c r="I33" s="68">
        <v>17113.353890000002</v>
      </c>
      <c r="J33" s="69">
        <f t="shared" si="0"/>
        <v>5.2122146482581917E-3</v>
      </c>
      <c r="K33" s="69">
        <f>I33/'סכום נכסי הקרן'!$C$41</f>
        <v>8.1312135575209953E-4</v>
      </c>
    </row>
    <row r="34" spans="1:11">
      <c r="A34" s="62" t="s">
        <v>3091</v>
      </c>
      <c r="B34" s="59">
        <v>32010000</v>
      </c>
      <c r="C34" s="59">
        <v>10</v>
      </c>
      <c r="D34" s="59" t="s">
        <v>286</v>
      </c>
      <c r="E34" s="59" t="s">
        <v>287</v>
      </c>
      <c r="F34" s="71" t="s">
        <v>133</v>
      </c>
      <c r="G34" s="130" t="s">
        <v>3565</v>
      </c>
      <c r="H34" s="128" t="s">
        <v>3565</v>
      </c>
      <c r="I34" s="68">
        <v>312.71328999999997</v>
      </c>
      <c r="J34" s="69">
        <f t="shared" si="0"/>
        <v>9.5243095030918664E-5</v>
      </c>
      <c r="K34" s="69">
        <f>I34/'סכום נכסי הקרן'!$C$41</f>
        <v>1.4858212829636014E-5</v>
      </c>
    </row>
    <row r="35" spans="1:11">
      <c r="A35" s="62" t="s">
        <v>3091</v>
      </c>
      <c r="B35" s="59">
        <v>31010000</v>
      </c>
      <c r="C35" s="59">
        <v>10</v>
      </c>
      <c r="D35" s="59" t="s">
        <v>286</v>
      </c>
      <c r="E35" s="59" t="s">
        <v>287</v>
      </c>
      <c r="F35" s="71" t="s">
        <v>138</v>
      </c>
      <c r="G35" s="130" t="s">
        <v>3565</v>
      </c>
      <c r="H35" s="128" t="s">
        <v>3565</v>
      </c>
      <c r="I35" s="68">
        <v>0.32242999999999999</v>
      </c>
      <c r="J35" s="69">
        <f t="shared" si="0"/>
        <v>9.8202513653382332E-8</v>
      </c>
      <c r="K35" s="69">
        <f>I35/'סכום נכסי הקרן'!$C$41</f>
        <v>1.5319891145846536E-8</v>
      </c>
    </row>
    <row r="36" spans="1:11">
      <c r="A36" s="62" t="s">
        <v>3091</v>
      </c>
      <c r="B36" s="59">
        <v>33810000</v>
      </c>
      <c r="C36" s="59">
        <v>10</v>
      </c>
      <c r="D36" s="59" t="s">
        <v>286</v>
      </c>
      <c r="E36" s="59" t="s">
        <v>287</v>
      </c>
      <c r="F36" s="71" t="s">
        <v>134</v>
      </c>
      <c r="G36" s="130" t="s">
        <v>3565</v>
      </c>
      <c r="H36" s="128" t="s">
        <v>3565</v>
      </c>
      <c r="I36" s="68">
        <v>889.34441917100003</v>
      </c>
      <c r="J36" s="69">
        <f t="shared" si="0"/>
        <v>2.7086765333932794E-4</v>
      </c>
      <c r="K36" s="69">
        <f>I36/'סכום נכסי הקרן'!$C$41</f>
        <v>4.2256178683329204E-5</v>
      </c>
    </row>
    <row r="37" spans="1:11">
      <c r="A37" s="62" t="s">
        <v>3091</v>
      </c>
      <c r="B37" s="59">
        <v>31110000</v>
      </c>
      <c r="C37" s="59">
        <v>10</v>
      </c>
      <c r="D37" s="59" t="s">
        <v>286</v>
      </c>
      <c r="E37" s="59" t="s">
        <v>287</v>
      </c>
      <c r="F37" s="71" t="s">
        <v>139</v>
      </c>
      <c r="G37" s="130" t="s">
        <v>3565</v>
      </c>
      <c r="H37" s="128" t="s">
        <v>3565</v>
      </c>
      <c r="I37" s="68">
        <v>5.6273200000000001</v>
      </c>
      <c r="J37" s="69">
        <f t="shared" si="0"/>
        <v>1.7139130016808343E-6</v>
      </c>
      <c r="K37" s="69">
        <f>I37/'סכום נכסי הקרן'!$C$41</f>
        <v>2.6737564693994091E-7</v>
      </c>
    </row>
    <row r="38" spans="1:11">
      <c r="A38" s="62" t="s">
        <v>3091</v>
      </c>
      <c r="B38" s="59">
        <v>34610000</v>
      </c>
      <c r="C38" s="59">
        <v>10</v>
      </c>
      <c r="D38" s="59" t="s">
        <v>286</v>
      </c>
      <c r="E38" s="59" t="s">
        <v>287</v>
      </c>
      <c r="F38" s="71" t="s">
        <v>135</v>
      </c>
      <c r="G38" s="130" t="s">
        <v>3565</v>
      </c>
      <c r="H38" s="128" t="s">
        <v>3565</v>
      </c>
      <c r="I38" s="68">
        <v>967.06079617600005</v>
      </c>
      <c r="J38" s="69">
        <f t="shared" si="0"/>
        <v>2.9453773234539102E-4</v>
      </c>
      <c r="K38" s="69">
        <f>I38/'סכום נכסי הקרן'!$C$41</f>
        <v>4.5948783081078085E-5</v>
      </c>
    </row>
    <row r="39" spans="1:11">
      <c r="A39" s="62" t="s">
        <v>3091</v>
      </c>
      <c r="B39" s="59">
        <v>31710000</v>
      </c>
      <c r="C39" s="59">
        <v>10</v>
      </c>
      <c r="D39" s="59" t="s">
        <v>286</v>
      </c>
      <c r="E39" s="59" t="s">
        <v>287</v>
      </c>
      <c r="F39" s="71" t="s">
        <v>140</v>
      </c>
      <c r="G39" s="130" t="s">
        <v>3565</v>
      </c>
      <c r="H39" s="128" t="s">
        <v>3565</v>
      </c>
      <c r="I39" s="68">
        <v>12939.023024258999</v>
      </c>
      <c r="J39" s="69">
        <f t="shared" si="0"/>
        <v>3.9408385857433326E-3</v>
      </c>
      <c r="K39" s="69">
        <f>I39/'סכום נכסי הקרן'!$C$41</f>
        <v>6.1478281879865379E-4</v>
      </c>
    </row>
    <row r="40" spans="1:11">
      <c r="A40" s="62" t="s">
        <v>3091</v>
      </c>
      <c r="B40" s="59">
        <v>30710000</v>
      </c>
      <c r="C40" s="59">
        <v>10</v>
      </c>
      <c r="D40" s="59" t="s">
        <v>286</v>
      </c>
      <c r="E40" s="59" t="s">
        <v>287</v>
      </c>
      <c r="F40" s="71" t="s">
        <v>3084</v>
      </c>
      <c r="G40" s="130" t="s">
        <v>3565</v>
      </c>
      <c r="H40" s="128" t="s">
        <v>3565</v>
      </c>
      <c r="I40" s="68">
        <v>2.457512629</v>
      </c>
      <c r="J40" s="69">
        <f t="shared" si="0"/>
        <v>7.4848468660711472E-7</v>
      </c>
      <c r="K40" s="69">
        <f>I40/'סכום נכסי הקרן'!$C$41</f>
        <v>1.1676589016475869E-7</v>
      </c>
    </row>
    <row r="41" spans="1:11">
      <c r="A41" s="62" t="s">
        <v>3091</v>
      </c>
      <c r="B41" s="59">
        <v>30210000</v>
      </c>
      <c r="C41" s="59">
        <v>10</v>
      </c>
      <c r="D41" s="59" t="s">
        <v>286</v>
      </c>
      <c r="E41" s="59" t="s">
        <v>287</v>
      </c>
      <c r="F41" s="71" t="s">
        <v>134</v>
      </c>
      <c r="G41" s="130" t="s">
        <v>3565</v>
      </c>
      <c r="H41" s="128" t="s">
        <v>3565</v>
      </c>
      <c r="I41" s="68">
        <v>599.92881000000011</v>
      </c>
      <c r="J41" s="69">
        <f t="shared" si="0"/>
        <v>1.8272033357653576E-4</v>
      </c>
      <c r="K41" s="69">
        <f>I41/'סכום נכסי הקרן'!$C$41</f>
        <v>2.8504928401380923E-5</v>
      </c>
    </row>
    <row r="42" spans="1:11">
      <c r="A42" s="62" t="s">
        <v>3091</v>
      </c>
      <c r="B42" s="59">
        <v>34710000</v>
      </c>
      <c r="C42" s="59">
        <v>10</v>
      </c>
      <c r="D42" s="59" t="s">
        <v>286</v>
      </c>
      <c r="E42" s="59" t="s">
        <v>287</v>
      </c>
      <c r="F42" s="71" t="s">
        <v>139</v>
      </c>
      <c r="G42" s="130" t="s">
        <v>3565</v>
      </c>
      <c r="H42" s="128" t="s">
        <v>3565</v>
      </c>
      <c r="I42" s="68">
        <v>2.5258080180000002</v>
      </c>
      <c r="J42" s="69">
        <f t="shared" si="0"/>
        <v>7.6928541504657624E-7</v>
      </c>
      <c r="K42" s="69">
        <f>I42/'סכום נכסי הקרן'!$C$41</f>
        <v>1.2001086713725893E-7</v>
      </c>
    </row>
    <row r="43" spans="1:11">
      <c r="A43" s="62" t="s">
        <v>3091</v>
      </c>
      <c r="B43" s="59">
        <v>31410000</v>
      </c>
      <c r="C43" s="59">
        <v>10</v>
      </c>
      <c r="D43" s="59" t="s">
        <v>286</v>
      </c>
      <c r="E43" s="59" t="s">
        <v>287</v>
      </c>
      <c r="F43" s="71" t="s">
        <v>131</v>
      </c>
      <c r="G43" s="130" t="s">
        <v>3565</v>
      </c>
      <c r="H43" s="128" t="s">
        <v>3565</v>
      </c>
      <c r="I43" s="68">
        <v>2785.2137533579998</v>
      </c>
      <c r="J43" s="69">
        <f t="shared" si="0"/>
        <v>8.4829262674604477E-4</v>
      </c>
      <c r="K43" s="69">
        <f>I43/'סכום נכסי הקרן'!$C$41</f>
        <v>1.3233623273069882E-4</v>
      </c>
    </row>
    <row r="44" spans="1:11">
      <c r="A44" s="62" t="s">
        <v>3091</v>
      </c>
      <c r="B44" s="59">
        <v>34010000</v>
      </c>
      <c r="C44" s="59">
        <v>10</v>
      </c>
      <c r="D44" s="59" t="s">
        <v>286</v>
      </c>
      <c r="E44" s="59" t="s">
        <v>287</v>
      </c>
      <c r="F44" s="71" t="s">
        <v>131</v>
      </c>
      <c r="G44" s="130" t="s">
        <v>3565</v>
      </c>
      <c r="H44" s="128" t="s">
        <v>3565</v>
      </c>
      <c r="I44" s="68">
        <v>340134.66522485903</v>
      </c>
      <c r="J44" s="69">
        <f t="shared" si="0"/>
        <v>0.10359482401058477</v>
      </c>
      <c r="K44" s="69">
        <f>I44/'סכום נכסי הקרן'!$C$41</f>
        <v>1.6161107980565685E-2</v>
      </c>
    </row>
    <row r="45" spans="1:11">
      <c r="A45" s="62" t="s">
        <v>3092</v>
      </c>
      <c r="B45" s="59">
        <v>33820000</v>
      </c>
      <c r="C45" s="59">
        <v>20</v>
      </c>
      <c r="D45" s="59" t="s">
        <v>286</v>
      </c>
      <c r="E45" s="59" t="s">
        <v>287</v>
      </c>
      <c r="F45" s="71" t="s">
        <v>134</v>
      </c>
      <c r="G45" s="130" t="s">
        <v>3565</v>
      </c>
      <c r="H45" s="128" t="s">
        <v>3565</v>
      </c>
      <c r="I45" s="68">
        <v>7.4457340999999996E-2</v>
      </c>
      <c r="J45" s="69">
        <f t="shared" si="0"/>
        <v>2.2677474323564939E-8</v>
      </c>
      <c r="K45" s="69">
        <f>I45/'סכום נכסי הקרן'!$C$41</f>
        <v>3.5377550449064179E-9</v>
      </c>
    </row>
    <row r="46" spans="1:11">
      <c r="A46" s="62" t="s">
        <v>3092</v>
      </c>
      <c r="B46" s="59">
        <v>31720000</v>
      </c>
      <c r="C46" s="59">
        <v>20</v>
      </c>
      <c r="D46" s="59" t="s">
        <v>286</v>
      </c>
      <c r="E46" s="59" t="s">
        <v>287</v>
      </c>
      <c r="F46" s="71" t="s">
        <v>140</v>
      </c>
      <c r="G46" s="130" t="s">
        <v>3565</v>
      </c>
      <c r="H46" s="128" t="s">
        <v>3565</v>
      </c>
      <c r="I46" s="68">
        <v>469.616874666</v>
      </c>
      <c r="J46" s="69">
        <f t="shared" si="0"/>
        <v>1.4303122397496076E-4</v>
      </c>
      <c r="K46" s="69">
        <f>I46/'סכום נכסי הקרן'!$C$41</f>
        <v>2.2313306454535174E-5</v>
      </c>
    </row>
    <row r="47" spans="1:11">
      <c r="A47" s="62" t="s">
        <v>3092</v>
      </c>
      <c r="B47" s="59">
        <v>32020000</v>
      </c>
      <c r="C47" s="59">
        <v>20</v>
      </c>
      <c r="D47" s="59" t="s">
        <v>286</v>
      </c>
      <c r="E47" s="59" t="s">
        <v>287</v>
      </c>
      <c r="F47" s="71" t="s">
        <v>133</v>
      </c>
      <c r="G47" s="130" t="s">
        <v>3565</v>
      </c>
      <c r="H47" s="128" t="s">
        <v>3565</v>
      </c>
      <c r="I47" s="68">
        <v>7.0926243E-2</v>
      </c>
      <c r="J47" s="69">
        <f t="shared" si="0"/>
        <v>2.1602007712032419E-8</v>
      </c>
      <c r="K47" s="69">
        <f>I47/'סכום נכסי הקרן'!$C$41</f>
        <v>3.3699789788290791E-9</v>
      </c>
    </row>
    <row r="48" spans="1:11">
      <c r="A48" s="62" t="s">
        <v>3092</v>
      </c>
      <c r="B48" s="59">
        <v>34020000</v>
      </c>
      <c r="C48" s="59">
        <v>20</v>
      </c>
      <c r="D48" s="59" t="s">
        <v>286</v>
      </c>
      <c r="E48" s="59" t="s">
        <v>287</v>
      </c>
      <c r="F48" s="71" t="s">
        <v>131</v>
      </c>
      <c r="G48" s="130" t="s">
        <v>3565</v>
      </c>
      <c r="H48" s="128" t="s">
        <v>3565</v>
      </c>
      <c r="I48" s="68">
        <v>268725.95639688405</v>
      </c>
      <c r="J48" s="69">
        <f t="shared" si="0"/>
        <v>8.184587166852722E-2</v>
      </c>
      <c r="K48" s="69">
        <f>I48/'סכום נכסי הקרן'!$C$41</f>
        <v>1.2768205192022351E-2</v>
      </c>
    </row>
    <row r="49" spans="1:11">
      <c r="A49" s="62" t="s">
        <v>3092</v>
      </c>
      <c r="B49" s="59">
        <v>30820000</v>
      </c>
      <c r="C49" s="59">
        <v>20</v>
      </c>
      <c r="D49" s="59" t="s">
        <v>286</v>
      </c>
      <c r="E49" s="59" t="s">
        <v>287</v>
      </c>
      <c r="F49" s="71" t="s">
        <v>137</v>
      </c>
      <c r="G49" s="130" t="s">
        <v>3565</v>
      </c>
      <c r="H49" s="128" t="s">
        <v>3565</v>
      </c>
      <c r="I49" s="68">
        <v>9.0478999999999999E-5</v>
      </c>
      <c r="J49" s="69">
        <f t="shared" si="0"/>
        <v>2.7557191430215486E-11</v>
      </c>
      <c r="K49" s="69">
        <f>I49/'סכום נכסי הקרן'!$C$41</f>
        <v>4.2990057717490585E-12</v>
      </c>
    </row>
    <row r="50" spans="1:11">
      <c r="A50" s="62" t="s">
        <v>3092</v>
      </c>
      <c r="B50" s="59">
        <v>34520000</v>
      </c>
      <c r="C50" s="59">
        <v>20</v>
      </c>
      <c r="D50" s="59" t="s">
        <v>286</v>
      </c>
      <c r="E50" s="59" t="s">
        <v>287</v>
      </c>
      <c r="F50" s="71" t="s">
        <v>133</v>
      </c>
      <c r="G50" s="130" t="s">
        <v>3565</v>
      </c>
      <c r="H50" s="128" t="s">
        <v>3565</v>
      </c>
      <c r="I50" s="68">
        <v>97.903273814000002</v>
      </c>
      <c r="J50" s="69">
        <f t="shared" si="0"/>
        <v>2.9818402702695668E-5</v>
      </c>
      <c r="K50" s="69">
        <f>I50/'סכום נכסי הקרן'!$C$41</f>
        <v>4.6517616153971029E-6</v>
      </c>
    </row>
    <row r="51" spans="1:11">
      <c r="A51" s="62" t="s">
        <v>3092</v>
      </c>
      <c r="B51" s="59">
        <v>31120000</v>
      </c>
      <c r="C51" s="59">
        <v>20</v>
      </c>
      <c r="D51" s="59" t="s">
        <v>286</v>
      </c>
      <c r="E51" s="59" t="s">
        <v>287</v>
      </c>
      <c r="F51" s="71" t="s">
        <v>139</v>
      </c>
      <c r="G51" s="130" t="s">
        <v>3565</v>
      </c>
      <c r="H51" s="128" t="s">
        <v>3565</v>
      </c>
      <c r="I51" s="68">
        <v>76.873891291000007</v>
      </c>
      <c r="J51" s="69">
        <f t="shared" si="0"/>
        <v>2.3413483109800754E-5</v>
      </c>
      <c r="K51" s="69">
        <f>I51/'סכום נכסי הקרן'!$C$41</f>
        <v>3.6525746566255007E-6</v>
      </c>
    </row>
    <row r="52" spans="1:11">
      <c r="A52" s="62" t="s">
        <v>3092</v>
      </c>
      <c r="B52" s="59">
        <v>31220000</v>
      </c>
      <c r="C52" s="59">
        <v>20</v>
      </c>
      <c r="D52" s="59" t="s">
        <v>286</v>
      </c>
      <c r="E52" s="59" t="s">
        <v>287</v>
      </c>
      <c r="F52" s="71" t="s">
        <v>135</v>
      </c>
      <c r="G52" s="130" t="s">
        <v>3565</v>
      </c>
      <c r="H52" s="128" t="s">
        <v>3565</v>
      </c>
      <c r="I52" s="68">
        <v>1.1536100180000002</v>
      </c>
      <c r="J52" s="69">
        <f t="shared" si="0"/>
        <v>3.5135503378508093E-7</v>
      </c>
      <c r="K52" s="69">
        <f>I52/'סכום נכסי הקרן'!$C$41</f>
        <v>5.4812455108141514E-8</v>
      </c>
    </row>
    <row r="53" spans="1:11">
      <c r="A53" s="129" t="s">
        <v>3565</v>
      </c>
      <c r="B53" s="130" t="s">
        <v>3565</v>
      </c>
      <c r="C53" s="130" t="s">
        <v>3565</v>
      </c>
      <c r="D53" s="130" t="s">
        <v>3565</v>
      </c>
      <c r="E53" s="130" t="s">
        <v>3565</v>
      </c>
      <c r="F53" s="130" t="s">
        <v>3565</v>
      </c>
      <c r="G53" s="130" t="s">
        <v>3565</v>
      </c>
      <c r="H53" s="130" t="s">
        <v>3565</v>
      </c>
      <c r="I53" s="130" t="s">
        <v>3565</v>
      </c>
      <c r="J53" s="130" t="s">
        <v>3565</v>
      </c>
      <c r="K53" s="130" t="s">
        <v>3565</v>
      </c>
    </row>
    <row r="54" spans="1:11">
      <c r="A54" s="56" t="s">
        <v>186</v>
      </c>
      <c r="B54" s="127" t="s">
        <v>3565</v>
      </c>
      <c r="C54" s="127" t="s">
        <v>3565</v>
      </c>
      <c r="D54" s="127" t="s">
        <v>3565</v>
      </c>
      <c r="E54" s="127" t="s">
        <v>3565</v>
      </c>
      <c r="F54" s="127" t="s">
        <v>3565</v>
      </c>
      <c r="G54" s="127" t="s">
        <v>3565</v>
      </c>
      <c r="H54" s="127" t="s">
        <v>3565</v>
      </c>
      <c r="I54" s="65">
        <f>I55</f>
        <v>152381.57105451199</v>
      </c>
      <c r="J54" s="66">
        <f t="shared" si="0"/>
        <v>4.6410859138431793E-2</v>
      </c>
      <c r="K54" s="66">
        <f>I54/'סכום נכסי הקרן'!$C$41</f>
        <v>7.2402353415879517E-3</v>
      </c>
    </row>
    <row r="55" spans="1:11">
      <c r="A55" s="74" t="s">
        <v>44</v>
      </c>
      <c r="B55" s="130" t="s">
        <v>3565</v>
      </c>
      <c r="C55" s="130" t="s">
        <v>3565</v>
      </c>
      <c r="D55" s="130" t="s">
        <v>3565</v>
      </c>
      <c r="E55" s="130" t="s">
        <v>3565</v>
      </c>
      <c r="F55" s="130" t="s">
        <v>3565</v>
      </c>
      <c r="G55" s="130" t="s">
        <v>3565</v>
      </c>
      <c r="H55" s="130" t="s">
        <v>3565</v>
      </c>
      <c r="I55" s="65">
        <f>SUM(I56:I58)</f>
        <v>152381.57105451199</v>
      </c>
      <c r="J55" s="66">
        <f t="shared" ref="J55" si="1">IFERROR(I55/$I$8,0)</f>
        <v>4.6410859138431793E-2</v>
      </c>
      <c r="K55" s="66">
        <f>I55/'סכום נכסי הקרן'!$C$41</f>
        <v>7.2402353415879517E-3</v>
      </c>
    </row>
    <row r="56" spans="1:11">
      <c r="A56" s="62" t="s">
        <v>3093</v>
      </c>
      <c r="B56" s="59">
        <v>31785000</v>
      </c>
      <c r="C56" s="59">
        <v>85</v>
      </c>
      <c r="D56" s="59" t="s">
        <v>821</v>
      </c>
      <c r="E56" s="59" t="s">
        <v>780</v>
      </c>
      <c r="F56" s="71" t="s">
        <v>140</v>
      </c>
      <c r="G56" s="130" t="s">
        <v>3565</v>
      </c>
      <c r="H56" s="128" t="s">
        <v>3565</v>
      </c>
      <c r="I56" s="68">
        <v>3437.8793376789999</v>
      </c>
      <c r="J56" s="69">
        <f>IFERROR(I56/$I$8,0)</f>
        <v>1.0470750010765221E-3</v>
      </c>
      <c r="K56" s="69">
        <f>I56/'סכום נכסי הקרן'!$C$41</f>
        <v>1.6334688839685286E-4</v>
      </c>
    </row>
    <row r="57" spans="1:11">
      <c r="A57" s="62" t="s">
        <v>3093</v>
      </c>
      <c r="B57" s="59">
        <v>32085000</v>
      </c>
      <c r="C57" s="59">
        <v>85</v>
      </c>
      <c r="D57" s="59" t="s">
        <v>821</v>
      </c>
      <c r="E57" s="59" t="s">
        <v>780</v>
      </c>
      <c r="F57" s="71" t="s">
        <v>133</v>
      </c>
      <c r="G57" s="130" t="s">
        <v>3565</v>
      </c>
      <c r="H57" s="128" t="s">
        <v>3565</v>
      </c>
      <c r="I57" s="68">
        <v>8052.7336731329997</v>
      </c>
      <c r="J57" s="69">
        <f>IFERROR(I57/$I$8,0)</f>
        <v>2.4526213084480196E-3</v>
      </c>
      <c r="K57" s="69">
        <f>I57/'סכום נכסי הקרן'!$C$41</f>
        <v>3.8261639208166272E-4</v>
      </c>
    </row>
    <row r="58" spans="1:11">
      <c r="A58" s="62" t="s">
        <v>3093</v>
      </c>
      <c r="B58" s="59">
        <v>30385000</v>
      </c>
      <c r="C58" s="59">
        <v>85</v>
      </c>
      <c r="D58" s="59" t="s">
        <v>821</v>
      </c>
      <c r="E58" s="59" t="s">
        <v>780</v>
      </c>
      <c r="F58" s="71" t="s">
        <v>131</v>
      </c>
      <c r="G58" s="130" t="s">
        <v>3565</v>
      </c>
      <c r="H58" s="128" t="s">
        <v>3565</v>
      </c>
      <c r="I58" s="68">
        <v>140890.9580437</v>
      </c>
      <c r="J58" s="69">
        <f>IFERROR(I58/$I$8,0)</f>
        <v>4.2911162828907251E-2</v>
      </c>
      <c r="K58" s="69">
        <f>I58/'סכום נכסי הקרן'!$C$41</f>
        <v>6.6942720611094363E-3</v>
      </c>
    </row>
    <row r="59" spans="1:11">
      <c r="A59" s="131" t="s">
        <v>3565</v>
      </c>
      <c r="B59" s="131" t="s">
        <v>3565</v>
      </c>
      <c r="C59" s="132" t="s">
        <v>3565</v>
      </c>
      <c r="D59" s="132" t="s">
        <v>3565</v>
      </c>
      <c r="E59" s="132" t="s">
        <v>3565</v>
      </c>
      <c r="F59" s="132" t="s">
        <v>3565</v>
      </c>
      <c r="G59" s="132" t="s">
        <v>3565</v>
      </c>
      <c r="H59" s="132" t="s">
        <v>3565</v>
      </c>
      <c r="I59" s="132" t="s">
        <v>3565</v>
      </c>
      <c r="J59" s="132" t="s">
        <v>3565</v>
      </c>
      <c r="K59" s="132" t="s">
        <v>3565</v>
      </c>
    </row>
    <row r="60" spans="1:11">
      <c r="A60" s="131" t="s">
        <v>3565</v>
      </c>
      <c r="B60" s="131" t="s">
        <v>3565</v>
      </c>
      <c r="C60" s="132" t="s">
        <v>3565</v>
      </c>
      <c r="D60" s="132" t="s">
        <v>3565</v>
      </c>
      <c r="E60" s="132" t="s">
        <v>3565</v>
      </c>
      <c r="F60" s="132" t="s">
        <v>3565</v>
      </c>
      <c r="G60" s="132" t="s">
        <v>3565</v>
      </c>
      <c r="H60" s="132" t="s">
        <v>3565</v>
      </c>
      <c r="I60" s="132" t="s">
        <v>3565</v>
      </c>
      <c r="J60" s="132" t="s">
        <v>3565</v>
      </c>
      <c r="K60" s="132" t="s">
        <v>3565</v>
      </c>
    </row>
    <row r="61" spans="1:11">
      <c r="A61" s="95" t="s">
        <v>210</v>
      </c>
      <c r="B61" s="131" t="s">
        <v>3565</v>
      </c>
      <c r="C61" s="132" t="s">
        <v>3565</v>
      </c>
      <c r="D61" s="132" t="s">
        <v>3565</v>
      </c>
      <c r="E61" s="132" t="s">
        <v>3565</v>
      </c>
      <c r="F61" s="132" t="s">
        <v>3565</v>
      </c>
      <c r="G61" s="132" t="s">
        <v>3565</v>
      </c>
      <c r="H61" s="132" t="s">
        <v>3565</v>
      </c>
      <c r="I61" s="132" t="s">
        <v>3565</v>
      </c>
      <c r="J61" s="132" t="s">
        <v>3565</v>
      </c>
      <c r="K61" s="132" t="s">
        <v>3565</v>
      </c>
    </row>
    <row r="62" spans="1:11" hidden="1">
      <c r="A62" s="96"/>
      <c r="C62" s="1"/>
    </row>
    <row r="63" spans="1:11" hidden="1">
      <c r="C63" s="1"/>
    </row>
    <row r="64" spans="1:11" hidden="1">
      <c r="C64" s="1"/>
    </row>
    <row r="65" spans="3:3" hidden="1">
      <c r="C65" s="1"/>
    </row>
    <row r="66" spans="3:3" hidden="1">
      <c r="C66" s="1"/>
    </row>
    <row r="67" spans="3:3" hidden="1">
      <c r="C67" s="1"/>
    </row>
    <row r="68" spans="3:3" hidden="1">
      <c r="C68" s="1"/>
    </row>
    <row r="69" spans="3:3" hidden="1">
      <c r="C69" s="1"/>
    </row>
    <row r="70" spans="3:3" hidden="1">
      <c r="C70" s="1"/>
    </row>
    <row r="71" spans="3:3" hidden="1">
      <c r="C71" s="1"/>
    </row>
    <row r="72" spans="3:3" hidden="1">
      <c r="C72" s="1"/>
    </row>
    <row r="73" spans="3:3" hidden="1">
      <c r="C73" s="1"/>
    </row>
    <row r="74" spans="3:3" hidden="1">
      <c r="C74" s="1"/>
    </row>
    <row r="75" spans="3:3" hidden="1">
      <c r="C75" s="1"/>
    </row>
    <row r="76" spans="3:3" hidden="1">
      <c r="C76" s="1"/>
    </row>
    <row r="77" spans="3:3" hidden="1">
      <c r="C77" s="1"/>
    </row>
    <row r="78" spans="3:3" hidden="1">
      <c r="C78" s="1"/>
    </row>
    <row r="79" spans="3:3" hidden="1">
      <c r="C79" s="1"/>
    </row>
    <row r="80" spans="3:3" hidden="1">
      <c r="C80" s="1"/>
    </row>
    <row r="81" spans="3:3" hidden="1">
      <c r="C81" s="1"/>
    </row>
    <row r="82" spans="3:3" hidden="1">
      <c r="C82" s="1"/>
    </row>
    <row r="83" spans="3:3" hidden="1">
      <c r="C83" s="1"/>
    </row>
    <row r="84" spans="3:3" hidden="1">
      <c r="C84" s="1"/>
    </row>
    <row r="85" spans="3:3" hidden="1">
      <c r="C85" s="1"/>
    </row>
    <row r="86" spans="3:3" hidden="1">
      <c r="C86" s="1"/>
    </row>
    <row r="87" spans="3:3" hidden="1">
      <c r="C87" s="1"/>
    </row>
    <row r="88" spans="3:3" hidden="1">
      <c r="C88" s="1"/>
    </row>
    <row r="89" spans="3:3" hidden="1">
      <c r="C89" s="1"/>
    </row>
    <row r="90" spans="3:3" hidden="1">
      <c r="C90" s="1"/>
    </row>
    <row r="91" spans="3:3" hidden="1">
      <c r="C91" s="1"/>
    </row>
    <row r="92" spans="3:3" hidden="1">
      <c r="C92" s="1"/>
    </row>
    <row r="93" spans="3:3" hidden="1">
      <c r="C93" s="1"/>
    </row>
    <row r="94" spans="3:3" hidden="1">
      <c r="C94" s="1"/>
    </row>
    <row r="95" spans="3:3" hidden="1">
      <c r="C95" s="1"/>
    </row>
    <row r="96" spans="3:3" hidden="1">
      <c r="C96" s="1"/>
    </row>
    <row r="97" spans="3:3" hidden="1">
      <c r="C97" s="1"/>
    </row>
    <row r="98" spans="3:3" hidden="1">
      <c r="C98" s="1"/>
    </row>
    <row r="99" spans="3:3" hidden="1">
      <c r="C99" s="1"/>
    </row>
    <row r="100" spans="3:3" hidden="1">
      <c r="C100" s="1"/>
    </row>
    <row r="101" spans="3:3" hidden="1">
      <c r="C101" s="1"/>
    </row>
    <row r="102" spans="3:3" hidden="1">
      <c r="C102" s="1"/>
    </row>
    <row r="103" spans="3:3" hidden="1">
      <c r="C103" s="1"/>
    </row>
    <row r="104" spans="3:3" hidden="1">
      <c r="C104" s="1"/>
    </row>
    <row r="105" spans="3:3" hidden="1">
      <c r="C105" s="1"/>
    </row>
    <row r="106" spans="3:3" hidden="1">
      <c r="C106" s="1"/>
    </row>
    <row r="107" spans="3:3" hidden="1">
      <c r="C107" s="1"/>
    </row>
    <row r="108" spans="3:3" hidden="1">
      <c r="C108" s="1"/>
    </row>
    <row r="109" spans="3:3" hidden="1">
      <c r="C109" s="1"/>
    </row>
    <row r="110" spans="3:3" hidden="1">
      <c r="C110" s="1"/>
    </row>
    <row r="111" spans="3:3" hidden="1">
      <c r="C111" s="1"/>
    </row>
    <row r="112" spans="3:3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4" hidden="1">
      <c r="C497" s="1"/>
    </row>
    <row r="498" spans="3:4" hidden="1">
      <c r="C498" s="1"/>
    </row>
    <row r="499" spans="3:4" hidden="1">
      <c r="C499" s="1"/>
    </row>
    <row r="500" spans="3:4" hidden="1">
      <c r="C500" s="1"/>
    </row>
    <row r="501" spans="3:4" hidden="1">
      <c r="C501" s="1"/>
    </row>
    <row r="502" spans="3:4" hidden="1">
      <c r="C502" s="1"/>
    </row>
    <row r="503" spans="3:4" hidden="1">
      <c r="D503" s="2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D8" xr:uid="{00000000-0002-0000-01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85546875" style="2" bestFit="1" customWidth="1"/>
    <col min="2" max="2" width="57.140625" style="2" bestFit="1" customWidth="1"/>
    <col min="3" max="3" width="12.71093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2" style="1" bestFit="1" customWidth="1"/>
    <col min="9" max="9" width="13.85546875" style="1" customWidth="1"/>
    <col min="10" max="10" width="15.5703125" style="1" customWidth="1"/>
    <col min="11" max="11" width="15.42578125" style="1" bestFit="1" customWidth="1"/>
    <col min="12" max="12" width="9.5703125" style="1" customWidth="1"/>
    <col min="13" max="13" width="32.28515625" style="1" customWidth="1"/>
    <col min="14" max="14" width="11.28515625" style="1" bestFit="1" customWidth="1"/>
    <col min="15" max="15" width="26.1406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7" t="s">
        <v>145</v>
      </c>
      <c r="B1" s="37" t="s" vm="1">
        <v>218</v>
      </c>
    </row>
    <row r="2" spans="1:17">
      <c r="A2" s="37" t="s">
        <v>144</v>
      </c>
      <c r="B2" s="37" t="s">
        <v>219</v>
      </c>
    </row>
    <row r="3" spans="1:17">
      <c r="A3" s="37" t="s">
        <v>146</v>
      </c>
      <c r="B3" s="37" t="s">
        <v>220</v>
      </c>
    </row>
    <row r="4" spans="1:17">
      <c r="A4" s="37" t="s">
        <v>147</v>
      </c>
      <c r="B4" s="37">
        <v>8801</v>
      </c>
    </row>
    <row r="5" spans="1:17">
      <c r="A5" s="153" t="s">
        <v>89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5"/>
    </row>
    <row r="6" spans="1:17" s="3" customFormat="1">
      <c r="A6" s="38" t="s">
        <v>115</v>
      </c>
      <c r="B6" s="39" t="s">
        <v>46</v>
      </c>
      <c r="C6" s="39" t="s">
        <v>119</v>
      </c>
      <c r="D6" s="39" t="s">
        <v>14</v>
      </c>
      <c r="E6" s="39" t="s">
        <v>68</v>
      </c>
      <c r="F6" s="39" t="s">
        <v>104</v>
      </c>
      <c r="G6" s="39" t="s">
        <v>17</v>
      </c>
      <c r="H6" s="39" t="s">
        <v>103</v>
      </c>
      <c r="I6" s="39" t="s">
        <v>16</v>
      </c>
      <c r="J6" s="39" t="s">
        <v>18</v>
      </c>
      <c r="K6" s="39" t="s">
        <v>195</v>
      </c>
      <c r="L6" s="39" t="s">
        <v>194</v>
      </c>
      <c r="M6" s="39" t="s">
        <v>209</v>
      </c>
      <c r="N6" s="39" t="s">
        <v>63</v>
      </c>
      <c r="O6" s="39" t="s">
        <v>197</v>
      </c>
      <c r="P6" s="39" t="s">
        <v>148</v>
      </c>
      <c r="Q6" s="133" t="s">
        <v>150</v>
      </c>
    </row>
    <row r="7" spans="1:17" s="3" customFormat="1">
      <c r="A7" s="123" t="s">
        <v>3565</v>
      </c>
      <c r="B7" s="124" t="s">
        <v>3565</v>
      </c>
      <c r="C7" s="124" t="s">
        <v>3565</v>
      </c>
      <c r="D7" s="124" t="s">
        <v>3565</v>
      </c>
      <c r="E7" s="124" t="s">
        <v>3565</v>
      </c>
      <c r="F7" s="27" t="s">
        <v>21</v>
      </c>
      <c r="G7" s="27" t="s">
        <v>20</v>
      </c>
      <c r="H7" s="124" t="s">
        <v>3565</v>
      </c>
      <c r="I7" s="27" t="s">
        <v>19</v>
      </c>
      <c r="J7" s="27" t="s">
        <v>19</v>
      </c>
      <c r="K7" s="27" t="s">
        <v>202</v>
      </c>
      <c r="L7" s="124" t="s">
        <v>3565</v>
      </c>
      <c r="M7" s="12" t="s">
        <v>198</v>
      </c>
      <c r="N7" s="27" t="s">
        <v>203</v>
      </c>
      <c r="O7" s="27" t="s">
        <v>19</v>
      </c>
      <c r="P7" s="27" t="s">
        <v>19</v>
      </c>
      <c r="Q7" s="28" t="s">
        <v>19</v>
      </c>
    </row>
    <row r="8" spans="1:17" s="4" customFormat="1" ht="20.25">
      <c r="A8" s="125" t="s">
        <v>3565</v>
      </c>
      <c r="B8" s="29" t="s">
        <v>0</v>
      </c>
      <c r="C8" s="29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113</v>
      </c>
      <c r="Q8" s="15" t="s">
        <v>114</v>
      </c>
    </row>
    <row r="9" spans="1:17" s="4" customFormat="1" ht="20.25">
      <c r="A9" s="55" t="s">
        <v>26</v>
      </c>
      <c r="B9" s="126" t="s">
        <v>3565</v>
      </c>
      <c r="C9" s="126" t="s">
        <v>3565</v>
      </c>
      <c r="D9" s="126" t="s">
        <v>3565</v>
      </c>
      <c r="E9" s="126" t="s">
        <v>3565</v>
      </c>
      <c r="F9" s="126" t="s">
        <v>3565</v>
      </c>
      <c r="G9" s="63">
        <v>8.7102784491227165</v>
      </c>
      <c r="H9" s="126" t="s">
        <v>3565</v>
      </c>
      <c r="I9" s="126" t="s">
        <v>3565</v>
      </c>
      <c r="J9" s="64">
        <v>4.1668631486558375E-2</v>
      </c>
      <c r="K9" s="126" t="s">
        <v>3565</v>
      </c>
      <c r="L9" s="126" t="s">
        <v>3565</v>
      </c>
      <c r="M9" s="126" t="s">
        <v>3565</v>
      </c>
      <c r="N9" s="63">
        <v>621541.41592673014</v>
      </c>
      <c r="O9" s="126" t="s">
        <v>3565</v>
      </c>
      <c r="P9" s="64">
        <f>IFERROR(N9/$N$9,0)</f>
        <v>1</v>
      </c>
      <c r="Q9" s="64">
        <f>N9/'סכום נכסי הקרן'!$C$41</f>
        <v>2.9531826550360803E-2</v>
      </c>
    </row>
    <row r="10" spans="1:17">
      <c r="A10" s="56" t="s">
        <v>187</v>
      </c>
      <c r="B10" s="127" t="s">
        <v>3565</v>
      </c>
      <c r="C10" s="127" t="s">
        <v>3565</v>
      </c>
      <c r="D10" s="127" t="s">
        <v>3565</v>
      </c>
      <c r="E10" s="127" t="s">
        <v>3565</v>
      </c>
      <c r="F10" s="127" t="s">
        <v>3565</v>
      </c>
      <c r="G10" s="65">
        <v>8.7078982656211181</v>
      </c>
      <c r="H10" s="127" t="s">
        <v>3565</v>
      </c>
      <c r="I10" s="127" t="s">
        <v>3565</v>
      </c>
      <c r="J10" s="66">
        <v>4.1471924060901971E-2</v>
      </c>
      <c r="K10" s="127" t="s">
        <v>3565</v>
      </c>
      <c r="L10" s="127" t="s">
        <v>3565</v>
      </c>
      <c r="M10" s="127" t="s">
        <v>3565</v>
      </c>
      <c r="N10" s="65">
        <v>611675.07021962304</v>
      </c>
      <c r="O10" s="127" t="s">
        <v>3565</v>
      </c>
      <c r="P10" s="66">
        <f t="shared" ref="P10:P45" si="0">IFERROR(N10/$N$9,0)</f>
        <v>0.98412600439120179</v>
      </c>
      <c r="Q10" s="66">
        <f>N10/'סכום נכסי הקרן'!$C$41</f>
        <v>2.9063038465380584E-2</v>
      </c>
    </row>
    <row r="11" spans="1:17">
      <c r="A11" s="58" t="s">
        <v>47</v>
      </c>
      <c r="B11" s="130" t="s">
        <v>3565</v>
      </c>
      <c r="C11" s="130" t="s">
        <v>3565</v>
      </c>
      <c r="D11" s="130" t="s">
        <v>3565</v>
      </c>
      <c r="E11" s="130" t="s">
        <v>3565</v>
      </c>
      <c r="F11" s="130" t="s">
        <v>3565</v>
      </c>
      <c r="G11" s="68">
        <v>8.7078982656211181</v>
      </c>
      <c r="H11" s="130" t="s">
        <v>3565</v>
      </c>
      <c r="I11" s="130" t="s">
        <v>3565</v>
      </c>
      <c r="J11" s="69">
        <v>4.1471924060901971E-2</v>
      </c>
      <c r="K11" s="130" t="s">
        <v>3565</v>
      </c>
      <c r="L11" s="130" t="s">
        <v>3565</v>
      </c>
      <c r="M11" s="130" t="s">
        <v>3565</v>
      </c>
      <c r="N11" s="68">
        <v>611675.07021962304</v>
      </c>
      <c r="O11" s="130" t="s">
        <v>3565</v>
      </c>
      <c r="P11" s="69">
        <f t="shared" si="0"/>
        <v>0.98412600439120179</v>
      </c>
      <c r="Q11" s="69">
        <f>N11/'סכום נכסי הקרן'!$C$41</f>
        <v>2.9063038465380584E-2</v>
      </c>
    </row>
    <row r="12" spans="1:17">
      <c r="A12" s="60" t="s">
        <v>22</v>
      </c>
      <c r="B12" s="127" t="s">
        <v>3565</v>
      </c>
      <c r="C12" s="127" t="s">
        <v>3565</v>
      </c>
      <c r="D12" s="127" t="s">
        <v>3565</v>
      </c>
      <c r="E12" s="127" t="s">
        <v>3565</v>
      </c>
      <c r="F12" s="127" t="s">
        <v>3565</v>
      </c>
      <c r="G12" s="65">
        <v>0.39068489435419884</v>
      </c>
      <c r="H12" s="127" t="s">
        <v>3565</v>
      </c>
      <c r="I12" s="127" t="s">
        <v>3565</v>
      </c>
      <c r="J12" s="66">
        <v>4.4098996383226202E-2</v>
      </c>
      <c r="K12" s="127" t="s">
        <v>3565</v>
      </c>
      <c r="L12" s="127" t="s">
        <v>3565</v>
      </c>
      <c r="M12" s="127" t="s">
        <v>3565</v>
      </c>
      <c r="N12" s="65">
        <v>64369.754678422003</v>
      </c>
      <c r="O12" s="127" t="s">
        <v>3565</v>
      </c>
      <c r="P12" s="66">
        <f t="shared" si="0"/>
        <v>0.10356470707980975</v>
      </c>
      <c r="Q12" s="66">
        <f>N12/'סכום נכסי הקרן'!$C$41</f>
        <v>3.0584549662198649E-3</v>
      </c>
    </row>
    <row r="13" spans="1:17">
      <c r="A13" s="61" t="s">
        <v>221</v>
      </c>
      <c r="B13" s="59" t="s">
        <v>222</v>
      </c>
      <c r="C13" s="71" t="s">
        <v>120</v>
      </c>
      <c r="D13" s="59" t="s">
        <v>223</v>
      </c>
      <c r="E13" s="130" t="s">
        <v>3565</v>
      </c>
      <c r="F13" s="130" t="s">
        <v>3565</v>
      </c>
      <c r="G13" s="68">
        <v>0.92999999999995742</v>
      </c>
      <c r="H13" s="71" t="s">
        <v>132</v>
      </c>
      <c r="I13" s="72">
        <v>0</v>
      </c>
      <c r="J13" s="69">
        <v>4.1099999999999713E-2</v>
      </c>
      <c r="K13" s="68">
        <v>9272421.9900000002</v>
      </c>
      <c r="L13" s="70">
        <v>96.34</v>
      </c>
      <c r="M13" s="130" t="s">
        <v>3565</v>
      </c>
      <c r="N13" s="68">
        <v>8933.051345165999</v>
      </c>
      <c r="O13" s="69">
        <v>6.6231585642857142E-4</v>
      </c>
      <c r="P13" s="69">
        <f t="shared" si="0"/>
        <v>1.4372415282812086E-2</v>
      </c>
      <c r="Q13" s="69">
        <f>N13/'סכום נכסי הקרן'!$C$41</f>
        <v>4.2444367524176131E-4</v>
      </c>
    </row>
    <row r="14" spans="1:17">
      <c r="A14" s="61" t="s">
        <v>224</v>
      </c>
      <c r="B14" s="59" t="s">
        <v>225</v>
      </c>
      <c r="C14" s="71" t="s">
        <v>120</v>
      </c>
      <c r="D14" s="59" t="s">
        <v>223</v>
      </c>
      <c r="E14" s="130" t="s">
        <v>3565</v>
      </c>
      <c r="F14" s="130" t="s">
        <v>3565</v>
      </c>
      <c r="G14" s="68">
        <v>9.9999999999958303E-2</v>
      </c>
      <c r="H14" s="71" t="s">
        <v>132</v>
      </c>
      <c r="I14" s="72">
        <v>0</v>
      </c>
      <c r="J14" s="69">
        <v>4.5499999999998757E-2</v>
      </c>
      <c r="K14" s="68">
        <v>4818026.5474150004</v>
      </c>
      <c r="L14" s="70">
        <v>99.55</v>
      </c>
      <c r="M14" s="130" t="s">
        <v>3565</v>
      </c>
      <c r="N14" s="68">
        <v>4796.3454279520001</v>
      </c>
      <c r="O14" s="69">
        <v>9.6360530948300007E-5</v>
      </c>
      <c r="P14" s="69">
        <f t="shared" si="0"/>
        <v>7.7168557155608969E-3</v>
      </c>
      <c r="Q14" s="69">
        <f>N14/'סכום נכסי הקרן'!$C$41</f>
        <v>2.278928445061048E-4</v>
      </c>
    </row>
    <row r="15" spans="1:17">
      <c r="A15" s="61" t="s">
        <v>226</v>
      </c>
      <c r="B15" s="59" t="s">
        <v>227</v>
      </c>
      <c r="C15" s="71" t="s">
        <v>120</v>
      </c>
      <c r="D15" s="59" t="s">
        <v>223</v>
      </c>
      <c r="E15" s="130" t="s">
        <v>3565</v>
      </c>
      <c r="F15" s="130" t="s">
        <v>3565</v>
      </c>
      <c r="G15" s="68">
        <v>0.18000000000000002</v>
      </c>
      <c r="H15" s="71" t="s">
        <v>132</v>
      </c>
      <c r="I15" s="72">
        <v>0</v>
      </c>
      <c r="J15" s="69">
        <v>4.4999999999999998E-2</v>
      </c>
      <c r="K15" s="68">
        <v>11887720.5</v>
      </c>
      <c r="L15" s="70">
        <v>99.22</v>
      </c>
      <c r="M15" s="130" t="s">
        <v>3565</v>
      </c>
      <c r="N15" s="68">
        <v>11794.996280099998</v>
      </c>
      <c r="O15" s="69">
        <v>2.330925588235294E-4</v>
      </c>
      <c r="P15" s="69">
        <f t="shared" si="0"/>
        <v>1.8977007771096691E-2</v>
      </c>
      <c r="Q15" s="69">
        <f>N15/'סכום נכסי הקרן'!$C$41</f>
        <v>5.6042570194087655E-4</v>
      </c>
    </row>
    <row r="16" spans="1:17">
      <c r="A16" s="61" t="s">
        <v>228</v>
      </c>
      <c r="B16" s="59" t="s">
        <v>229</v>
      </c>
      <c r="C16" s="71" t="s">
        <v>120</v>
      </c>
      <c r="D16" s="59" t="s">
        <v>223</v>
      </c>
      <c r="E16" s="130" t="s">
        <v>3565</v>
      </c>
      <c r="F16" s="130" t="s">
        <v>3565</v>
      </c>
      <c r="G16" s="68">
        <v>0.25000000000004724</v>
      </c>
      <c r="H16" s="71" t="s">
        <v>132</v>
      </c>
      <c r="I16" s="72">
        <v>0</v>
      </c>
      <c r="J16" s="69">
        <v>4.4400000000000002E-2</v>
      </c>
      <c r="K16" s="68">
        <v>10698948.449999999</v>
      </c>
      <c r="L16" s="70">
        <v>98.9</v>
      </c>
      <c r="M16" s="130" t="s">
        <v>3565</v>
      </c>
      <c r="N16" s="68">
        <v>10581.260017049999</v>
      </c>
      <c r="O16" s="69">
        <v>5.3494742249999996E-4</v>
      </c>
      <c r="P16" s="69">
        <f t="shared" si="0"/>
        <v>1.7024223560827622E-2</v>
      </c>
      <c r="Q16" s="69">
        <f>N16/'סכום נכסי הקרן'!$C$41</f>
        <v>5.0275641735292699E-4</v>
      </c>
    </row>
    <row r="17" spans="1:17">
      <c r="A17" s="61" t="s">
        <v>230</v>
      </c>
      <c r="B17" s="59" t="s">
        <v>231</v>
      </c>
      <c r="C17" s="71" t="s">
        <v>120</v>
      </c>
      <c r="D17" s="59" t="s">
        <v>223</v>
      </c>
      <c r="E17" s="130" t="s">
        <v>3565</v>
      </c>
      <c r="F17" s="130" t="s">
        <v>3565</v>
      </c>
      <c r="G17" s="68">
        <v>0.35000000000002551</v>
      </c>
      <c r="H17" s="71" t="s">
        <v>132</v>
      </c>
      <c r="I17" s="72">
        <v>0</v>
      </c>
      <c r="J17" s="69">
        <v>4.460000000000016E-2</v>
      </c>
      <c r="K17" s="68">
        <v>15929545.470000001</v>
      </c>
      <c r="L17" s="70">
        <v>98.48</v>
      </c>
      <c r="M17" s="130" t="s">
        <v>3565</v>
      </c>
      <c r="N17" s="68">
        <v>15687.416378855998</v>
      </c>
      <c r="O17" s="69">
        <v>8.8497474833333341E-4</v>
      </c>
      <c r="P17" s="69">
        <f t="shared" si="0"/>
        <v>2.5239535092711013E-2</v>
      </c>
      <c r="Q17" s="69">
        <f>N17/'סכום נכסי הקרן'!$C$41</f>
        <v>7.4536957256968628E-4</v>
      </c>
    </row>
    <row r="18" spans="1:17">
      <c r="A18" s="61" t="s">
        <v>232</v>
      </c>
      <c r="B18" s="59" t="s">
        <v>233</v>
      </c>
      <c r="C18" s="71" t="s">
        <v>120</v>
      </c>
      <c r="D18" s="59" t="s">
        <v>223</v>
      </c>
      <c r="E18" s="130" t="s">
        <v>3565</v>
      </c>
      <c r="F18" s="130" t="s">
        <v>3565</v>
      </c>
      <c r="G18" s="68">
        <v>0.43000000000001021</v>
      </c>
      <c r="H18" s="71" t="s">
        <v>132</v>
      </c>
      <c r="I18" s="72">
        <v>0</v>
      </c>
      <c r="J18" s="69">
        <v>4.46999999999999E-2</v>
      </c>
      <c r="K18" s="68">
        <v>9985685.2200000007</v>
      </c>
      <c r="L18" s="70">
        <v>98.15</v>
      </c>
      <c r="M18" s="130" t="s">
        <v>3565</v>
      </c>
      <c r="N18" s="68">
        <v>9800.9500434300007</v>
      </c>
      <c r="O18" s="69">
        <v>5.5476028999999999E-4</v>
      </c>
      <c r="P18" s="69">
        <f t="shared" si="0"/>
        <v>1.5768780313402925E-2</v>
      </c>
      <c r="Q18" s="69">
        <f>N18/'סכום נכסי הקרן'!$C$41</f>
        <v>4.6568088512615922E-4</v>
      </c>
    </row>
    <row r="19" spans="1:17">
      <c r="A19" s="61" t="s">
        <v>234</v>
      </c>
      <c r="B19" s="59" t="s">
        <v>235</v>
      </c>
      <c r="C19" s="71" t="s">
        <v>120</v>
      </c>
      <c r="D19" s="59" t="s">
        <v>223</v>
      </c>
      <c r="E19" s="130" t="s">
        <v>3565</v>
      </c>
      <c r="F19" s="130" t="s">
        <v>3565</v>
      </c>
      <c r="G19" s="68">
        <v>0.67999999999991334</v>
      </c>
      <c r="H19" s="71" t="s">
        <v>132</v>
      </c>
      <c r="I19" s="72">
        <v>0</v>
      </c>
      <c r="J19" s="69">
        <v>4.140000000000172E-2</v>
      </c>
      <c r="K19" s="68">
        <v>2853052.92</v>
      </c>
      <c r="L19" s="70">
        <v>97.29</v>
      </c>
      <c r="M19" s="130" t="s">
        <v>3565</v>
      </c>
      <c r="N19" s="68">
        <v>2775.7351858680008</v>
      </c>
      <c r="O19" s="69">
        <v>1.5850293999999999E-4</v>
      </c>
      <c r="P19" s="69">
        <f t="shared" si="0"/>
        <v>4.465889343398503E-3</v>
      </c>
      <c r="Q19" s="69">
        <f>N19/'סכום נכסי הקרן'!$C$41</f>
        <v>1.3188586948234928E-4</v>
      </c>
    </row>
    <row r="20" spans="1:17">
      <c r="A20" s="134" t="s">
        <v>3565</v>
      </c>
      <c r="B20" s="130" t="s">
        <v>3565</v>
      </c>
      <c r="C20" s="130" t="s">
        <v>3565</v>
      </c>
      <c r="D20" s="130" t="s">
        <v>3565</v>
      </c>
      <c r="E20" s="130" t="s">
        <v>3565</v>
      </c>
      <c r="F20" s="130" t="s">
        <v>3565</v>
      </c>
      <c r="G20" s="130" t="s">
        <v>3565</v>
      </c>
      <c r="H20" s="130" t="s">
        <v>3565</v>
      </c>
      <c r="I20" s="130" t="s">
        <v>3565</v>
      </c>
      <c r="J20" s="130" t="s">
        <v>3565</v>
      </c>
      <c r="K20" s="130" t="s">
        <v>3565</v>
      </c>
      <c r="L20" s="130" t="s">
        <v>3565</v>
      </c>
      <c r="M20" s="130" t="s">
        <v>3565</v>
      </c>
      <c r="N20" s="130" t="s">
        <v>3565</v>
      </c>
      <c r="O20" s="130" t="s">
        <v>3565</v>
      </c>
      <c r="P20" s="130" t="s">
        <v>3565</v>
      </c>
      <c r="Q20" s="130" t="s">
        <v>3565</v>
      </c>
    </row>
    <row r="21" spans="1:17">
      <c r="A21" s="60" t="s">
        <v>23</v>
      </c>
      <c r="B21" s="127" t="s">
        <v>3565</v>
      </c>
      <c r="C21" s="127" t="s">
        <v>3565</v>
      </c>
      <c r="D21" s="127" t="s">
        <v>3565</v>
      </c>
      <c r="E21" s="127" t="s">
        <v>3565</v>
      </c>
      <c r="F21" s="127" t="s">
        <v>3565</v>
      </c>
      <c r="G21" s="65">
        <v>9.7394543130295155</v>
      </c>
      <c r="H21" s="127" t="s">
        <v>3565</v>
      </c>
      <c r="I21" s="127" t="s">
        <v>3565</v>
      </c>
      <c r="J21" s="66">
        <v>4.1111524728562117E-2</v>
      </c>
      <c r="K21" s="127" t="s">
        <v>3565</v>
      </c>
      <c r="L21" s="127" t="s">
        <v>3565</v>
      </c>
      <c r="M21" s="127" t="s">
        <v>3565</v>
      </c>
      <c r="N21" s="65">
        <v>542923.50702783209</v>
      </c>
      <c r="O21" s="127" t="s">
        <v>3565</v>
      </c>
      <c r="P21" s="66">
        <f t="shared" si="0"/>
        <v>0.87351139138221823</v>
      </c>
      <c r="Q21" s="66">
        <f>N21/'סכום נכסי הקרן'!$C$41</f>
        <v>2.5796386900064E-2</v>
      </c>
    </row>
    <row r="22" spans="1:17">
      <c r="A22" s="61" t="s">
        <v>236</v>
      </c>
      <c r="B22" s="59" t="s">
        <v>237</v>
      </c>
      <c r="C22" s="71" t="s">
        <v>120</v>
      </c>
      <c r="D22" s="59" t="s">
        <v>223</v>
      </c>
      <c r="E22" s="130" t="s">
        <v>3565</v>
      </c>
      <c r="F22" s="130" t="s">
        <v>3565</v>
      </c>
      <c r="G22" s="68">
        <v>11.789999999998582</v>
      </c>
      <c r="H22" s="71" t="s">
        <v>132</v>
      </c>
      <c r="I22" s="72">
        <v>5.5E-2</v>
      </c>
      <c r="J22" s="69">
        <v>4.4099999999994643E-2</v>
      </c>
      <c r="K22" s="68">
        <v>6738717.1355560003</v>
      </c>
      <c r="L22" s="70">
        <v>118.5</v>
      </c>
      <c r="M22" s="130" t="s">
        <v>3565</v>
      </c>
      <c r="N22" s="68">
        <v>7985.3794825080004</v>
      </c>
      <c r="O22" s="69">
        <v>3.4901088114703866E-4</v>
      </c>
      <c r="P22" s="69">
        <f t="shared" si="0"/>
        <v>1.284770294929043E-2</v>
      </c>
      <c r="Q22" s="69">
        <f>N22/'סכום נכסי הקרן'!$C$41</f>
        <v>3.7941613506900387E-4</v>
      </c>
    </row>
    <row r="23" spans="1:17">
      <c r="A23" s="61" t="s">
        <v>238</v>
      </c>
      <c r="B23" s="59" t="s">
        <v>239</v>
      </c>
      <c r="C23" s="71" t="s">
        <v>120</v>
      </c>
      <c r="D23" s="59" t="s">
        <v>223</v>
      </c>
      <c r="E23" s="130" t="s">
        <v>3565</v>
      </c>
      <c r="F23" s="130" t="s">
        <v>3565</v>
      </c>
      <c r="G23" s="68">
        <v>2.1400000000000485</v>
      </c>
      <c r="H23" s="71" t="s">
        <v>132</v>
      </c>
      <c r="I23" s="72">
        <v>5.0000000000000001E-3</v>
      </c>
      <c r="J23" s="69">
        <v>3.7600000000000938E-2</v>
      </c>
      <c r="K23" s="68">
        <v>17185698.209332</v>
      </c>
      <c r="L23" s="70">
        <v>93.78</v>
      </c>
      <c r="M23" s="130" t="s">
        <v>3565</v>
      </c>
      <c r="N23" s="68">
        <v>16116.747427823</v>
      </c>
      <c r="O23" s="69">
        <v>6.4313532702793173E-4</v>
      </c>
      <c r="P23" s="69">
        <f t="shared" si="0"/>
        <v>2.5930287209891913E-2</v>
      </c>
      <c r="Q23" s="69">
        <f>N23/'סכום נכסי הקרן'!$C$41</f>
        <v>7.6576874428356707E-4</v>
      </c>
    </row>
    <row r="24" spans="1:17">
      <c r="A24" s="61" t="s">
        <v>240</v>
      </c>
      <c r="B24" s="59" t="s">
        <v>241</v>
      </c>
      <c r="C24" s="71" t="s">
        <v>120</v>
      </c>
      <c r="D24" s="59" t="s">
        <v>223</v>
      </c>
      <c r="E24" s="130" t="s">
        <v>3565</v>
      </c>
      <c r="F24" s="130" t="s">
        <v>3565</v>
      </c>
      <c r="G24" s="68">
        <v>4.6699999999999724</v>
      </c>
      <c r="H24" s="71" t="s">
        <v>132</v>
      </c>
      <c r="I24" s="72">
        <v>3.7499999999999999E-2</v>
      </c>
      <c r="J24" s="69">
        <v>3.7199999999999525E-2</v>
      </c>
      <c r="K24" s="68">
        <v>29771834.608518001</v>
      </c>
      <c r="L24" s="70">
        <v>102.8</v>
      </c>
      <c r="M24" s="130" t="s">
        <v>3565</v>
      </c>
      <c r="N24" s="68">
        <v>30605.446263052003</v>
      </c>
      <c r="O24" s="69">
        <v>2.3247654652592746E-3</v>
      </c>
      <c r="P24" s="69">
        <f t="shared" si="0"/>
        <v>4.9241201758725435E-2</v>
      </c>
      <c r="Q24" s="69">
        <f>N24/'סכום נכסי הקרן'!$C$41</f>
        <v>1.4541826294700009E-3</v>
      </c>
    </row>
    <row r="25" spans="1:17">
      <c r="A25" s="61" t="s">
        <v>242</v>
      </c>
      <c r="B25" s="59" t="s">
        <v>243</v>
      </c>
      <c r="C25" s="71" t="s">
        <v>120</v>
      </c>
      <c r="D25" s="59" t="s">
        <v>223</v>
      </c>
      <c r="E25" s="130" t="s">
        <v>3565</v>
      </c>
      <c r="F25" s="130" t="s">
        <v>3565</v>
      </c>
      <c r="G25" s="68">
        <v>0.24999999993440872</v>
      </c>
      <c r="H25" s="71" t="s">
        <v>132</v>
      </c>
      <c r="I25" s="72">
        <v>3.7499999999999999E-2</v>
      </c>
      <c r="J25" s="69">
        <v>3.2300000004014187E-2</v>
      </c>
      <c r="K25" s="68">
        <v>3702.264122</v>
      </c>
      <c r="L25" s="70">
        <v>102.95</v>
      </c>
      <c r="M25" s="130" t="s">
        <v>3565</v>
      </c>
      <c r="N25" s="68">
        <v>3.8114808889999998</v>
      </c>
      <c r="O25" s="69">
        <v>2.8300688335166723E-7</v>
      </c>
      <c r="P25" s="69">
        <f t="shared" si="0"/>
        <v>6.1323039645186138E-6</v>
      </c>
      <c r="Q25" s="69">
        <f>N25/'סכום נכסי הקרן'!$C$41</f>
        <v>1.8109813703425361E-7</v>
      </c>
    </row>
    <row r="26" spans="1:17">
      <c r="A26" s="61" t="s">
        <v>244</v>
      </c>
      <c r="B26" s="59" t="s">
        <v>245</v>
      </c>
      <c r="C26" s="71" t="s">
        <v>120</v>
      </c>
      <c r="D26" s="59" t="s">
        <v>223</v>
      </c>
      <c r="E26" s="130" t="s">
        <v>3565</v>
      </c>
      <c r="F26" s="130" t="s">
        <v>3565</v>
      </c>
      <c r="G26" s="68">
        <v>3.1300000000000119</v>
      </c>
      <c r="H26" s="71" t="s">
        <v>132</v>
      </c>
      <c r="I26" s="72">
        <v>0.02</v>
      </c>
      <c r="J26" s="69">
        <v>3.6499999999999998E-2</v>
      </c>
      <c r="K26" s="68">
        <v>18386771.153577998</v>
      </c>
      <c r="L26" s="70">
        <v>96.55</v>
      </c>
      <c r="M26" s="130" t="s">
        <v>3565</v>
      </c>
      <c r="N26" s="68">
        <v>17752.427422959998</v>
      </c>
      <c r="O26" s="69">
        <v>7.3402997056153866E-4</v>
      </c>
      <c r="P26" s="69">
        <f t="shared" si="0"/>
        <v>2.8561938059253524E-2</v>
      </c>
      <c r="Q26" s="69">
        <f>N26/'סכום נכסי הקרן'!$C$41</f>
        <v>8.4348620070802383E-4</v>
      </c>
    </row>
    <row r="27" spans="1:17">
      <c r="A27" s="61" t="s">
        <v>246</v>
      </c>
      <c r="B27" s="59" t="s">
        <v>247</v>
      </c>
      <c r="C27" s="71" t="s">
        <v>120</v>
      </c>
      <c r="D27" s="59" t="s">
        <v>223</v>
      </c>
      <c r="E27" s="130" t="s">
        <v>3565</v>
      </c>
      <c r="F27" s="130" t="s">
        <v>3565</v>
      </c>
      <c r="G27" s="68">
        <v>6.0200000000000147</v>
      </c>
      <c r="H27" s="71" t="s">
        <v>132</v>
      </c>
      <c r="I27" s="72">
        <v>0.01</v>
      </c>
      <c r="J27" s="69">
        <v>3.8100000000000127E-2</v>
      </c>
      <c r="K27" s="68">
        <v>82263978.585519001</v>
      </c>
      <c r="L27" s="70">
        <v>85.38</v>
      </c>
      <c r="M27" s="130" t="s">
        <v>3565</v>
      </c>
      <c r="N27" s="68">
        <v>70236.988957951995</v>
      </c>
      <c r="O27" s="69">
        <v>2.1788636191184059E-3</v>
      </c>
      <c r="P27" s="69">
        <f t="shared" si="0"/>
        <v>0.11300451934200925</v>
      </c>
      <c r="Q27" s="69">
        <f>N27/'סכום נכסי הקרן'!$C$41</f>
        <v>3.3372298646151097E-3</v>
      </c>
    </row>
    <row r="28" spans="1:17">
      <c r="A28" s="61" t="s">
        <v>248</v>
      </c>
      <c r="B28" s="59" t="s">
        <v>249</v>
      </c>
      <c r="C28" s="71" t="s">
        <v>120</v>
      </c>
      <c r="D28" s="59" t="s">
        <v>223</v>
      </c>
      <c r="E28" s="130" t="s">
        <v>3565</v>
      </c>
      <c r="F28" s="130" t="s">
        <v>3565</v>
      </c>
      <c r="G28" s="68">
        <v>14.969999999999933</v>
      </c>
      <c r="H28" s="71" t="s">
        <v>132</v>
      </c>
      <c r="I28" s="72">
        <v>3.7499999999999999E-2</v>
      </c>
      <c r="J28" s="69">
        <v>4.5099999999999897E-2</v>
      </c>
      <c r="K28" s="68">
        <v>60224117.061058</v>
      </c>
      <c r="L28" s="70">
        <v>92</v>
      </c>
      <c r="M28" s="130" t="s">
        <v>3565</v>
      </c>
      <c r="N28" s="68">
        <v>55406.189181504997</v>
      </c>
      <c r="O28" s="69">
        <v>2.3878849678769807E-3</v>
      </c>
      <c r="P28" s="69">
        <f t="shared" si="0"/>
        <v>8.9143197479275474E-2</v>
      </c>
      <c r="Q28" s="69">
        <f>N28/'סכום נכסי הקרן'!$C$41</f>
        <v>2.6325614461025233E-3</v>
      </c>
    </row>
    <row r="29" spans="1:17">
      <c r="A29" s="61" t="s">
        <v>250</v>
      </c>
      <c r="B29" s="59" t="s">
        <v>251</v>
      </c>
      <c r="C29" s="71" t="s">
        <v>120</v>
      </c>
      <c r="D29" s="59" t="s">
        <v>223</v>
      </c>
      <c r="E29" s="130" t="s">
        <v>3565</v>
      </c>
      <c r="F29" s="130" t="s">
        <v>3565</v>
      </c>
      <c r="G29" s="68">
        <v>1.3199999999999998</v>
      </c>
      <c r="H29" s="71" t="s">
        <v>132</v>
      </c>
      <c r="I29" s="72">
        <v>5.0000000000000001E-3</v>
      </c>
      <c r="J29" s="69">
        <v>3.8299999999852077E-2</v>
      </c>
      <c r="K29" s="68">
        <v>52759.320309000002</v>
      </c>
      <c r="L29" s="70">
        <v>96.1</v>
      </c>
      <c r="M29" s="130" t="s">
        <v>3565</v>
      </c>
      <c r="N29" s="68">
        <v>50.701704725000006</v>
      </c>
      <c r="O29" s="69">
        <v>2.24796901772203E-6</v>
      </c>
      <c r="P29" s="69">
        <f t="shared" si="0"/>
        <v>8.1574137178618727E-5</v>
      </c>
      <c r="Q29" s="69">
        <f>N29/'סכום נכסי הקרן'!$C$41</f>
        <v>2.4090332701543069E-6</v>
      </c>
    </row>
    <row r="30" spans="1:17">
      <c r="A30" s="61" t="s">
        <v>252</v>
      </c>
      <c r="B30" s="59" t="s">
        <v>253</v>
      </c>
      <c r="C30" s="71" t="s">
        <v>120</v>
      </c>
      <c r="D30" s="59" t="s">
        <v>223</v>
      </c>
      <c r="E30" s="130" t="s">
        <v>3565</v>
      </c>
      <c r="F30" s="130" t="s">
        <v>3565</v>
      </c>
      <c r="G30" s="68">
        <v>7.8199999999999887</v>
      </c>
      <c r="H30" s="71" t="s">
        <v>132</v>
      </c>
      <c r="I30" s="72">
        <v>1.3000000000000001E-2</v>
      </c>
      <c r="J30" s="69">
        <v>3.9699999999999937E-2</v>
      </c>
      <c r="K30" s="68">
        <v>150294656.02121902</v>
      </c>
      <c r="L30" s="70">
        <v>82.23</v>
      </c>
      <c r="M30" s="130" t="s">
        <v>3565</v>
      </c>
      <c r="N30" s="68">
        <v>123587.302235075</v>
      </c>
      <c r="O30" s="69">
        <v>6.9796054075251836E-3</v>
      </c>
      <c r="P30" s="69">
        <f t="shared" si="0"/>
        <v>0.19884001141066998</v>
      </c>
      <c r="Q30" s="69">
        <f>N30/'סכום נכסי הקרן'!$C$41</f>
        <v>5.8721087282516682E-3</v>
      </c>
    </row>
    <row r="31" spans="1:17">
      <c r="A31" s="61" t="s">
        <v>254</v>
      </c>
      <c r="B31" s="59" t="s">
        <v>255</v>
      </c>
      <c r="C31" s="71" t="s">
        <v>120</v>
      </c>
      <c r="D31" s="59" t="s">
        <v>223</v>
      </c>
      <c r="E31" s="130" t="s">
        <v>3565</v>
      </c>
      <c r="F31" s="130" t="s">
        <v>3565</v>
      </c>
      <c r="G31" s="68">
        <v>11.839999999999947</v>
      </c>
      <c r="H31" s="71" t="s">
        <v>132</v>
      </c>
      <c r="I31" s="72">
        <v>1.4999999999999999E-2</v>
      </c>
      <c r="J31" s="69">
        <v>4.3299999999999762E-2</v>
      </c>
      <c r="K31" s="68">
        <v>129325570.85241002</v>
      </c>
      <c r="L31" s="70">
        <v>72.52</v>
      </c>
      <c r="M31" s="130" t="s">
        <v>3565</v>
      </c>
      <c r="N31" s="68">
        <v>93786.906108437004</v>
      </c>
      <c r="O31" s="69">
        <v>5.1132681597281853E-3</v>
      </c>
      <c r="P31" s="69">
        <f t="shared" si="0"/>
        <v>0.15089405742753109</v>
      </c>
      <c r="Q31" s="69">
        <f>N31/'סכום נכסי הקרן'!$C$41</f>
        <v>4.4561771314300305E-3</v>
      </c>
    </row>
    <row r="32" spans="1:17">
      <c r="A32" s="61" t="s">
        <v>256</v>
      </c>
      <c r="B32" s="59" t="s">
        <v>257</v>
      </c>
      <c r="C32" s="71" t="s">
        <v>120</v>
      </c>
      <c r="D32" s="59" t="s">
        <v>223</v>
      </c>
      <c r="E32" s="130" t="s">
        <v>3565</v>
      </c>
      <c r="F32" s="130" t="s">
        <v>3565</v>
      </c>
      <c r="G32" s="68">
        <v>1.6499999999999637</v>
      </c>
      <c r="H32" s="71" t="s">
        <v>132</v>
      </c>
      <c r="I32" s="72">
        <v>1.7500000000000002E-2</v>
      </c>
      <c r="J32" s="69">
        <v>3.8099999999999253E-2</v>
      </c>
      <c r="K32" s="68">
        <v>8575786.0195620004</v>
      </c>
      <c r="L32" s="70">
        <v>97.32</v>
      </c>
      <c r="M32" s="130" t="s">
        <v>3565</v>
      </c>
      <c r="N32" s="68">
        <v>8345.9546136019999</v>
      </c>
      <c r="O32" s="69">
        <v>3.6069144506961653E-4</v>
      </c>
      <c r="P32" s="69">
        <f t="shared" si="0"/>
        <v>1.3427833447201618E-2</v>
      </c>
      <c r="Q32" s="69">
        <f>N32/'סכום נכסי הקרן'!$C$41</f>
        <v>3.9654844830989158E-4</v>
      </c>
    </row>
    <row r="33" spans="1:17">
      <c r="A33" s="61" t="s">
        <v>258</v>
      </c>
      <c r="B33" s="59" t="s">
        <v>259</v>
      </c>
      <c r="C33" s="71" t="s">
        <v>120</v>
      </c>
      <c r="D33" s="59" t="s">
        <v>223</v>
      </c>
      <c r="E33" s="130" t="s">
        <v>3565</v>
      </c>
      <c r="F33" s="130" t="s">
        <v>3565</v>
      </c>
      <c r="G33" s="68">
        <v>4.5199999999999667</v>
      </c>
      <c r="H33" s="71" t="s">
        <v>132</v>
      </c>
      <c r="I33" s="72">
        <v>2.2499999999999999E-2</v>
      </c>
      <c r="J33" s="69">
        <v>3.6699999999999615E-2</v>
      </c>
      <c r="K33" s="68">
        <v>42920192.430840999</v>
      </c>
      <c r="L33" s="70">
        <v>94.49</v>
      </c>
      <c r="M33" s="130" t="s">
        <v>3565</v>
      </c>
      <c r="N33" s="68">
        <v>40555.288828868004</v>
      </c>
      <c r="O33" s="69">
        <v>1.5867265767439992E-3</v>
      </c>
      <c r="P33" s="69">
        <f t="shared" si="0"/>
        <v>6.5249535734315134E-2</v>
      </c>
      <c r="Q33" s="69">
        <f>N33/'סכום נכסי הקרן'!$C$41</f>
        <v>1.9269379717973636E-3</v>
      </c>
    </row>
    <row r="34" spans="1:17">
      <c r="A34" s="61" t="s">
        <v>260</v>
      </c>
      <c r="B34" s="59" t="s">
        <v>261</v>
      </c>
      <c r="C34" s="71" t="s">
        <v>120</v>
      </c>
      <c r="D34" s="59" t="s">
        <v>223</v>
      </c>
      <c r="E34" s="130" t="s">
        <v>3565</v>
      </c>
      <c r="F34" s="130" t="s">
        <v>3565</v>
      </c>
      <c r="G34" s="68">
        <v>0.83000000000523821</v>
      </c>
      <c r="H34" s="71" t="s">
        <v>132</v>
      </c>
      <c r="I34" s="72">
        <v>4.0000000000000001E-3</v>
      </c>
      <c r="J34" s="69">
        <v>3.9800000000166737E-2</v>
      </c>
      <c r="K34" s="68">
        <v>139459.08121400001</v>
      </c>
      <c r="L34" s="70">
        <v>97.19</v>
      </c>
      <c r="M34" s="130" t="s">
        <v>3565</v>
      </c>
      <c r="N34" s="68">
        <v>135.54028226299999</v>
      </c>
      <c r="O34" s="69">
        <v>8.1876587353606331E-6</v>
      </c>
      <c r="P34" s="69">
        <f t="shared" si="0"/>
        <v>2.1807119974604885E-4</v>
      </c>
      <c r="Q34" s="69">
        <f>N34/'סכום נכסי הקרן'!$C$41</f>
        <v>6.4400408465293993E-6</v>
      </c>
    </row>
    <row r="35" spans="1:17">
      <c r="A35" s="61" t="s">
        <v>262</v>
      </c>
      <c r="B35" s="59" t="s">
        <v>263</v>
      </c>
      <c r="C35" s="71" t="s">
        <v>120</v>
      </c>
      <c r="D35" s="59" t="s">
        <v>223</v>
      </c>
      <c r="E35" s="130" t="s">
        <v>3565</v>
      </c>
      <c r="F35" s="130" t="s">
        <v>3565</v>
      </c>
      <c r="G35" s="68">
        <v>2.6599999999519253</v>
      </c>
      <c r="H35" s="71" t="s">
        <v>132</v>
      </c>
      <c r="I35" s="72">
        <v>6.25E-2</v>
      </c>
      <c r="J35" s="69">
        <v>3.659999999951926E-2</v>
      </c>
      <c r="K35" s="68">
        <v>25832.621499999997</v>
      </c>
      <c r="L35" s="70">
        <v>107.9</v>
      </c>
      <c r="M35" s="130" t="s">
        <v>3565</v>
      </c>
      <c r="N35" s="68">
        <v>27.873398599000001</v>
      </c>
      <c r="O35" s="69">
        <v>1.734176506990739E-6</v>
      </c>
      <c r="P35" s="69">
        <f t="shared" si="0"/>
        <v>4.4845601410873368E-5</v>
      </c>
      <c r="Q35" s="69">
        <f>N35/'סכום נכסי הקרן'!$C$41</f>
        <v>1.324372522412528E-6</v>
      </c>
    </row>
    <row r="36" spans="1:17">
      <c r="A36" s="61" t="s">
        <v>264</v>
      </c>
      <c r="B36" s="59" t="s">
        <v>265</v>
      </c>
      <c r="C36" s="71" t="s">
        <v>120</v>
      </c>
      <c r="D36" s="59" t="s">
        <v>223</v>
      </c>
      <c r="E36" s="130" t="s">
        <v>3565</v>
      </c>
      <c r="F36" s="130" t="s">
        <v>3565</v>
      </c>
      <c r="G36" s="68">
        <v>18.310000000000077</v>
      </c>
      <c r="H36" s="71" t="s">
        <v>132</v>
      </c>
      <c r="I36" s="72">
        <v>2.7999999999999997E-2</v>
      </c>
      <c r="J36" s="69">
        <v>4.6200000000000144E-2</v>
      </c>
      <c r="K36" s="68">
        <v>109517547.87344301</v>
      </c>
      <c r="L36" s="70">
        <v>71.52</v>
      </c>
      <c r="M36" s="130" t="s">
        <v>3565</v>
      </c>
      <c r="N36" s="68">
        <v>78326.949639573984</v>
      </c>
      <c r="O36" s="69">
        <v>9.608720817721416E-3</v>
      </c>
      <c r="P36" s="69">
        <f t="shared" si="0"/>
        <v>0.1260204833217542</v>
      </c>
      <c r="Q36" s="69">
        <f>N36/'סכום נכסי הקרן'!$C$41</f>
        <v>3.7216150552506814E-3</v>
      </c>
    </row>
    <row r="37" spans="1:17">
      <c r="A37" s="134" t="s">
        <v>3565</v>
      </c>
      <c r="B37" s="130" t="s">
        <v>3565</v>
      </c>
      <c r="C37" s="130" t="s">
        <v>3565</v>
      </c>
      <c r="D37" s="130" t="s">
        <v>3565</v>
      </c>
      <c r="E37" s="130" t="s">
        <v>3565</v>
      </c>
      <c r="F37" s="130" t="s">
        <v>3565</v>
      </c>
      <c r="G37" s="130" t="s">
        <v>3565</v>
      </c>
      <c r="H37" s="130" t="s">
        <v>3565</v>
      </c>
      <c r="I37" s="130" t="s">
        <v>3565</v>
      </c>
      <c r="J37" s="130" t="s">
        <v>3565</v>
      </c>
      <c r="K37" s="130" t="s">
        <v>3565</v>
      </c>
      <c r="L37" s="130" t="s">
        <v>3565</v>
      </c>
      <c r="M37" s="130" t="s">
        <v>3565</v>
      </c>
      <c r="N37" s="130" t="s">
        <v>3565</v>
      </c>
      <c r="O37" s="130" t="s">
        <v>3565</v>
      </c>
      <c r="P37" s="130" t="s">
        <v>3565</v>
      </c>
      <c r="Q37" s="130" t="s">
        <v>3565</v>
      </c>
    </row>
    <row r="38" spans="1:17">
      <c r="A38" s="60" t="s">
        <v>24</v>
      </c>
      <c r="B38" s="127" t="s">
        <v>3565</v>
      </c>
      <c r="C38" s="127" t="s">
        <v>3565</v>
      </c>
      <c r="D38" s="127" t="s">
        <v>3565</v>
      </c>
      <c r="E38" s="127" t="s">
        <v>3565</v>
      </c>
      <c r="F38" s="127" t="s">
        <v>3565</v>
      </c>
      <c r="G38" s="65">
        <v>3.0757391781353394</v>
      </c>
      <c r="H38" s="127" t="s">
        <v>3565</v>
      </c>
      <c r="I38" s="127" t="s">
        <v>3565</v>
      </c>
      <c r="J38" s="66">
        <v>4.7534550588945318E-2</v>
      </c>
      <c r="K38" s="127" t="s">
        <v>3565</v>
      </c>
      <c r="L38" s="127" t="s">
        <v>3565</v>
      </c>
      <c r="M38" s="127" t="s">
        <v>3565</v>
      </c>
      <c r="N38" s="65">
        <v>4381.8085133689992</v>
      </c>
      <c r="O38" s="127" t="s">
        <v>3565</v>
      </c>
      <c r="P38" s="66">
        <f t="shared" si="0"/>
        <v>7.0499059291739049E-3</v>
      </c>
      <c r="Q38" s="66">
        <f>N38/'סכום נכסי הקרן'!$C$41</f>
        <v>2.0819659909672398E-4</v>
      </c>
    </row>
    <row r="39" spans="1:17">
      <c r="A39" s="61" t="s">
        <v>266</v>
      </c>
      <c r="B39" s="59" t="s">
        <v>267</v>
      </c>
      <c r="C39" s="71" t="s">
        <v>120</v>
      </c>
      <c r="D39" s="59" t="s">
        <v>223</v>
      </c>
      <c r="E39" s="130" t="s">
        <v>3565</v>
      </c>
      <c r="F39" s="130" t="s">
        <v>3565</v>
      </c>
      <c r="G39" s="68">
        <v>2.299999999999625</v>
      </c>
      <c r="H39" s="71" t="s">
        <v>132</v>
      </c>
      <c r="I39" s="72">
        <v>4.0999999999999995E-2</v>
      </c>
      <c r="J39" s="69">
        <v>4.7199999999992165E-2</v>
      </c>
      <c r="K39" s="68">
        <v>3495308.2752569998</v>
      </c>
      <c r="L39" s="70">
        <v>99.15</v>
      </c>
      <c r="M39" s="130" t="s">
        <v>3565</v>
      </c>
      <c r="N39" s="68">
        <v>3465.5981266009999</v>
      </c>
      <c r="O39" s="69">
        <v>1.647521488481918E-4</v>
      </c>
      <c r="P39" s="69">
        <f t="shared" si="0"/>
        <v>5.5758120662542281E-3</v>
      </c>
      <c r="Q39" s="69">
        <f>N39/'סכום נכסי הקרן'!$C$41</f>
        <v>1.6466391481802874E-4</v>
      </c>
    </row>
    <row r="40" spans="1:17">
      <c r="A40" s="61" t="s">
        <v>268</v>
      </c>
      <c r="B40" s="59" t="s">
        <v>269</v>
      </c>
      <c r="C40" s="71" t="s">
        <v>120</v>
      </c>
      <c r="D40" s="59" t="s">
        <v>223</v>
      </c>
      <c r="E40" s="130" t="s">
        <v>3565</v>
      </c>
      <c r="F40" s="130" t="s">
        <v>3565</v>
      </c>
      <c r="G40" s="68">
        <v>6.0099999999992582</v>
      </c>
      <c r="H40" s="71" t="s">
        <v>132</v>
      </c>
      <c r="I40" s="72">
        <v>4.0999999999999995E-2</v>
      </c>
      <c r="J40" s="69">
        <v>4.879999999999083E-2</v>
      </c>
      <c r="K40" s="68">
        <v>951017.64</v>
      </c>
      <c r="L40" s="70">
        <v>96.34</v>
      </c>
      <c r="M40" s="130" t="s">
        <v>3565</v>
      </c>
      <c r="N40" s="68">
        <v>916.21038676799992</v>
      </c>
      <c r="O40" s="69">
        <v>3.4448126973078583E-5</v>
      </c>
      <c r="P40" s="69">
        <f t="shared" si="0"/>
        <v>1.4740938629196781E-3</v>
      </c>
      <c r="Q40" s="69">
        <f>N40/'סכום נכסי הקרן'!$C$41</f>
        <v>4.3532684278695267E-5</v>
      </c>
    </row>
    <row r="41" spans="1:17">
      <c r="A41" s="134" t="s">
        <v>3565</v>
      </c>
      <c r="B41" s="130" t="s">
        <v>3565</v>
      </c>
      <c r="C41" s="130" t="s">
        <v>3565</v>
      </c>
      <c r="D41" s="130" t="s">
        <v>3565</v>
      </c>
      <c r="E41" s="130" t="s">
        <v>3565</v>
      </c>
      <c r="F41" s="130" t="s">
        <v>3565</v>
      </c>
      <c r="G41" s="130" t="s">
        <v>3565</v>
      </c>
      <c r="H41" s="130" t="s">
        <v>3565</v>
      </c>
      <c r="I41" s="130" t="s">
        <v>3565</v>
      </c>
      <c r="J41" s="130" t="s">
        <v>3565</v>
      </c>
      <c r="K41" s="130" t="s">
        <v>3565</v>
      </c>
      <c r="L41" s="130" t="s">
        <v>3565</v>
      </c>
      <c r="M41" s="130" t="s">
        <v>3565</v>
      </c>
      <c r="N41" s="130" t="s">
        <v>3565</v>
      </c>
      <c r="O41" s="130" t="s">
        <v>3565</v>
      </c>
      <c r="P41" s="130" t="s">
        <v>3565</v>
      </c>
      <c r="Q41" s="130" t="s">
        <v>3565</v>
      </c>
    </row>
    <row r="42" spans="1:17">
      <c r="A42" s="56" t="s">
        <v>186</v>
      </c>
      <c r="B42" s="127" t="s">
        <v>3565</v>
      </c>
      <c r="C42" s="127" t="s">
        <v>3565</v>
      </c>
      <c r="D42" s="127" t="s">
        <v>3565</v>
      </c>
      <c r="E42" s="127" t="s">
        <v>3565</v>
      </c>
      <c r="F42" s="127" t="s">
        <v>3565</v>
      </c>
      <c r="G42" s="65">
        <v>8.8578405712798336</v>
      </c>
      <c r="H42" s="127" t="s">
        <v>3565</v>
      </c>
      <c r="I42" s="127" t="s">
        <v>3565</v>
      </c>
      <c r="J42" s="66">
        <v>5.3863727013611584E-2</v>
      </c>
      <c r="K42" s="127" t="s">
        <v>3565</v>
      </c>
      <c r="L42" s="127" t="s">
        <v>3565</v>
      </c>
      <c r="M42" s="127" t="s">
        <v>3565</v>
      </c>
      <c r="N42" s="65">
        <v>9866.3457071070006</v>
      </c>
      <c r="O42" s="127" t="s">
        <v>3565</v>
      </c>
      <c r="P42" s="66">
        <f t="shared" si="0"/>
        <v>1.5873995608797993E-2</v>
      </c>
      <c r="Q42" s="66">
        <f>N42/'סכום נכסי הקרן'!$C$41</f>
        <v>4.6878808498021133E-4</v>
      </c>
    </row>
    <row r="43" spans="1:17">
      <c r="A43" s="60" t="s">
        <v>64</v>
      </c>
      <c r="B43" s="127" t="s">
        <v>3565</v>
      </c>
      <c r="C43" s="127" t="s">
        <v>3565</v>
      </c>
      <c r="D43" s="127" t="s">
        <v>3565</v>
      </c>
      <c r="E43" s="127" t="s">
        <v>3565</v>
      </c>
      <c r="F43" s="127" t="s">
        <v>3565</v>
      </c>
      <c r="G43" s="65">
        <v>8.8578405712798336</v>
      </c>
      <c r="H43" s="127" t="s">
        <v>3565</v>
      </c>
      <c r="I43" s="127" t="s">
        <v>3565</v>
      </c>
      <c r="J43" s="66">
        <v>5.3863727013611584E-2</v>
      </c>
      <c r="K43" s="127" t="s">
        <v>3565</v>
      </c>
      <c r="L43" s="127" t="s">
        <v>3565</v>
      </c>
      <c r="M43" s="127" t="s">
        <v>3565</v>
      </c>
      <c r="N43" s="65">
        <v>9866.3457071070006</v>
      </c>
      <c r="O43" s="127" t="s">
        <v>3565</v>
      </c>
      <c r="P43" s="66">
        <f t="shared" si="0"/>
        <v>1.5873995608797993E-2</v>
      </c>
      <c r="Q43" s="66">
        <f>N43/'סכום נכסי הקרן'!$C$41</f>
        <v>4.6878808498021133E-4</v>
      </c>
    </row>
    <row r="44" spans="1:17">
      <c r="A44" s="61" t="s">
        <v>270</v>
      </c>
      <c r="B44" s="59" t="s">
        <v>271</v>
      </c>
      <c r="C44" s="71" t="s">
        <v>27</v>
      </c>
      <c r="D44" s="59" t="s">
        <v>272</v>
      </c>
      <c r="E44" s="59" t="s">
        <v>273</v>
      </c>
      <c r="F44" s="130" t="s">
        <v>3565</v>
      </c>
      <c r="G44" s="68">
        <v>17.670000000003704</v>
      </c>
      <c r="H44" s="71" t="s">
        <v>131</v>
      </c>
      <c r="I44" s="72">
        <v>4.4999999999999998E-2</v>
      </c>
      <c r="J44" s="69">
        <v>5.7500000000012319E-2</v>
      </c>
      <c r="K44" s="68">
        <v>779884.38957599993</v>
      </c>
      <c r="L44" s="70">
        <v>78.942499999999995</v>
      </c>
      <c r="M44" s="130" t="s">
        <v>3565</v>
      </c>
      <c r="N44" s="68">
        <v>2232.9996711189997</v>
      </c>
      <c r="O44" s="69">
        <v>7.7988438957599993E-4</v>
      </c>
      <c r="P44" s="69">
        <f t="shared" si="0"/>
        <v>3.5926804134034326E-3</v>
      </c>
      <c r="Q44" s="69">
        <f>N44/'סכום נכסי הקרן'!$C$41</f>
        <v>1.0609841481950871E-4</v>
      </c>
    </row>
    <row r="45" spans="1:17">
      <c r="A45" s="61" t="s">
        <v>274</v>
      </c>
      <c r="B45" s="59" t="s">
        <v>275</v>
      </c>
      <c r="C45" s="71" t="s">
        <v>27</v>
      </c>
      <c r="D45" s="59" t="s">
        <v>272</v>
      </c>
      <c r="E45" s="59" t="s">
        <v>273</v>
      </c>
      <c r="F45" s="130" t="s">
        <v>3565</v>
      </c>
      <c r="G45" s="68">
        <v>6.2799999999999159</v>
      </c>
      <c r="H45" s="71" t="s">
        <v>131</v>
      </c>
      <c r="I45" s="72">
        <v>6.5000000000000002E-2</v>
      </c>
      <c r="J45" s="69">
        <v>5.279999999999916E-2</v>
      </c>
      <c r="K45" s="68">
        <v>1940590.2</v>
      </c>
      <c r="L45" s="70">
        <v>108.45099999999999</v>
      </c>
      <c r="M45" s="130" t="s">
        <v>3565</v>
      </c>
      <c r="N45" s="68">
        <v>7633.346035988</v>
      </c>
      <c r="O45" s="69">
        <v>1.2937267999999999E-3</v>
      </c>
      <c r="P45" s="69">
        <f t="shared" si="0"/>
        <v>1.2281315195394557E-2</v>
      </c>
      <c r="Q45" s="69">
        <f>N45/'סכום נכסי הקרן'!$C$41</f>
        <v>3.6268967016070256E-4</v>
      </c>
    </row>
    <row r="46" spans="1:17">
      <c r="A46" s="131" t="s">
        <v>3565</v>
      </c>
      <c r="B46" s="132" t="s">
        <v>3565</v>
      </c>
      <c r="C46" s="132" t="s">
        <v>3565</v>
      </c>
      <c r="D46" s="132" t="s">
        <v>3565</v>
      </c>
      <c r="E46" s="132" t="s">
        <v>3565</v>
      </c>
      <c r="F46" s="132" t="s">
        <v>3565</v>
      </c>
      <c r="G46" s="132" t="s">
        <v>3565</v>
      </c>
      <c r="H46" s="132" t="s">
        <v>3565</v>
      </c>
      <c r="I46" s="132" t="s">
        <v>3565</v>
      </c>
      <c r="J46" s="132" t="s">
        <v>3565</v>
      </c>
      <c r="K46" s="132" t="s">
        <v>3565</v>
      </c>
      <c r="L46" s="132" t="s">
        <v>3565</v>
      </c>
      <c r="M46" s="132" t="s">
        <v>3565</v>
      </c>
      <c r="N46" s="132" t="s">
        <v>3565</v>
      </c>
      <c r="O46" s="132" t="s">
        <v>3565</v>
      </c>
      <c r="P46" s="132" t="s">
        <v>3565</v>
      </c>
      <c r="Q46" s="132" t="s">
        <v>3565</v>
      </c>
    </row>
    <row r="47" spans="1:17">
      <c r="A47" s="131" t="s">
        <v>3565</v>
      </c>
      <c r="B47" s="132" t="s">
        <v>3565</v>
      </c>
      <c r="C47" s="132" t="s">
        <v>3565</v>
      </c>
      <c r="D47" s="132" t="s">
        <v>3565</v>
      </c>
      <c r="E47" s="132" t="s">
        <v>3565</v>
      </c>
      <c r="F47" s="132" t="s">
        <v>3565</v>
      </c>
      <c r="G47" s="132" t="s">
        <v>3565</v>
      </c>
      <c r="H47" s="132" t="s">
        <v>3565</v>
      </c>
      <c r="I47" s="132" t="s">
        <v>3565</v>
      </c>
      <c r="J47" s="132" t="s">
        <v>3565</v>
      </c>
      <c r="K47" s="132" t="s">
        <v>3565</v>
      </c>
      <c r="L47" s="132" t="s">
        <v>3565</v>
      </c>
      <c r="M47" s="132" t="s">
        <v>3565</v>
      </c>
      <c r="N47" s="132" t="s">
        <v>3565</v>
      </c>
      <c r="O47" s="132" t="s">
        <v>3565</v>
      </c>
      <c r="P47" s="132" t="s">
        <v>3565</v>
      </c>
      <c r="Q47" s="132" t="s">
        <v>3565</v>
      </c>
    </row>
    <row r="48" spans="1:17">
      <c r="A48" s="131" t="s">
        <v>3565</v>
      </c>
      <c r="B48" s="132" t="s">
        <v>3565</v>
      </c>
      <c r="C48" s="132" t="s">
        <v>3565</v>
      </c>
      <c r="D48" s="132" t="s">
        <v>3565</v>
      </c>
      <c r="E48" s="132" t="s">
        <v>3565</v>
      </c>
      <c r="F48" s="132" t="s">
        <v>3565</v>
      </c>
      <c r="G48" s="132" t="s">
        <v>3565</v>
      </c>
      <c r="H48" s="132" t="s">
        <v>3565</v>
      </c>
      <c r="I48" s="132" t="s">
        <v>3565</v>
      </c>
      <c r="J48" s="132" t="s">
        <v>3565</v>
      </c>
      <c r="K48" s="132" t="s">
        <v>3565</v>
      </c>
      <c r="L48" s="132" t="s">
        <v>3565</v>
      </c>
      <c r="M48" s="132" t="s">
        <v>3565</v>
      </c>
      <c r="N48" s="132" t="s">
        <v>3565</v>
      </c>
      <c r="O48" s="132" t="s">
        <v>3565</v>
      </c>
      <c r="P48" s="132" t="s">
        <v>3565</v>
      </c>
      <c r="Q48" s="132" t="s">
        <v>3565</v>
      </c>
    </row>
    <row r="49" spans="1:17">
      <c r="A49" s="95" t="s">
        <v>112</v>
      </c>
      <c r="B49" s="135" t="s">
        <v>3565</v>
      </c>
      <c r="C49" s="135" t="s">
        <v>3565</v>
      </c>
      <c r="D49" s="132" t="s">
        <v>3565</v>
      </c>
      <c r="E49" s="132" t="s">
        <v>3565</v>
      </c>
      <c r="F49" s="132" t="s">
        <v>3565</v>
      </c>
      <c r="G49" s="132" t="s">
        <v>3565</v>
      </c>
      <c r="H49" s="132" t="s">
        <v>3565</v>
      </c>
      <c r="I49" s="132" t="s">
        <v>3565</v>
      </c>
      <c r="J49" s="132" t="s">
        <v>3565</v>
      </c>
      <c r="K49" s="132" t="s">
        <v>3565</v>
      </c>
      <c r="L49" s="132" t="s">
        <v>3565</v>
      </c>
      <c r="M49" s="132" t="s">
        <v>3565</v>
      </c>
      <c r="N49" s="132" t="s">
        <v>3565</v>
      </c>
      <c r="O49" s="132" t="s">
        <v>3565</v>
      </c>
      <c r="P49" s="132" t="s">
        <v>3565</v>
      </c>
      <c r="Q49" s="132" t="s">
        <v>3565</v>
      </c>
    </row>
    <row r="50" spans="1:17">
      <c r="A50" s="95" t="s">
        <v>193</v>
      </c>
      <c r="B50" s="135" t="s">
        <v>3565</v>
      </c>
      <c r="C50" s="135" t="s">
        <v>3565</v>
      </c>
      <c r="D50" s="132" t="s">
        <v>3565</v>
      </c>
      <c r="E50" s="132" t="s">
        <v>3565</v>
      </c>
      <c r="F50" s="132" t="s">
        <v>3565</v>
      </c>
      <c r="G50" s="132" t="s">
        <v>3565</v>
      </c>
      <c r="H50" s="132" t="s">
        <v>3565</v>
      </c>
      <c r="I50" s="132" t="s">
        <v>3565</v>
      </c>
      <c r="J50" s="132" t="s">
        <v>3565</v>
      </c>
      <c r="K50" s="132" t="s">
        <v>3565</v>
      </c>
      <c r="L50" s="132" t="s">
        <v>3565</v>
      </c>
      <c r="M50" s="132" t="s">
        <v>3565</v>
      </c>
      <c r="N50" s="132" t="s">
        <v>3565</v>
      </c>
      <c r="O50" s="132" t="s">
        <v>3565</v>
      </c>
      <c r="P50" s="132" t="s">
        <v>3565</v>
      </c>
      <c r="Q50" s="132" t="s">
        <v>3565</v>
      </c>
    </row>
    <row r="51" spans="1:17">
      <c r="A51" s="95" t="s">
        <v>201</v>
      </c>
      <c r="B51" s="136" t="s">
        <v>3565</v>
      </c>
      <c r="C51" s="136" t="s">
        <v>3565</v>
      </c>
      <c r="D51" s="132" t="s">
        <v>3565</v>
      </c>
      <c r="E51" s="132" t="s">
        <v>3565</v>
      </c>
      <c r="F51" s="132" t="s">
        <v>3565</v>
      </c>
      <c r="G51" s="132" t="s">
        <v>3565</v>
      </c>
      <c r="H51" s="132" t="s">
        <v>3565</v>
      </c>
      <c r="I51" s="132" t="s">
        <v>3565</v>
      </c>
      <c r="J51" s="132" t="s">
        <v>3565</v>
      </c>
      <c r="K51" s="132" t="s">
        <v>3565</v>
      </c>
      <c r="L51" s="132" t="s">
        <v>3565</v>
      </c>
      <c r="M51" s="132" t="s">
        <v>3565</v>
      </c>
      <c r="N51" s="132" t="s">
        <v>3565</v>
      </c>
      <c r="O51" s="132" t="s">
        <v>3565</v>
      </c>
      <c r="P51" s="132" t="s">
        <v>3565</v>
      </c>
      <c r="Q51" s="132" t="s">
        <v>3565</v>
      </c>
    </row>
    <row r="52" spans="1:17" hidden="1">
      <c r="B52" s="1"/>
      <c r="C52" s="1"/>
    </row>
    <row r="53" spans="1:17" hidden="1">
      <c r="B53" s="1"/>
      <c r="C53" s="1"/>
    </row>
    <row r="54" spans="1:17" hidden="1">
      <c r="B54" s="1"/>
      <c r="C54" s="1"/>
    </row>
    <row r="55" spans="1:17" hidden="1">
      <c r="B55" s="1"/>
      <c r="C55" s="1"/>
    </row>
    <row r="56" spans="1:17" hidden="1">
      <c r="B56" s="1"/>
      <c r="C56" s="1"/>
    </row>
    <row r="57" spans="1:17" hidden="1">
      <c r="B57" s="1"/>
      <c r="C57" s="1"/>
    </row>
    <row r="58" spans="1:17" hidden="1">
      <c r="B58" s="1"/>
      <c r="C58" s="1"/>
    </row>
    <row r="59" spans="1:17" hidden="1">
      <c r="B59" s="1"/>
      <c r="C59" s="1"/>
    </row>
    <row r="60" spans="1:17" hidden="1">
      <c r="B60" s="1"/>
      <c r="C60" s="1"/>
    </row>
    <row r="61" spans="1:17" hidden="1">
      <c r="B61" s="1"/>
      <c r="C61" s="1"/>
    </row>
    <row r="62" spans="1:17" hidden="1">
      <c r="B62" s="1"/>
      <c r="C62" s="1"/>
    </row>
    <row r="63" spans="1:17" hidden="1">
      <c r="B63" s="1"/>
      <c r="C63" s="1"/>
    </row>
    <row r="64" spans="1:17" hidden="1">
      <c r="B64" s="1"/>
      <c r="C64" s="1"/>
    </row>
    <row r="65" spans="2:3" hidden="1">
      <c r="B65" s="1"/>
      <c r="C65" s="1"/>
    </row>
    <row r="66" spans="2:3" hidden="1">
      <c r="B66" s="1"/>
      <c r="C66" s="1"/>
    </row>
    <row r="67" spans="2:3" hidden="1">
      <c r="B67" s="1"/>
      <c r="C67" s="1"/>
    </row>
    <row r="68" spans="2:3" hidden="1">
      <c r="B68" s="1"/>
      <c r="C68" s="1"/>
    </row>
    <row r="69" spans="2:3" hidden="1">
      <c r="B69" s="1"/>
      <c r="C69" s="1"/>
    </row>
    <row r="70" spans="2:3" hidden="1">
      <c r="B70" s="1"/>
      <c r="C70" s="1"/>
    </row>
    <row r="71" spans="2:3" hidden="1">
      <c r="B71" s="1"/>
      <c r="C71" s="1"/>
    </row>
    <row r="72" spans="2:3" hidden="1">
      <c r="B72" s="1"/>
      <c r="C72" s="1"/>
    </row>
    <row r="73" spans="2:3" hidden="1">
      <c r="B73" s="1"/>
      <c r="C73" s="1"/>
    </row>
    <row r="74" spans="2:3" hidden="1">
      <c r="B74" s="1"/>
      <c r="C74" s="1"/>
    </row>
    <row r="75" spans="2:3" hidden="1">
      <c r="B75" s="1"/>
      <c r="C75" s="1"/>
    </row>
    <row r="76" spans="2:3" hidden="1">
      <c r="B76" s="1"/>
      <c r="C76" s="1"/>
    </row>
    <row r="77" spans="2:3" hidden="1">
      <c r="B77" s="1"/>
      <c r="C77" s="1"/>
    </row>
    <row r="78" spans="2:3" hidden="1">
      <c r="B78" s="1"/>
      <c r="C78" s="1"/>
    </row>
    <row r="79" spans="2:3" hidden="1">
      <c r="B79" s="1"/>
      <c r="C79" s="1"/>
    </row>
    <row r="80" spans="2:3" hidden="1">
      <c r="B80" s="1"/>
      <c r="C80" s="1"/>
    </row>
    <row r="81" spans="2:3" hidden="1">
      <c r="B81" s="1"/>
      <c r="C81" s="1"/>
    </row>
    <row r="82" spans="2:3" hidden="1">
      <c r="B82" s="1"/>
      <c r="C82" s="1"/>
    </row>
    <row r="83" spans="2:3" hidden="1">
      <c r="B83" s="1"/>
      <c r="C83" s="1"/>
    </row>
    <row r="84" spans="2:3" hidden="1">
      <c r="B84" s="1"/>
      <c r="C84" s="1"/>
    </row>
    <row r="85" spans="2:3" hidden="1">
      <c r="B85" s="1"/>
      <c r="C85" s="1"/>
    </row>
    <row r="86" spans="2:3" hidden="1">
      <c r="B86" s="1"/>
      <c r="C86" s="1"/>
    </row>
    <row r="87" spans="2:3" hidden="1">
      <c r="B87" s="1"/>
      <c r="C87" s="1"/>
    </row>
    <row r="88" spans="2:3" hidden="1">
      <c r="B88" s="1"/>
      <c r="C88" s="1"/>
    </row>
    <row r="89" spans="2:3" hidden="1">
      <c r="B89" s="1"/>
      <c r="C89" s="1"/>
    </row>
    <row r="90" spans="2:3" hidden="1">
      <c r="B90" s="1"/>
      <c r="C90" s="1"/>
    </row>
    <row r="91" spans="2:3" hidden="1">
      <c r="B91" s="1"/>
      <c r="C91" s="1"/>
    </row>
    <row r="92" spans="2:3" hidden="1">
      <c r="B92" s="1"/>
      <c r="C92" s="1"/>
    </row>
    <row r="93" spans="2:3" hidden="1">
      <c r="B93" s="1"/>
      <c r="C93" s="1"/>
    </row>
    <row r="94" spans="2:3" hidden="1">
      <c r="B94" s="1"/>
      <c r="C94" s="1"/>
    </row>
    <row r="95" spans="2:3" hidden="1">
      <c r="B95" s="1"/>
      <c r="C95" s="1"/>
    </row>
    <row r="96" spans="2:3" hidden="1">
      <c r="B96" s="1"/>
      <c r="C96" s="1"/>
    </row>
    <row r="97" spans="2:3" hidden="1">
      <c r="B97" s="1"/>
      <c r="C97" s="1"/>
    </row>
    <row r="98" spans="2:3" hidden="1">
      <c r="B98" s="1"/>
      <c r="C98" s="1"/>
    </row>
    <row r="99" spans="2:3" hidden="1">
      <c r="B99" s="1"/>
      <c r="C99" s="1"/>
    </row>
    <row r="100" spans="2:3" hidden="1">
      <c r="B100" s="1"/>
      <c r="C100" s="1"/>
    </row>
    <row r="101" spans="2:3" hidden="1">
      <c r="B101" s="1"/>
      <c r="C101" s="1"/>
    </row>
    <row r="102" spans="2:3" hidden="1">
      <c r="B102" s="1"/>
      <c r="C102" s="1"/>
    </row>
    <row r="103" spans="2:3" hidden="1">
      <c r="B103" s="1"/>
      <c r="C103" s="1"/>
    </row>
    <row r="104" spans="2:3" hidden="1">
      <c r="B104" s="1"/>
      <c r="C104" s="1"/>
    </row>
    <row r="105" spans="2:3" hidden="1">
      <c r="B105" s="1"/>
      <c r="C105" s="1"/>
    </row>
    <row r="106" spans="2:3" hidden="1">
      <c r="B106" s="1"/>
      <c r="C106" s="1"/>
    </row>
    <row r="107" spans="2:3" hidden="1">
      <c r="B107" s="1"/>
      <c r="C107" s="1"/>
    </row>
    <row r="108" spans="2:3" hidden="1">
      <c r="B108" s="1"/>
      <c r="C108" s="1"/>
    </row>
    <row r="109" spans="2:3" hidden="1">
      <c r="B109" s="1"/>
      <c r="C109" s="1"/>
    </row>
    <row r="110" spans="2:3" hidden="1">
      <c r="B110" s="1"/>
      <c r="C110" s="1"/>
    </row>
    <row r="111" spans="2:3" hidden="1">
      <c r="B111" s="1"/>
      <c r="C111" s="1"/>
    </row>
    <row r="112" spans="2:3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573" spans="2:3" hidden="1">
      <c r="B573" s="1"/>
      <c r="C573" s="1"/>
    </row>
    <row r="574" spans="2:3" hidden="1">
      <c r="B574" s="1"/>
      <c r="C574" s="1"/>
    </row>
    <row r="575" spans="2:3" hidden="1">
      <c r="B575" s="1"/>
      <c r="C575" s="1"/>
    </row>
    <row r="576" spans="2:3" hidden="1">
      <c r="B576" s="1"/>
      <c r="C576" s="1"/>
    </row>
    <row r="577" spans="2:3" hidden="1">
      <c r="B577" s="1"/>
      <c r="C577" s="1"/>
    </row>
    <row r="578" spans="2:3" hidden="1">
      <c r="B578" s="1"/>
      <c r="C578" s="1"/>
    </row>
    <row r="579" spans="2:3" hidden="1">
      <c r="B579" s="1"/>
      <c r="C579" s="1"/>
    </row>
    <row r="580" spans="2:3" hidden="1">
      <c r="B580" s="1"/>
      <c r="C580" s="1"/>
    </row>
    <row r="581" spans="2:3" hidden="1">
      <c r="B581" s="1"/>
      <c r="C581" s="1"/>
    </row>
    <row r="582" spans="2:3" hidden="1">
      <c r="B582" s="1"/>
      <c r="C582" s="1"/>
    </row>
    <row r="583" spans="2:3" hidden="1">
      <c r="B583" s="1"/>
      <c r="C583" s="1"/>
    </row>
    <row r="584" spans="2:3" hidden="1">
      <c r="B584" s="1"/>
      <c r="C584" s="1"/>
    </row>
    <row r="585" spans="2:3" hidden="1">
      <c r="B585" s="1"/>
      <c r="C585" s="1"/>
    </row>
    <row r="586" spans="2:3" hidden="1">
      <c r="B586" s="1"/>
      <c r="C586" s="1"/>
    </row>
    <row r="587" spans="2:3" hidden="1">
      <c r="B587" s="1"/>
      <c r="C587" s="1"/>
    </row>
    <row r="588" spans="2:3" hidden="1">
      <c r="B588" s="1"/>
      <c r="C588" s="1"/>
    </row>
    <row r="589" spans="2:3" hidden="1">
      <c r="B589" s="1"/>
      <c r="C589" s="1"/>
    </row>
    <row r="590" spans="2:3" hidden="1">
      <c r="B590" s="1"/>
      <c r="C590" s="1"/>
    </row>
    <row r="591" spans="2:3" hidden="1">
      <c r="B591" s="1"/>
      <c r="C591" s="1"/>
    </row>
    <row r="592" spans="2:3" hidden="1">
      <c r="B592" s="1"/>
      <c r="C592" s="1"/>
    </row>
    <row r="593" spans="2:3" hidden="1">
      <c r="B593" s="1"/>
      <c r="C593" s="1"/>
    </row>
    <row r="594" spans="2:3" hidden="1">
      <c r="B594" s="1"/>
      <c r="C594" s="1"/>
    </row>
    <row r="595" spans="2:3" hidden="1">
      <c r="B595" s="1"/>
      <c r="C595" s="1"/>
    </row>
    <row r="596" spans="2:3" hidden="1">
      <c r="B596" s="1"/>
      <c r="C596" s="1"/>
    </row>
    <row r="597" spans="2:3" hidden="1">
      <c r="B597" s="1"/>
      <c r="C597" s="1"/>
    </row>
    <row r="598" spans="2:3" hidden="1">
      <c r="B598" s="1"/>
      <c r="C598" s="1"/>
    </row>
    <row r="599" spans="2:3" hidden="1">
      <c r="B599" s="1"/>
      <c r="C599" s="1"/>
    </row>
    <row r="600" spans="2:3" hidden="1">
      <c r="B600" s="1"/>
      <c r="C600" s="1"/>
    </row>
    <row r="601" spans="2:3" hidden="1">
      <c r="B601" s="1"/>
      <c r="C601" s="1"/>
    </row>
    <row r="602" spans="2:3" hidden="1">
      <c r="B602" s="1"/>
      <c r="C602" s="1"/>
    </row>
    <row r="603" spans="2:3" hidden="1">
      <c r="B603" s="1"/>
      <c r="C603" s="1"/>
    </row>
    <row r="604" spans="2:3" hidden="1">
      <c r="B604" s="1"/>
      <c r="C604" s="1"/>
    </row>
    <row r="605" spans="2:3" hidden="1">
      <c r="B605" s="1"/>
      <c r="C605" s="1"/>
    </row>
    <row r="606" spans="2:3" hidden="1">
      <c r="B606" s="1"/>
      <c r="C606" s="1"/>
    </row>
    <row r="607" spans="2:3" hidden="1">
      <c r="B607" s="1"/>
      <c r="C607" s="1"/>
    </row>
    <row r="608" spans="2:3" hidden="1">
      <c r="B608" s="1"/>
      <c r="C608" s="1"/>
    </row>
    <row r="609" spans="2:3" hidden="1">
      <c r="B609" s="1"/>
      <c r="C609" s="1"/>
    </row>
    <row r="610" spans="2:3" hidden="1">
      <c r="B610" s="1"/>
      <c r="C610" s="1"/>
    </row>
    <row r="611" spans="2:3" hidden="1">
      <c r="B611" s="1"/>
      <c r="C611" s="1"/>
    </row>
    <row r="612" spans="2:3" hidden="1">
      <c r="B612" s="1"/>
      <c r="C612" s="1"/>
    </row>
    <row r="613" spans="2:3" hidden="1">
      <c r="B613" s="1"/>
      <c r="C613" s="1"/>
    </row>
    <row r="614" spans="2:3" hidden="1">
      <c r="B614" s="1"/>
      <c r="C614" s="1"/>
    </row>
    <row r="615" spans="2:3" hidden="1">
      <c r="B615" s="1"/>
      <c r="C615" s="1"/>
    </row>
    <row r="616" spans="2:3" hidden="1">
      <c r="B616" s="1"/>
      <c r="C616" s="1"/>
    </row>
    <row r="617" spans="2:3" hidden="1">
      <c r="B617" s="1"/>
      <c r="C617" s="1"/>
    </row>
    <row r="618" spans="2:3" hidden="1">
      <c r="B618" s="1"/>
      <c r="C618" s="1"/>
    </row>
    <row r="619" spans="2:3" hidden="1">
      <c r="B619" s="1"/>
      <c r="C619" s="1"/>
    </row>
    <row r="620" spans="2:3" hidden="1">
      <c r="B620" s="1"/>
      <c r="C620" s="1"/>
    </row>
    <row r="621" spans="2:3" hidden="1">
      <c r="B621" s="1"/>
      <c r="C621" s="1"/>
    </row>
    <row r="622" spans="2:3" hidden="1">
      <c r="B622" s="1"/>
      <c r="C622" s="1"/>
    </row>
    <row r="623" spans="2:3" hidden="1">
      <c r="B623" s="1"/>
      <c r="C623" s="1"/>
    </row>
    <row r="624" spans="2:3" hidden="1">
      <c r="B624" s="1"/>
      <c r="C624" s="1"/>
    </row>
    <row r="625" spans="2:3" hidden="1">
      <c r="B625" s="1"/>
      <c r="C625" s="1"/>
    </row>
    <row r="626" spans="2:3" hidden="1">
      <c r="B626" s="1"/>
      <c r="C626" s="1"/>
    </row>
    <row r="627" spans="2:3" hidden="1">
      <c r="B627" s="1"/>
      <c r="C627" s="1"/>
    </row>
    <row r="628" spans="2:3" hidden="1">
      <c r="B628" s="1"/>
      <c r="C628" s="1"/>
    </row>
    <row r="629" spans="2:3" hidden="1">
      <c r="B629" s="1"/>
      <c r="C629" s="1"/>
    </row>
    <row r="630" spans="2:3" hidden="1">
      <c r="B630" s="1"/>
      <c r="C630" s="1"/>
    </row>
    <row r="631" spans="2:3" hidden="1">
      <c r="B631" s="1"/>
      <c r="C631" s="1"/>
    </row>
    <row r="632" spans="2:3" hidden="1">
      <c r="B632" s="1"/>
      <c r="C632" s="1"/>
    </row>
    <row r="633" spans="2:3" hidden="1">
      <c r="B633" s="1"/>
      <c r="C633" s="1"/>
    </row>
    <row r="634" spans="2:3" hidden="1">
      <c r="B634" s="1"/>
      <c r="C634" s="1"/>
    </row>
    <row r="635" spans="2:3" hidden="1">
      <c r="B635" s="1"/>
      <c r="C635" s="1"/>
    </row>
    <row r="636" spans="2:3" hidden="1">
      <c r="B636" s="1"/>
      <c r="C636" s="1"/>
    </row>
    <row r="637" spans="2:3" hidden="1">
      <c r="B637" s="1"/>
      <c r="C637" s="1"/>
    </row>
    <row r="638" spans="2:3" hidden="1">
      <c r="B638" s="1"/>
      <c r="C638" s="1"/>
    </row>
    <row r="639" spans="2:3" hidden="1">
      <c r="B639" s="1"/>
      <c r="C639" s="1"/>
    </row>
    <row r="640" spans="2:3" hidden="1">
      <c r="B640" s="1"/>
      <c r="C640" s="1"/>
    </row>
    <row r="641" spans="2:3" hidden="1">
      <c r="B641" s="1"/>
      <c r="C641" s="1"/>
    </row>
    <row r="642" spans="2:3" hidden="1">
      <c r="B642" s="1"/>
      <c r="C642" s="1"/>
    </row>
    <row r="643" spans="2:3" hidden="1">
      <c r="B643" s="1"/>
      <c r="C643" s="1"/>
    </row>
    <row r="644" spans="2:3" hidden="1">
      <c r="B644" s="1"/>
      <c r="C644" s="1"/>
    </row>
    <row r="645" spans="2:3" hidden="1">
      <c r="B645" s="1"/>
      <c r="C645" s="1"/>
    </row>
    <row r="646" spans="2:3" hidden="1">
      <c r="B646" s="1"/>
      <c r="C646" s="1"/>
    </row>
    <row r="647" spans="2:3" hidden="1">
      <c r="B647" s="1"/>
      <c r="C647" s="1"/>
    </row>
    <row r="648" spans="2:3" hidden="1">
      <c r="B648" s="1"/>
      <c r="C648" s="1"/>
    </row>
    <row r="649" spans="2:3" hidden="1">
      <c r="B649" s="1"/>
      <c r="C649" s="1"/>
    </row>
    <row r="650" spans="2:3" hidden="1">
      <c r="B650" s="1"/>
      <c r="C650" s="1"/>
    </row>
    <row r="651" spans="2:3" hidden="1">
      <c r="B651" s="1"/>
      <c r="C651" s="1"/>
    </row>
    <row r="652" spans="2:3" hidden="1">
      <c r="B652" s="1"/>
      <c r="C652" s="1"/>
    </row>
    <row r="653" spans="2:3" hidden="1">
      <c r="B653" s="1"/>
      <c r="C653" s="1"/>
    </row>
    <row r="654" spans="2:3" hidden="1">
      <c r="B654" s="1"/>
      <c r="C654" s="1"/>
    </row>
    <row r="655" spans="2:3" hidden="1">
      <c r="B655" s="1"/>
      <c r="C655" s="1"/>
    </row>
    <row r="656" spans="2:3" hidden="1">
      <c r="B656" s="1"/>
      <c r="C656" s="1"/>
    </row>
    <row r="657" spans="2:3" hidden="1">
      <c r="B657" s="1"/>
      <c r="C657" s="1"/>
    </row>
    <row r="658" spans="2:3" hidden="1">
      <c r="B658" s="1"/>
      <c r="C658" s="1"/>
    </row>
    <row r="659" spans="2:3" hidden="1">
      <c r="B659" s="1"/>
      <c r="C659" s="1"/>
    </row>
    <row r="660" spans="2:3" hidden="1">
      <c r="B660" s="1"/>
      <c r="C660" s="1"/>
    </row>
    <row r="661" spans="2:3" hidden="1">
      <c r="B661" s="1"/>
      <c r="C661" s="1"/>
    </row>
    <row r="662" spans="2:3" hidden="1">
      <c r="B662" s="1"/>
      <c r="C662" s="1"/>
    </row>
    <row r="663" spans="2:3" hidden="1">
      <c r="B663" s="1"/>
      <c r="C663" s="1"/>
    </row>
    <row r="664" spans="2:3" hidden="1">
      <c r="B664" s="1"/>
      <c r="C664" s="1"/>
    </row>
    <row r="665" spans="2:3" hidden="1">
      <c r="B665" s="1"/>
      <c r="C665" s="1"/>
    </row>
    <row r="666" spans="2:3" hidden="1">
      <c r="B666" s="1"/>
      <c r="C666" s="1"/>
    </row>
    <row r="667" spans="2:3" hidden="1">
      <c r="B667" s="1"/>
      <c r="C667" s="1"/>
    </row>
    <row r="668" spans="2:3" hidden="1">
      <c r="B668" s="1"/>
      <c r="C668" s="1"/>
    </row>
    <row r="669" spans="2:3" hidden="1">
      <c r="B669" s="1"/>
      <c r="C669" s="1"/>
    </row>
    <row r="670" spans="2:3" hidden="1">
      <c r="B670" s="1"/>
      <c r="C670" s="1"/>
    </row>
    <row r="671" spans="2:3" hidden="1">
      <c r="B671" s="1"/>
      <c r="C671" s="1"/>
    </row>
    <row r="672" spans="2:3" hidden="1">
      <c r="B672" s="1"/>
      <c r="C672" s="1"/>
    </row>
    <row r="673" spans="2:3" hidden="1">
      <c r="B673" s="1"/>
      <c r="C673" s="1"/>
    </row>
    <row r="674" spans="2:3" hidden="1">
      <c r="B674" s="1"/>
      <c r="C674" s="1"/>
    </row>
    <row r="675" spans="2:3" hidden="1">
      <c r="B675" s="1"/>
      <c r="C675" s="1"/>
    </row>
    <row r="676" spans="2:3" hidden="1">
      <c r="B676" s="1"/>
      <c r="C676" s="1"/>
    </row>
    <row r="677" spans="2:3" hidden="1">
      <c r="B677" s="1"/>
      <c r="C677" s="1"/>
    </row>
    <row r="678" spans="2:3" hidden="1">
      <c r="B678" s="1"/>
      <c r="C678" s="1"/>
    </row>
    <row r="679" spans="2:3" hidden="1">
      <c r="B679" s="1"/>
      <c r="C679" s="1"/>
    </row>
    <row r="680" spans="2:3" hidden="1">
      <c r="B680" s="1"/>
      <c r="C680" s="1"/>
    </row>
    <row r="681" spans="2:3" hidden="1">
      <c r="B681" s="1"/>
      <c r="C681" s="1"/>
    </row>
    <row r="682" spans="2:3" hidden="1">
      <c r="B682" s="1"/>
      <c r="C682" s="1"/>
    </row>
    <row r="683" spans="2:3" hidden="1">
      <c r="B683" s="1"/>
      <c r="C683" s="1"/>
    </row>
    <row r="684" spans="2:3" hidden="1">
      <c r="B684" s="1"/>
      <c r="C684" s="1"/>
    </row>
    <row r="685" spans="2:3" hidden="1">
      <c r="B685" s="1"/>
      <c r="C685" s="1"/>
    </row>
    <row r="686" spans="2:3" hidden="1">
      <c r="B686" s="1"/>
      <c r="C686" s="1"/>
    </row>
    <row r="687" spans="2:3" hidden="1">
      <c r="B687" s="1"/>
      <c r="C687" s="1"/>
    </row>
    <row r="688" spans="2:3" hidden="1">
      <c r="B688" s="1"/>
      <c r="C688" s="1"/>
    </row>
    <row r="689" spans="2:3" hidden="1">
      <c r="B689" s="1"/>
      <c r="C689" s="1"/>
    </row>
    <row r="690" spans="2:3" hidden="1">
      <c r="B690" s="1"/>
      <c r="C690" s="1"/>
    </row>
    <row r="691" spans="2:3" hidden="1">
      <c r="B691" s="1"/>
      <c r="C691" s="1"/>
    </row>
    <row r="692" spans="2:3" hidden="1">
      <c r="B692" s="1"/>
      <c r="C692" s="1"/>
    </row>
    <row r="693" spans="2:3" hidden="1">
      <c r="B693" s="1"/>
      <c r="C693" s="1"/>
    </row>
    <row r="694" spans="2:3" hidden="1">
      <c r="B694" s="1"/>
      <c r="C694" s="1"/>
    </row>
    <row r="695" spans="2:3" hidden="1">
      <c r="B695" s="1"/>
      <c r="C695" s="1"/>
    </row>
    <row r="696" spans="2:3" hidden="1">
      <c r="B696" s="1"/>
      <c r="C696" s="1"/>
    </row>
    <row r="697" spans="2:3" hidden="1">
      <c r="B697" s="1"/>
      <c r="C697" s="1"/>
    </row>
    <row r="698" spans="2:3" hidden="1">
      <c r="B698" s="1"/>
      <c r="C698" s="1"/>
    </row>
    <row r="699" spans="2:3" hidden="1">
      <c r="B699" s="1"/>
      <c r="C699" s="1"/>
    </row>
    <row r="700" spans="2:3" hidden="1">
      <c r="B700" s="1"/>
      <c r="C700" s="1"/>
    </row>
    <row r="701" spans="2:3" hidden="1">
      <c r="B701" s="1"/>
      <c r="C701" s="1"/>
    </row>
    <row r="702" spans="2:3" hidden="1">
      <c r="B702" s="1"/>
      <c r="C702" s="1"/>
    </row>
    <row r="703" spans="2:3" hidden="1">
      <c r="B703" s="1"/>
      <c r="C703" s="1"/>
    </row>
    <row r="704" spans="2:3" hidden="1">
      <c r="B704" s="1"/>
      <c r="C704" s="1"/>
    </row>
    <row r="705" spans="2:3" hidden="1">
      <c r="B705" s="1"/>
      <c r="C705" s="1"/>
    </row>
    <row r="706" spans="2:3" hidden="1">
      <c r="B706" s="1"/>
      <c r="C706" s="1"/>
    </row>
    <row r="707" spans="2:3" hidden="1">
      <c r="B707" s="1"/>
      <c r="C707" s="1"/>
    </row>
    <row r="708" spans="2:3" hidden="1">
      <c r="B708" s="1"/>
      <c r="C708" s="1"/>
    </row>
    <row r="709" spans="2:3" hidden="1">
      <c r="B709" s="1"/>
      <c r="C709" s="1"/>
    </row>
    <row r="710" spans="2:3" hidden="1">
      <c r="B710" s="1"/>
      <c r="C710" s="1"/>
    </row>
    <row r="711" spans="2:3" hidden="1">
      <c r="B711" s="1"/>
      <c r="C711" s="1"/>
    </row>
    <row r="712" spans="2:3" hidden="1">
      <c r="B712" s="1"/>
      <c r="C712" s="1"/>
    </row>
    <row r="713" spans="2:3" hidden="1">
      <c r="B713" s="1"/>
      <c r="C713" s="1"/>
    </row>
    <row r="714" spans="2:3" hidden="1">
      <c r="B714" s="1"/>
      <c r="C714" s="1"/>
    </row>
    <row r="715" spans="2:3" hidden="1">
      <c r="B715" s="1"/>
      <c r="C715" s="1"/>
    </row>
    <row r="716" spans="2:3" hidden="1">
      <c r="B716" s="1"/>
      <c r="C716" s="1"/>
    </row>
    <row r="717" spans="2:3" hidden="1">
      <c r="B717" s="1"/>
      <c r="C717" s="1"/>
    </row>
    <row r="718" spans="2:3" hidden="1">
      <c r="B718" s="1"/>
      <c r="C718" s="1"/>
    </row>
    <row r="719" spans="2:3" hidden="1">
      <c r="B719" s="1"/>
      <c r="C719" s="1"/>
    </row>
    <row r="720" spans="2:3" hidden="1">
      <c r="B720" s="1"/>
      <c r="C720" s="1"/>
    </row>
    <row r="721" spans="2:3" hidden="1">
      <c r="B721" s="1"/>
      <c r="C721" s="1"/>
    </row>
    <row r="722" spans="2:3" hidden="1">
      <c r="B722" s="1"/>
      <c r="C722" s="1"/>
    </row>
    <row r="723" spans="2:3" hidden="1">
      <c r="B723" s="1"/>
      <c r="C723" s="1"/>
    </row>
    <row r="724" spans="2:3" hidden="1">
      <c r="B724" s="1"/>
      <c r="C724" s="1"/>
    </row>
    <row r="725" spans="2:3" hidden="1">
      <c r="B725" s="1"/>
      <c r="C725" s="1"/>
    </row>
    <row r="726" spans="2:3" hidden="1">
      <c r="B726" s="1"/>
      <c r="C726" s="1"/>
    </row>
    <row r="727" spans="2:3" hidden="1">
      <c r="B727" s="1"/>
      <c r="C727" s="1"/>
    </row>
    <row r="728" spans="2:3" hidden="1">
      <c r="B728" s="1"/>
      <c r="C728" s="1"/>
    </row>
    <row r="729" spans="2:3" hidden="1">
      <c r="B729" s="1"/>
      <c r="C729" s="1"/>
    </row>
    <row r="730" spans="2:3" hidden="1">
      <c r="B730" s="1"/>
      <c r="C730" s="1"/>
    </row>
    <row r="731" spans="2:3" hidden="1">
      <c r="B731" s="1"/>
      <c r="C731" s="1"/>
    </row>
    <row r="732" spans="2:3" hidden="1">
      <c r="B732" s="1"/>
      <c r="C732" s="1"/>
    </row>
    <row r="733" spans="2:3" hidden="1">
      <c r="B733" s="1"/>
      <c r="C733" s="1"/>
    </row>
    <row r="734" spans="2:3" hidden="1">
      <c r="B734" s="1"/>
      <c r="C734" s="1"/>
    </row>
    <row r="735" spans="2:3" hidden="1">
      <c r="B735" s="1"/>
      <c r="C735" s="1"/>
    </row>
    <row r="736" spans="2:3" hidden="1">
      <c r="B736" s="1"/>
      <c r="C736" s="1"/>
    </row>
    <row r="737" spans="2:3" hidden="1">
      <c r="B737" s="1"/>
      <c r="C737" s="1"/>
    </row>
    <row r="738" spans="2:3" hidden="1">
      <c r="B738" s="1"/>
      <c r="C738" s="1"/>
    </row>
    <row r="739" spans="2:3" hidden="1">
      <c r="B739" s="1"/>
      <c r="C739" s="1"/>
    </row>
    <row r="740" spans="2:3" hidden="1">
      <c r="B740" s="1"/>
      <c r="C740" s="1"/>
    </row>
    <row r="741" spans="2:3" hidden="1">
      <c r="B741" s="1"/>
      <c r="C741" s="1"/>
    </row>
    <row r="742" spans="2:3" hidden="1">
      <c r="B742" s="1"/>
      <c r="C742" s="1"/>
    </row>
    <row r="743" spans="2:3" hidden="1">
      <c r="B743" s="1"/>
      <c r="C743" s="1"/>
    </row>
    <row r="744" spans="2:3" hidden="1">
      <c r="B744" s="1"/>
      <c r="C744" s="1"/>
    </row>
    <row r="745" spans="2:3" hidden="1">
      <c r="B745" s="1"/>
      <c r="C745" s="1"/>
    </row>
    <row r="746" spans="2:3" hidden="1">
      <c r="B746" s="1"/>
      <c r="C746" s="1"/>
    </row>
    <row r="747" spans="2:3" hidden="1">
      <c r="B747" s="1"/>
      <c r="C747" s="1"/>
    </row>
    <row r="748" spans="2:3" hidden="1">
      <c r="B748" s="1"/>
      <c r="C748" s="1"/>
    </row>
    <row r="749" spans="2:3" hidden="1">
      <c r="B749" s="1"/>
      <c r="C749" s="1"/>
    </row>
    <row r="750" spans="2:3" hidden="1">
      <c r="B750" s="1"/>
      <c r="C750" s="1"/>
    </row>
    <row r="751" spans="2:3" hidden="1">
      <c r="B751" s="1"/>
      <c r="C751" s="1"/>
    </row>
    <row r="752" spans="2:3" hidden="1">
      <c r="B752" s="1"/>
      <c r="C752" s="1"/>
    </row>
    <row r="753" spans="2:3" hidden="1">
      <c r="B753" s="1"/>
      <c r="C753" s="1"/>
    </row>
    <row r="754" spans="2:3" hidden="1">
      <c r="B754" s="1"/>
      <c r="C754" s="1"/>
    </row>
    <row r="755" spans="2:3" hidden="1">
      <c r="B755" s="1"/>
      <c r="C755" s="1"/>
    </row>
    <row r="756" spans="2:3" hidden="1">
      <c r="B756" s="1"/>
      <c r="C756" s="1"/>
    </row>
    <row r="757" spans="2:3" hidden="1">
      <c r="B757" s="1"/>
      <c r="C757" s="1"/>
    </row>
    <row r="758" spans="2:3" hidden="1">
      <c r="B758" s="1"/>
      <c r="C758" s="1"/>
    </row>
    <row r="759" spans="2:3" hidden="1">
      <c r="B759" s="1"/>
      <c r="C759" s="1"/>
    </row>
    <row r="760" spans="2:3" hidden="1">
      <c r="B760" s="1"/>
      <c r="C760" s="1"/>
    </row>
    <row r="761" spans="2:3" hidden="1">
      <c r="B761" s="1"/>
      <c r="C761" s="1"/>
    </row>
    <row r="762" spans="2:3" hidden="1">
      <c r="B762" s="1"/>
      <c r="C762" s="1"/>
    </row>
    <row r="763" spans="2:3" hidden="1">
      <c r="B763" s="1"/>
      <c r="C763" s="1"/>
    </row>
    <row r="764" spans="2:3" hidden="1">
      <c r="B764" s="1"/>
      <c r="C764" s="1"/>
    </row>
    <row r="765" spans="2:3" hidden="1">
      <c r="B765" s="1"/>
      <c r="C765" s="1"/>
    </row>
    <row r="766" spans="2:3" hidden="1">
      <c r="B766" s="1"/>
      <c r="C766" s="1"/>
    </row>
    <row r="767" spans="2:3" hidden="1">
      <c r="B767" s="1"/>
      <c r="C767" s="1"/>
    </row>
    <row r="768" spans="2:3" hidden="1">
      <c r="B768" s="1"/>
      <c r="C768" s="1"/>
    </row>
    <row r="769" spans="2:3" hidden="1">
      <c r="B769" s="1"/>
      <c r="C769" s="1"/>
    </row>
    <row r="770" spans="2:3" hidden="1">
      <c r="B770" s="1"/>
      <c r="C770" s="1"/>
    </row>
    <row r="771" spans="2:3" hidden="1">
      <c r="B771" s="1"/>
      <c r="C771" s="1"/>
    </row>
    <row r="772" spans="2:3" hidden="1">
      <c r="B772" s="1"/>
      <c r="C772" s="1"/>
    </row>
    <row r="773" spans="2:3" hidden="1">
      <c r="B773" s="1"/>
      <c r="C773" s="1"/>
    </row>
    <row r="774" spans="2:3" hidden="1">
      <c r="B774" s="1"/>
      <c r="C774" s="1"/>
    </row>
    <row r="775" spans="2:3" hidden="1">
      <c r="B775" s="1"/>
      <c r="C775" s="1"/>
    </row>
    <row r="776" spans="2:3" hidden="1">
      <c r="B776" s="1"/>
      <c r="C776" s="1"/>
    </row>
    <row r="777" spans="2:3" hidden="1">
      <c r="B777" s="1"/>
      <c r="C777" s="1"/>
    </row>
    <row r="778" spans="2:3" hidden="1">
      <c r="B778" s="1"/>
      <c r="C778" s="1"/>
    </row>
    <row r="779" spans="2:3" hidden="1">
      <c r="B779" s="1"/>
      <c r="C779" s="1"/>
    </row>
    <row r="780" spans="2:3" hidden="1">
      <c r="B780" s="1"/>
      <c r="C780" s="1"/>
    </row>
    <row r="781" spans="2:3" hidden="1">
      <c r="B781" s="1"/>
      <c r="C781" s="1"/>
    </row>
    <row r="782" spans="2:3" hidden="1">
      <c r="B782" s="1"/>
      <c r="C782" s="1"/>
    </row>
    <row r="783" spans="2:3" hidden="1">
      <c r="B783" s="1"/>
      <c r="C783" s="1"/>
    </row>
    <row r="784" spans="2:3" hidden="1">
      <c r="B784" s="1"/>
      <c r="C784" s="1"/>
    </row>
    <row r="785" spans="2:3" hidden="1">
      <c r="B785" s="1"/>
      <c r="C785" s="1"/>
    </row>
    <row r="786" spans="2:3" hidden="1">
      <c r="B786" s="1"/>
      <c r="C786" s="1"/>
    </row>
    <row r="787" spans="2:3" hidden="1">
      <c r="B787" s="1"/>
      <c r="C787" s="1"/>
    </row>
    <row r="788" spans="2:3" hidden="1">
      <c r="B788" s="1"/>
      <c r="C788" s="1"/>
    </row>
    <row r="789" spans="2:3" hidden="1">
      <c r="B789" s="1"/>
      <c r="C789" s="1"/>
    </row>
    <row r="790" spans="2:3" hidden="1">
      <c r="B790" s="1"/>
      <c r="C790" s="1"/>
    </row>
    <row r="791" spans="2:3" hidden="1">
      <c r="B791" s="1"/>
      <c r="C791" s="1"/>
    </row>
    <row r="792" spans="2:3" hidden="1">
      <c r="B792" s="1"/>
      <c r="C792" s="1"/>
    </row>
    <row r="793" spans="2:3" hidden="1">
      <c r="B793" s="1"/>
      <c r="C793" s="1"/>
    </row>
    <row r="794" spans="2:3" hidden="1">
      <c r="B794" s="1"/>
      <c r="C794" s="1"/>
    </row>
    <row r="795" spans="2:3" hidden="1">
      <c r="B795" s="1"/>
      <c r="C795" s="1"/>
    </row>
    <row r="796" spans="2:3" hidden="1">
      <c r="B796" s="1"/>
      <c r="C796" s="1"/>
    </row>
    <row r="797" spans="2:3" hidden="1">
      <c r="B797" s="1"/>
      <c r="C797" s="1"/>
    </row>
    <row r="798" spans="2:3" hidden="1">
      <c r="B798" s="1"/>
      <c r="C798" s="1"/>
    </row>
    <row r="799" spans="2:3" hidden="1">
      <c r="B799" s="1"/>
      <c r="C799" s="1"/>
    </row>
    <row r="800" spans="2:3" hidden="1">
      <c r="B800" s="1"/>
      <c r="C800" s="1"/>
    </row>
    <row r="801" spans="2:3" hidden="1">
      <c r="B801" s="1"/>
      <c r="C801" s="1"/>
    </row>
    <row r="802" spans="2:3" hidden="1">
      <c r="B802" s="1"/>
      <c r="C802" s="1"/>
    </row>
    <row r="803" spans="2:3" hidden="1">
      <c r="B803" s="1"/>
      <c r="C803" s="1"/>
    </row>
    <row r="804" spans="2:3" hidden="1">
      <c r="B804" s="1"/>
      <c r="C804" s="1"/>
    </row>
    <row r="805" spans="2:3" hidden="1">
      <c r="B805" s="1"/>
      <c r="C805" s="1"/>
    </row>
    <row r="806" spans="2:3" hidden="1">
      <c r="B806" s="1"/>
      <c r="C806" s="1"/>
    </row>
    <row r="807" spans="2:3" hidden="1">
      <c r="B807" s="1"/>
      <c r="C807" s="1"/>
    </row>
    <row r="808" spans="2:3" hidden="1">
      <c r="B808" s="1"/>
      <c r="C808" s="1"/>
    </row>
    <row r="809" spans="2:3" hidden="1">
      <c r="B809" s="1"/>
      <c r="C809" s="1"/>
    </row>
    <row r="810" spans="2:3" hidden="1">
      <c r="B810" s="1"/>
      <c r="C810" s="1"/>
    </row>
    <row r="811" spans="2:3" hidden="1">
      <c r="B811" s="1"/>
      <c r="C811" s="1"/>
    </row>
    <row r="812" spans="2:3" hidden="1">
      <c r="B812" s="1"/>
      <c r="C812" s="1"/>
    </row>
    <row r="813" spans="2:3" hidden="1">
      <c r="B813" s="1"/>
      <c r="C813" s="1"/>
    </row>
    <row r="814" spans="2:3" hidden="1">
      <c r="B814" s="1"/>
      <c r="C814" s="1"/>
    </row>
    <row r="815" spans="2:3" hidden="1">
      <c r="B815" s="1"/>
      <c r="C815" s="1"/>
    </row>
    <row r="816" spans="2:3" hidden="1">
      <c r="B816" s="1"/>
      <c r="C816" s="1"/>
    </row>
    <row r="817" spans="2:3" hidden="1">
      <c r="B817" s="1"/>
      <c r="C817" s="1"/>
    </row>
    <row r="818" spans="2:3" hidden="1">
      <c r="B818" s="1"/>
      <c r="C818" s="1"/>
    </row>
    <row r="819" spans="2:3" hidden="1">
      <c r="B819" s="1"/>
      <c r="C819" s="1"/>
    </row>
    <row r="820" spans="2:3" hidden="1">
      <c r="B820" s="1"/>
      <c r="C820" s="1"/>
    </row>
    <row r="821" spans="2:3" hidden="1">
      <c r="B821" s="1"/>
      <c r="C821" s="1"/>
    </row>
    <row r="822" spans="2:3" hidden="1">
      <c r="B822" s="1"/>
      <c r="C822" s="1"/>
    </row>
    <row r="823" spans="2:3" hidden="1">
      <c r="B823" s="1"/>
      <c r="C823" s="1"/>
    </row>
    <row r="824" spans="2:3" hidden="1">
      <c r="B824" s="1"/>
      <c r="C824" s="1"/>
    </row>
    <row r="825" spans="2:3" hidden="1">
      <c r="B825" s="1"/>
      <c r="C825" s="1"/>
    </row>
    <row r="826" spans="2:3" hidden="1">
      <c r="B826" s="1"/>
      <c r="C826" s="1"/>
    </row>
    <row r="827" spans="2:3" hidden="1">
      <c r="B827" s="1"/>
      <c r="C827" s="1"/>
    </row>
    <row r="828" spans="2:3" hidden="1">
      <c r="B828" s="1"/>
      <c r="C828" s="1"/>
    </row>
    <row r="829" spans="2:3" hidden="1">
      <c r="B829" s="1"/>
      <c r="C829" s="1"/>
    </row>
    <row r="830" spans="2:3" hidden="1">
      <c r="B830" s="1"/>
      <c r="C830" s="1"/>
    </row>
    <row r="831" spans="2:3" hidden="1">
      <c r="B831" s="1"/>
      <c r="C831" s="1"/>
    </row>
    <row r="832" spans="2:3" hidden="1">
      <c r="B832" s="1"/>
      <c r="C832" s="1"/>
    </row>
    <row r="833" spans="2:3" hidden="1">
      <c r="B833" s="1"/>
      <c r="C833" s="1"/>
    </row>
    <row r="834" spans="2:3" hidden="1">
      <c r="B834" s="1"/>
      <c r="C834" s="1"/>
    </row>
    <row r="835" spans="2:3" hidden="1">
      <c r="B835" s="1"/>
      <c r="C835" s="1"/>
    </row>
    <row r="836" spans="2:3" hidden="1">
      <c r="B836" s="1"/>
      <c r="C836" s="1"/>
    </row>
    <row r="837" spans="2:3" hidden="1">
      <c r="B837" s="1"/>
      <c r="C837" s="1"/>
    </row>
    <row r="838" spans="2:3" hidden="1">
      <c r="B838" s="1"/>
      <c r="C838" s="1"/>
    </row>
    <row r="839" spans="2:3" hidden="1">
      <c r="B839" s="1"/>
      <c r="C839" s="1"/>
    </row>
    <row r="840" spans="2:3" hidden="1">
      <c r="B840" s="1"/>
      <c r="C840" s="1"/>
    </row>
    <row r="841" spans="2:3" hidden="1">
      <c r="B841" s="1"/>
      <c r="C841" s="1"/>
    </row>
    <row r="842" spans="2:3" hidden="1">
      <c r="B842" s="1"/>
      <c r="C842" s="1"/>
    </row>
    <row r="843" spans="2:3" hidden="1">
      <c r="B843" s="1"/>
      <c r="C843" s="1"/>
    </row>
    <row r="844" spans="2:3" hidden="1">
      <c r="B844" s="1"/>
      <c r="C844" s="1"/>
    </row>
    <row r="845" spans="2:3" hidden="1">
      <c r="B845" s="1"/>
      <c r="C845" s="1"/>
    </row>
    <row r="846" spans="2:3" hidden="1">
      <c r="B846" s="1"/>
      <c r="C846" s="1"/>
    </row>
    <row r="847" spans="2:3" hidden="1">
      <c r="B847" s="1"/>
      <c r="C847" s="1"/>
    </row>
    <row r="848" spans="2:3" hidden="1">
      <c r="B848" s="1"/>
      <c r="C848" s="1"/>
    </row>
    <row r="849" spans="2:3" hidden="1">
      <c r="B849" s="1"/>
      <c r="C849" s="1"/>
    </row>
    <row r="850" spans="2:3" hidden="1">
      <c r="B850" s="1"/>
      <c r="C850" s="1"/>
    </row>
    <row r="851" spans="2:3" hidden="1">
      <c r="B851" s="1"/>
      <c r="C851" s="1"/>
    </row>
    <row r="852" spans="2:3" hidden="1">
      <c r="B852" s="1"/>
      <c r="C852" s="1"/>
    </row>
    <row r="853" spans="2:3" hidden="1">
      <c r="B853" s="1"/>
      <c r="C853" s="1"/>
    </row>
    <row r="854" spans="2:3" hidden="1">
      <c r="B854" s="1"/>
      <c r="C854" s="1"/>
    </row>
    <row r="855" spans="2:3" hidden="1">
      <c r="B855" s="1"/>
      <c r="C855" s="1"/>
    </row>
    <row r="856" spans="2:3" hidden="1">
      <c r="B856" s="1"/>
      <c r="C856" s="1"/>
    </row>
    <row r="857" spans="2:3" hidden="1">
      <c r="B857" s="1"/>
      <c r="C857" s="1"/>
    </row>
    <row r="858" spans="2:3" hidden="1">
      <c r="B858" s="1"/>
      <c r="C858" s="1"/>
    </row>
    <row r="859" spans="2:3" hidden="1">
      <c r="B859" s="1"/>
      <c r="C859" s="1"/>
    </row>
    <row r="860" spans="2:3" hidden="1">
      <c r="B860" s="1"/>
      <c r="C860" s="1"/>
    </row>
    <row r="861" spans="2:3" hidden="1">
      <c r="B861" s="1"/>
      <c r="C861" s="1"/>
    </row>
    <row r="862" spans="2:3" hidden="1">
      <c r="B862" s="1"/>
      <c r="C862" s="1"/>
    </row>
    <row r="863" spans="2:3" hidden="1">
      <c r="B863" s="1"/>
      <c r="C863" s="1"/>
    </row>
    <row r="864" spans="2:3" hidden="1">
      <c r="B864" s="1"/>
      <c r="C864" s="1"/>
    </row>
    <row r="865" spans="2:3" hidden="1">
      <c r="B865" s="1"/>
      <c r="C865" s="1"/>
    </row>
    <row r="866" spans="2:3" hidden="1">
      <c r="B866" s="1"/>
      <c r="C866" s="1"/>
    </row>
    <row r="867" spans="2:3" hidden="1">
      <c r="B867" s="1"/>
      <c r="C867" s="1"/>
    </row>
    <row r="868" spans="2:3" hidden="1">
      <c r="B868" s="1"/>
      <c r="C868" s="1"/>
    </row>
    <row r="869" spans="2:3" hidden="1">
      <c r="B869" s="1"/>
      <c r="C869" s="1"/>
    </row>
    <row r="870" spans="2:3" hidden="1">
      <c r="B870" s="1"/>
      <c r="C870" s="1"/>
    </row>
    <row r="871" spans="2:3" hidden="1">
      <c r="B871" s="1"/>
      <c r="C871" s="1"/>
    </row>
    <row r="872" spans="2:3" hidden="1">
      <c r="B872" s="1"/>
      <c r="C872" s="1"/>
    </row>
    <row r="873" spans="2:3" hidden="1">
      <c r="B873" s="1"/>
      <c r="C873" s="1"/>
    </row>
    <row r="874" spans="2:3" hidden="1">
      <c r="B874" s="1"/>
      <c r="C874" s="1"/>
    </row>
    <row r="875" spans="2:3" hidden="1">
      <c r="B875" s="1"/>
      <c r="C875" s="1"/>
    </row>
    <row r="10000" spans="52:52" hidden="1">
      <c r="AZ10000"/>
    </row>
  </sheetData>
  <sheetProtection sheet="1" objects="1" scenarios="1"/>
  <mergeCells count="1">
    <mergeCell ref="A5:Q5"/>
  </mergeCells>
  <phoneticPr fontId="3" type="noConversion"/>
  <dataValidations count="1">
    <dataValidation allowBlank="1" showInputMessage="1" showErrorMessage="1" sqref="M8:P8 M7 B30:C50 C1:C4 M1:M5 B5:C27 N1:P7 D1:H28 B52:C1048576 I1:L1048576 A1:A1048576 M30:M1048576 N9:P1048576 D30:H1048576 Q1:AY1048576 BA1:XFD1048576 AZ1:AZ9999 AZ10001:AZ1048576" xr:uid="{00000000-0002-0000-0200-000000000000}"/>
  </dataValidations>
  <pageMargins left="0" right="0" top="0.5" bottom="0.5" header="0" footer="0.25"/>
  <pageSetup paperSize="9" scale="42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7.1406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10.5703125" style="1" customWidth="1"/>
    <col min="17" max="17" width="22.7109375" style="1" customWidth="1"/>
    <col min="18" max="18" width="26.85546875" style="1" customWidth="1"/>
    <col min="19" max="19" width="25.42578125" style="1" customWidth="1"/>
    <col min="20" max="20" width="9.140625" style="1" hidden="1" customWidth="1"/>
    <col min="21" max="52" width="0" style="1" hidden="1" customWidth="1"/>
    <col min="53" max="16384" width="9.140625" style="1" hidden="1"/>
  </cols>
  <sheetData>
    <row r="1" spans="1:19">
      <c r="A1" s="37" t="s">
        <v>145</v>
      </c>
      <c r="B1" s="37" t="s" vm="1">
        <v>218</v>
      </c>
    </row>
    <row r="2" spans="1:19">
      <c r="A2" s="37" t="s">
        <v>144</v>
      </c>
      <c r="B2" s="37" t="s">
        <v>219</v>
      </c>
    </row>
    <row r="3" spans="1:19">
      <c r="A3" s="37" t="s">
        <v>146</v>
      </c>
      <c r="B3" s="37" t="s">
        <v>220</v>
      </c>
    </row>
    <row r="4" spans="1:19">
      <c r="A4" s="37" t="s">
        <v>147</v>
      </c>
      <c r="B4" s="37">
        <v>8801</v>
      </c>
    </row>
    <row r="5" spans="1:19" ht="18.75">
      <c r="A5" s="153" t="s">
        <v>90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7"/>
    </row>
    <row r="6" spans="1:19" s="3" customFormat="1">
      <c r="A6" s="137" t="s">
        <v>115</v>
      </c>
      <c r="B6" s="40" t="s">
        <v>46</v>
      </c>
      <c r="C6" s="40" t="s">
        <v>119</v>
      </c>
      <c r="D6" s="40" t="s">
        <v>177</v>
      </c>
      <c r="E6" s="40" t="s">
        <v>117</v>
      </c>
      <c r="F6" s="40" t="s">
        <v>67</v>
      </c>
      <c r="G6" s="40" t="s">
        <v>14</v>
      </c>
      <c r="H6" s="40" t="s">
        <v>68</v>
      </c>
      <c r="I6" s="40" t="s">
        <v>104</v>
      </c>
      <c r="J6" s="40" t="s">
        <v>17</v>
      </c>
      <c r="K6" s="40" t="s">
        <v>103</v>
      </c>
      <c r="L6" s="40" t="s">
        <v>16</v>
      </c>
      <c r="M6" s="40" t="s">
        <v>18</v>
      </c>
      <c r="N6" s="40" t="s">
        <v>195</v>
      </c>
      <c r="O6" s="40" t="s">
        <v>194</v>
      </c>
      <c r="P6" s="40" t="s">
        <v>63</v>
      </c>
      <c r="Q6" s="40" t="s">
        <v>60</v>
      </c>
      <c r="R6" s="40" t="s">
        <v>148</v>
      </c>
      <c r="S6" s="138" t="s">
        <v>150</v>
      </c>
    </row>
    <row r="7" spans="1:19" s="3" customFormat="1">
      <c r="A7" s="139" t="s">
        <v>3565</v>
      </c>
      <c r="B7" s="124" t="s">
        <v>3565</v>
      </c>
      <c r="C7" s="124" t="s">
        <v>3565</v>
      </c>
      <c r="D7" s="124" t="s">
        <v>3565</v>
      </c>
      <c r="E7" s="124" t="s">
        <v>3565</v>
      </c>
      <c r="F7" s="124" t="s">
        <v>3565</v>
      </c>
      <c r="G7" s="124" t="s">
        <v>3565</v>
      </c>
      <c r="H7" s="124" t="s">
        <v>3565</v>
      </c>
      <c r="I7" s="12" t="s">
        <v>21</v>
      </c>
      <c r="J7" s="12" t="s">
        <v>20</v>
      </c>
      <c r="K7" s="124" t="s">
        <v>3565</v>
      </c>
      <c r="L7" s="12" t="s">
        <v>19</v>
      </c>
      <c r="M7" s="12" t="s">
        <v>19</v>
      </c>
      <c r="N7" s="12" t="s">
        <v>202</v>
      </c>
      <c r="O7" s="124" t="s">
        <v>3565</v>
      </c>
      <c r="P7" s="12" t="s">
        <v>198</v>
      </c>
      <c r="Q7" s="12" t="s">
        <v>19</v>
      </c>
      <c r="R7" s="12" t="s">
        <v>19</v>
      </c>
      <c r="S7" s="49" t="s">
        <v>19</v>
      </c>
    </row>
    <row r="8" spans="1:19" s="4" customFormat="1" ht="20.25">
      <c r="A8" s="140" t="s">
        <v>3565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113</v>
      </c>
      <c r="Q8" s="14" t="s">
        <v>114</v>
      </c>
      <c r="R8" s="34" t="s">
        <v>151</v>
      </c>
      <c r="S8" s="48" t="s">
        <v>178</v>
      </c>
    </row>
    <row r="9" spans="1:19" s="4" customFormat="1" ht="20.25">
      <c r="A9" s="97" t="s">
        <v>3327</v>
      </c>
      <c r="B9" s="130" t="s">
        <v>3565</v>
      </c>
      <c r="C9" s="130" t="s">
        <v>3565</v>
      </c>
      <c r="D9" s="130" t="s">
        <v>3565</v>
      </c>
      <c r="E9" s="130" t="s">
        <v>3565</v>
      </c>
      <c r="F9" s="130" t="s">
        <v>3565</v>
      </c>
      <c r="G9" s="130" t="s">
        <v>3565</v>
      </c>
      <c r="H9" s="130" t="s">
        <v>3565</v>
      </c>
      <c r="I9" s="130" t="s">
        <v>3565</v>
      </c>
      <c r="J9" s="130" t="s">
        <v>3565</v>
      </c>
      <c r="K9" s="130" t="s">
        <v>3565</v>
      </c>
      <c r="L9" s="130" t="s">
        <v>3565</v>
      </c>
      <c r="M9" s="130" t="s">
        <v>3565</v>
      </c>
      <c r="N9" s="130" t="s">
        <v>3565</v>
      </c>
      <c r="O9" s="130" t="s">
        <v>3565</v>
      </c>
      <c r="P9" s="98">
        <v>0</v>
      </c>
      <c r="Q9" s="130" t="s">
        <v>3565</v>
      </c>
      <c r="R9" s="99">
        <v>0</v>
      </c>
      <c r="S9" s="99">
        <v>0</v>
      </c>
    </row>
    <row r="10" spans="1:19">
      <c r="A10" s="100" t="s">
        <v>210</v>
      </c>
      <c r="B10" s="130" t="s">
        <v>3565</v>
      </c>
      <c r="C10" s="130" t="s">
        <v>3565</v>
      </c>
      <c r="D10" s="130" t="s">
        <v>3565</v>
      </c>
      <c r="E10" s="130" t="s">
        <v>3565</v>
      </c>
      <c r="F10" s="130" t="s">
        <v>3565</v>
      </c>
      <c r="G10" s="130" t="s">
        <v>3565</v>
      </c>
      <c r="H10" s="130" t="s">
        <v>3565</v>
      </c>
      <c r="I10" s="130" t="s">
        <v>3565</v>
      </c>
      <c r="J10" s="130" t="s">
        <v>3565</v>
      </c>
      <c r="K10" s="130" t="s">
        <v>3565</v>
      </c>
      <c r="L10" s="130" t="s">
        <v>3565</v>
      </c>
      <c r="M10" s="130" t="s">
        <v>3565</v>
      </c>
      <c r="N10" s="130" t="s">
        <v>3565</v>
      </c>
      <c r="O10" s="130" t="s">
        <v>3565</v>
      </c>
      <c r="P10" s="130" t="s">
        <v>3565</v>
      </c>
      <c r="Q10" s="130" t="s">
        <v>3565</v>
      </c>
      <c r="R10" s="130" t="s">
        <v>3565</v>
      </c>
      <c r="S10" s="130" t="s">
        <v>3565</v>
      </c>
    </row>
    <row r="11" spans="1:19">
      <c r="A11" s="100" t="s">
        <v>112</v>
      </c>
      <c r="B11" s="130" t="s">
        <v>3565</v>
      </c>
      <c r="C11" s="130" t="s">
        <v>3565</v>
      </c>
      <c r="D11" s="130" t="s">
        <v>3565</v>
      </c>
      <c r="E11" s="130" t="s">
        <v>3565</v>
      </c>
      <c r="F11" s="130" t="s">
        <v>3565</v>
      </c>
      <c r="G11" s="130" t="s">
        <v>3565</v>
      </c>
      <c r="H11" s="130" t="s">
        <v>3565</v>
      </c>
      <c r="I11" s="130" t="s">
        <v>3565</v>
      </c>
      <c r="J11" s="130" t="s">
        <v>3565</v>
      </c>
      <c r="K11" s="130" t="s">
        <v>3565</v>
      </c>
      <c r="L11" s="130" t="s">
        <v>3565</v>
      </c>
      <c r="M11" s="130" t="s">
        <v>3565</v>
      </c>
      <c r="N11" s="130" t="s">
        <v>3565</v>
      </c>
      <c r="O11" s="130" t="s">
        <v>3565</v>
      </c>
      <c r="P11" s="130" t="s">
        <v>3565</v>
      </c>
      <c r="Q11" s="130" t="s">
        <v>3565</v>
      </c>
      <c r="R11" s="130" t="s">
        <v>3565</v>
      </c>
      <c r="S11" s="130" t="s">
        <v>3565</v>
      </c>
    </row>
    <row r="12" spans="1:19">
      <c r="A12" s="100" t="s">
        <v>193</v>
      </c>
      <c r="B12" s="130" t="s">
        <v>3565</v>
      </c>
      <c r="C12" s="130" t="s">
        <v>3565</v>
      </c>
      <c r="D12" s="130" t="s">
        <v>3565</v>
      </c>
      <c r="E12" s="130" t="s">
        <v>3565</v>
      </c>
      <c r="F12" s="130" t="s">
        <v>3565</v>
      </c>
      <c r="G12" s="130" t="s">
        <v>3565</v>
      </c>
      <c r="H12" s="130" t="s">
        <v>3565</v>
      </c>
      <c r="I12" s="130" t="s">
        <v>3565</v>
      </c>
      <c r="J12" s="130" t="s">
        <v>3565</v>
      </c>
      <c r="K12" s="130" t="s">
        <v>3565</v>
      </c>
      <c r="L12" s="130" t="s">
        <v>3565</v>
      </c>
      <c r="M12" s="130" t="s">
        <v>3565</v>
      </c>
      <c r="N12" s="130" t="s">
        <v>3565</v>
      </c>
      <c r="O12" s="130" t="s">
        <v>3565</v>
      </c>
      <c r="P12" s="130" t="s">
        <v>3565</v>
      </c>
      <c r="Q12" s="130" t="s">
        <v>3565</v>
      </c>
      <c r="R12" s="130" t="s">
        <v>3565</v>
      </c>
      <c r="S12" s="130" t="s">
        <v>3565</v>
      </c>
    </row>
    <row r="13" spans="1:19">
      <c r="A13" s="100" t="s">
        <v>201</v>
      </c>
      <c r="B13" s="130" t="s">
        <v>3565</v>
      </c>
      <c r="C13" s="130" t="s">
        <v>3565</v>
      </c>
      <c r="D13" s="130" t="s">
        <v>3565</v>
      </c>
      <c r="E13" s="130" t="s">
        <v>3565</v>
      </c>
      <c r="F13" s="130" t="s">
        <v>3565</v>
      </c>
      <c r="G13" s="130" t="s">
        <v>3565</v>
      </c>
      <c r="H13" s="130" t="s">
        <v>3565</v>
      </c>
      <c r="I13" s="130" t="s">
        <v>3565</v>
      </c>
      <c r="J13" s="130" t="s">
        <v>3565</v>
      </c>
      <c r="K13" s="130" t="s">
        <v>3565</v>
      </c>
      <c r="L13" s="130" t="s">
        <v>3565</v>
      </c>
      <c r="M13" s="130" t="s">
        <v>3565</v>
      </c>
      <c r="N13" s="130" t="s">
        <v>3565</v>
      </c>
      <c r="O13" s="130" t="s">
        <v>3565</v>
      </c>
      <c r="P13" s="130" t="s">
        <v>3565</v>
      </c>
      <c r="Q13" s="130" t="s">
        <v>3565</v>
      </c>
      <c r="R13" s="130" t="s">
        <v>3565</v>
      </c>
      <c r="S13" s="130" t="s">
        <v>3565</v>
      </c>
    </row>
    <row r="14" spans="1:19" hidden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</row>
    <row r="15" spans="1:19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</row>
    <row r="16" spans="1:19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</row>
    <row r="17" spans="1:19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</row>
    <row r="18" spans="1:19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</row>
    <row r="19" spans="1:19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</row>
    <row r="20" spans="1:19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1" spans="1:19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2" spans="1:19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</row>
    <row r="23" spans="1:19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</row>
    <row r="24" spans="1:19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</row>
    <row r="25" spans="1:19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1:19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1:19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</row>
    <row r="28" spans="1:19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</row>
    <row r="29" spans="1:19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0" spans="1:19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</row>
    <row r="31" spans="1:19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</row>
    <row r="32" spans="1:19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</row>
    <row r="33" spans="1:19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</row>
    <row r="34" spans="1:19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</row>
    <row r="35" spans="1:19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</row>
    <row r="36" spans="1:19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</row>
    <row r="37" spans="1:19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</row>
    <row r="38" spans="1:19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</row>
    <row r="39" spans="1:19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</row>
    <row r="40" spans="1:19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</row>
    <row r="41" spans="1:19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</row>
    <row r="42" spans="1:19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</row>
    <row r="43" spans="1:19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</row>
    <row r="44" spans="1:19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</row>
    <row r="45" spans="1:19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</row>
    <row r="46" spans="1:19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</row>
    <row r="47" spans="1:19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</row>
    <row r="48" spans="1:19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</row>
    <row r="49" spans="1:19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</row>
    <row r="50" spans="1:19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</row>
    <row r="51" spans="1:19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</row>
    <row r="52" spans="1:19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</row>
    <row r="53" spans="1:19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</row>
    <row r="54" spans="1:19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</row>
    <row r="55" spans="1:19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</row>
    <row r="56" spans="1:19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19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</row>
    <row r="58" spans="1:19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</row>
    <row r="59" spans="1:19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</row>
    <row r="60" spans="1:19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</row>
    <row r="61" spans="1:19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</row>
    <row r="62" spans="1:19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</row>
    <row r="63" spans="1:19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</row>
    <row r="64" spans="1:19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</row>
    <row r="65" spans="1:19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</row>
    <row r="66" spans="1:19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</row>
    <row r="67" spans="1:19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</row>
    <row r="68" spans="1:19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</row>
    <row r="69" spans="1:19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</row>
    <row r="70" spans="1:19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</row>
    <row r="71" spans="1:19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</row>
    <row r="72" spans="1:19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</row>
    <row r="73" spans="1:19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</row>
    <row r="74" spans="1:19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</row>
    <row r="75" spans="1:19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</row>
    <row r="76" spans="1:19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</row>
    <row r="78" spans="1:19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</row>
    <row r="79" spans="1:19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</row>
    <row r="80" spans="1:19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</row>
    <row r="81" spans="1:19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</row>
    <row r="82" spans="1:19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</row>
    <row r="83" spans="1:19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</row>
    <row r="84" spans="1:19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</row>
    <row r="85" spans="1:19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</row>
    <row r="86" spans="1:19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</row>
    <row r="87" spans="1:19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</row>
    <row r="88" spans="1:19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</row>
    <row r="89" spans="1:19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</row>
    <row r="90" spans="1:19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</row>
    <row r="91" spans="1:19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</row>
    <row r="92" spans="1:19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</row>
    <row r="93" spans="1:19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</row>
    <row r="94" spans="1:19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</row>
    <row r="95" spans="1:19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</row>
    <row r="96" spans="1:19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</row>
    <row r="97" spans="1:19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</row>
    <row r="98" spans="1:19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</row>
    <row r="99" spans="1:19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</row>
    <row r="100" spans="1:19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</row>
    <row r="101" spans="1:19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</row>
    <row r="102" spans="1:19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</row>
    <row r="103" spans="1:19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</row>
    <row r="104" spans="1:19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</row>
    <row r="105" spans="1:19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</row>
    <row r="106" spans="1:19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</row>
    <row r="107" spans="1:19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</row>
    <row r="108" spans="1:19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</row>
    <row r="109" spans="1:19" hidden="1">
      <c r="B109" s="1"/>
      <c r="C109" s="1"/>
      <c r="D109" s="1"/>
      <c r="E109" s="1"/>
      <c r="F109" s="1"/>
    </row>
    <row r="110" spans="1:19" hidden="1">
      <c r="B110" s="1"/>
      <c r="C110" s="1"/>
      <c r="D110" s="1"/>
      <c r="E110" s="1"/>
      <c r="F110" s="1"/>
    </row>
    <row r="111" spans="1:19" hidden="1">
      <c r="B111" s="1"/>
      <c r="C111" s="1"/>
      <c r="D111" s="1"/>
      <c r="E111" s="1"/>
      <c r="F111" s="1"/>
    </row>
    <row r="112" spans="1:19" hidden="1">
      <c r="B112" s="1"/>
      <c r="C112" s="1"/>
      <c r="D112" s="1"/>
      <c r="E112" s="1"/>
      <c r="F112" s="1"/>
    </row>
    <row r="113" spans="2:6" hidden="1">
      <c r="B113" s="1"/>
      <c r="C113" s="1"/>
      <c r="D113" s="1"/>
      <c r="E113" s="1"/>
      <c r="F113" s="1"/>
    </row>
    <row r="114" spans="2:6" hidden="1">
      <c r="B114" s="1"/>
      <c r="C114" s="1"/>
      <c r="D114" s="1"/>
      <c r="E114" s="1"/>
      <c r="F114" s="1"/>
    </row>
    <row r="115" spans="2:6" hidden="1">
      <c r="B115" s="1"/>
      <c r="C115" s="1"/>
      <c r="D115" s="1"/>
      <c r="E115" s="1"/>
      <c r="F115" s="1"/>
    </row>
    <row r="116" spans="2:6" hidden="1">
      <c r="B116" s="1"/>
      <c r="C116" s="1"/>
      <c r="D116" s="1"/>
      <c r="E116" s="1"/>
      <c r="F116" s="1"/>
    </row>
    <row r="117" spans="2:6" hidden="1">
      <c r="B117" s="1"/>
      <c r="C117" s="1"/>
      <c r="D117" s="1"/>
      <c r="E117" s="1"/>
      <c r="F117" s="1"/>
    </row>
    <row r="118" spans="2:6" hidden="1">
      <c r="B118" s="1"/>
      <c r="C118" s="1"/>
      <c r="D118" s="1"/>
      <c r="E118" s="1"/>
      <c r="F118" s="1"/>
    </row>
    <row r="119" spans="2:6" hidden="1">
      <c r="B119" s="1"/>
      <c r="C119" s="1"/>
      <c r="D119" s="1"/>
      <c r="E119" s="1"/>
      <c r="F119" s="1"/>
    </row>
    <row r="120" spans="2:6" hidden="1">
      <c r="B120" s="1"/>
      <c r="C120" s="1"/>
      <c r="D120" s="1"/>
      <c r="E120" s="1"/>
      <c r="F120" s="1"/>
    </row>
    <row r="121" spans="2:6" hidden="1">
      <c r="B121" s="1"/>
      <c r="C121" s="1"/>
      <c r="D121" s="1"/>
      <c r="E121" s="1"/>
      <c r="F121" s="1"/>
    </row>
    <row r="122" spans="2:6" hidden="1">
      <c r="B122" s="1"/>
      <c r="C122" s="1"/>
      <c r="D122" s="1"/>
      <c r="E122" s="1"/>
      <c r="F122" s="1"/>
    </row>
    <row r="123" spans="2:6" hidden="1">
      <c r="B123" s="1"/>
      <c r="C123" s="1"/>
      <c r="D123" s="1"/>
      <c r="E123" s="1"/>
      <c r="F123" s="1"/>
    </row>
    <row r="124" spans="2:6" hidden="1">
      <c r="B124" s="1"/>
      <c r="C124" s="1"/>
      <c r="D124" s="1"/>
      <c r="E124" s="1"/>
      <c r="F124" s="1"/>
    </row>
    <row r="125" spans="2:6" hidden="1">
      <c r="B125" s="1"/>
      <c r="C125" s="1"/>
      <c r="D125" s="1"/>
      <c r="E125" s="1"/>
      <c r="F125" s="1"/>
    </row>
    <row r="126" spans="2:6" hidden="1">
      <c r="B126" s="1"/>
      <c r="C126" s="1"/>
      <c r="D126" s="1"/>
      <c r="E126" s="1"/>
      <c r="F126" s="1"/>
    </row>
    <row r="127" spans="2:6" hidden="1">
      <c r="B127" s="1"/>
      <c r="C127" s="1"/>
      <c r="D127" s="1"/>
      <c r="E127" s="1"/>
      <c r="F127" s="1"/>
    </row>
    <row r="128" spans="2:6" hidden="1">
      <c r="B128" s="1"/>
      <c r="C128" s="1"/>
      <c r="D128" s="1"/>
      <c r="E128" s="1"/>
      <c r="F128" s="1"/>
    </row>
    <row r="129" spans="2:6" hidden="1">
      <c r="B129" s="1"/>
      <c r="C129" s="1"/>
      <c r="D129" s="1"/>
      <c r="E129" s="1"/>
      <c r="F129" s="1"/>
    </row>
    <row r="130" spans="2:6" hidden="1">
      <c r="B130" s="1"/>
      <c r="C130" s="1"/>
      <c r="D130" s="1"/>
      <c r="E130" s="1"/>
      <c r="F130" s="1"/>
    </row>
    <row r="131" spans="2:6" hidden="1">
      <c r="B131" s="1"/>
      <c r="C131" s="1"/>
      <c r="D131" s="1"/>
      <c r="E131" s="1"/>
      <c r="F131" s="1"/>
    </row>
    <row r="132" spans="2:6" hidden="1">
      <c r="B132" s="1"/>
      <c r="C132" s="1"/>
      <c r="D132" s="1"/>
      <c r="E132" s="1"/>
      <c r="F132" s="1"/>
    </row>
    <row r="133" spans="2:6" hidden="1">
      <c r="B133" s="1"/>
      <c r="C133" s="1"/>
      <c r="D133" s="1"/>
      <c r="E133" s="1"/>
      <c r="F133" s="1"/>
    </row>
    <row r="134" spans="2:6" hidden="1">
      <c r="B134" s="1"/>
      <c r="C134" s="1"/>
      <c r="D134" s="1"/>
      <c r="E134" s="1"/>
      <c r="F134" s="1"/>
    </row>
    <row r="135" spans="2:6" hidden="1">
      <c r="B135" s="1"/>
      <c r="C135" s="1"/>
      <c r="D135" s="1"/>
      <c r="E135" s="1"/>
      <c r="F135" s="1"/>
    </row>
    <row r="136" spans="2:6" hidden="1">
      <c r="B136" s="1"/>
      <c r="C136" s="1"/>
      <c r="D136" s="1"/>
      <c r="E136" s="1"/>
      <c r="F136" s="1"/>
    </row>
    <row r="137" spans="2:6" hidden="1">
      <c r="B137" s="1"/>
      <c r="C137" s="1"/>
      <c r="D137" s="1"/>
      <c r="E137" s="1"/>
      <c r="F137" s="1"/>
    </row>
    <row r="138" spans="2:6" hidden="1">
      <c r="B138" s="1"/>
      <c r="C138" s="1"/>
      <c r="D138" s="1"/>
      <c r="E138" s="1"/>
      <c r="F138" s="1"/>
    </row>
    <row r="139" spans="2:6" hidden="1">
      <c r="B139" s="1"/>
      <c r="C139" s="1"/>
      <c r="D139" s="1"/>
      <c r="E139" s="1"/>
      <c r="F139" s="1"/>
    </row>
    <row r="140" spans="2:6" hidden="1">
      <c r="B140" s="1"/>
      <c r="C140" s="1"/>
      <c r="D140" s="1"/>
      <c r="E140" s="1"/>
      <c r="F140" s="1"/>
    </row>
    <row r="141" spans="2:6" hidden="1">
      <c r="B141" s="1"/>
      <c r="C141" s="1"/>
      <c r="D141" s="1"/>
      <c r="E141" s="1"/>
      <c r="F141" s="1"/>
    </row>
    <row r="142" spans="2:6" hidden="1">
      <c r="B142" s="1"/>
      <c r="C142" s="1"/>
      <c r="D142" s="1"/>
      <c r="E142" s="1"/>
      <c r="F142" s="1"/>
    </row>
    <row r="143" spans="2:6" hidden="1">
      <c r="B143" s="1"/>
      <c r="C143" s="1"/>
      <c r="D143" s="1"/>
      <c r="E143" s="1"/>
      <c r="F143" s="1"/>
    </row>
    <row r="144" spans="2:6" hidden="1">
      <c r="B144" s="1"/>
      <c r="C144" s="1"/>
      <c r="D144" s="1"/>
      <c r="E144" s="1"/>
      <c r="F144" s="1"/>
    </row>
    <row r="145" spans="2:6" hidden="1">
      <c r="B145" s="1"/>
      <c r="C145" s="1"/>
      <c r="D145" s="1"/>
      <c r="E145" s="1"/>
      <c r="F145" s="1"/>
    </row>
    <row r="146" spans="2:6" hidden="1">
      <c r="B146" s="1"/>
      <c r="C146" s="1"/>
      <c r="D146" s="1"/>
      <c r="E146" s="1"/>
      <c r="F146" s="1"/>
    </row>
    <row r="147" spans="2:6" hidden="1">
      <c r="B147" s="1"/>
      <c r="C147" s="1"/>
      <c r="D147" s="1"/>
      <c r="E147" s="1"/>
      <c r="F147" s="1"/>
    </row>
    <row r="148" spans="2:6" hidden="1">
      <c r="B148" s="1"/>
      <c r="C148" s="1"/>
      <c r="D148" s="1"/>
      <c r="E148" s="1"/>
      <c r="F148" s="1"/>
    </row>
    <row r="149" spans="2:6" hidden="1">
      <c r="B149" s="1"/>
      <c r="C149" s="1"/>
      <c r="D149" s="1"/>
      <c r="E149" s="1"/>
      <c r="F149" s="1"/>
    </row>
    <row r="150" spans="2:6" hidden="1">
      <c r="B150" s="1"/>
      <c r="C150" s="1"/>
      <c r="D150" s="1"/>
      <c r="E150" s="1"/>
      <c r="F150" s="1"/>
    </row>
    <row r="151" spans="2:6" hidden="1">
      <c r="B151" s="1"/>
      <c r="C151" s="1"/>
      <c r="D151" s="1"/>
      <c r="E151" s="1"/>
      <c r="F151" s="1"/>
    </row>
    <row r="152" spans="2:6" hidden="1">
      <c r="B152" s="1"/>
      <c r="C152" s="1"/>
      <c r="D152" s="1"/>
      <c r="E152" s="1"/>
      <c r="F152" s="1"/>
    </row>
    <row r="153" spans="2:6" hidden="1">
      <c r="B153" s="1"/>
      <c r="C153" s="1"/>
      <c r="D153" s="1"/>
      <c r="E153" s="1"/>
      <c r="F153" s="1"/>
    </row>
    <row r="154" spans="2:6" hidden="1">
      <c r="B154" s="1"/>
      <c r="C154" s="1"/>
      <c r="D154" s="1"/>
      <c r="E154" s="1"/>
      <c r="F154" s="1"/>
    </row>
    <row r="155" spans="2:6" hidden="1">
      <c r="B155" s="1"/>
      <c r="C155" s="1"/>
      <c r="D155" s="1"/>
      <c r="E155" s="1"/>
      <c r="F155" s="1"/>
    </row>
    <row r="156" spans="2:6" hidden="1">
      <c r="B156" s="1"/>
      <c r="C156" s="1"/>
      <c r="D156" s="1"/>
      <c r="E156" s="1"/>
      <c r="F156" s="1"/>
    </row>
    <row r="157" spans="2:6" hidden="1">
      <c r="B157" s="1"/>
      <c r="C157" s="1"/>
      <c r="D157" s="1"/>
      <c r="E157" s="1"/>
      <c r="F157" s="1"/>
    </row>
    <row r="158" spans="2:6" hidden="1">
      <c r="B158" s="1"/>
      <c r="C158" s="1"/>
      <c r="D158" s="1"/>
      <c r="E158" s="1"/>
      <c r="F158" s="1"/>
    </row>
    <row r="159" spans="2:6" hidden="1">
      <c r="B159" s="1"/>
      <c r="C159" s="1"/>
      <c r="D159" s="1"/>
      <c r="E159" s="1"/>
      <c r="F159" s="1"/>
    </row>
    <row r="160" spans="2:6" hidden="1">
      <c r="B160" s="1"/>
      <c r="C160" s="1"/>
      <c r="D160" s="1"/>
      <c r="E160" s="1"/>
      <c r="F160" s="1"/>
    </row>
    <row r="161" spans="2:6" hidden="1">
      <c r="B161" s="1"/>
      <c r="C161" s="1"/>
      <c r="D161" s="1"/>
      <c r="E161" s="1"/>
      <c r="F161" s="1"/>
    </row>
    <row r="162" spans="2:6" hidden="1">
      <c r="B162" s="1"/>
      <c r="C162" s="1"/>
      <c r="D162" s="1"/>
      <c r="E162" s="1"/>
      <c r="F162" s="1"/>
    </row>
    <row r="163" spans="2:6" hidden="1">
      <c r="B163" s="1"/>
      <c r="C163" s="1"/>
      <c r="D163" s="1"/>
      <c r="E163" s="1"/>
      <c r="F163" s="1"/>
    </row>
    <row r="164" spans="2:6" hidden="1">
      <c r="B164" s="1"/>
      <c r="C164" s="1"/>
      <c r="D164" s="1"/>
      <c r="E164" s="1"/>
      <c r="F164" s="1"/>
    </row>
    <row r="165" spans="2:6" hidden="1">
      <c r="B165" s="1"/>
      <c r="C165" s="1"/>
      <c r="D165" s="1"/>
      <c r="E165" s="1"/>
      <c r="F165" s="1"/>
    </row>
    <row r="166" spans="2:6" hidden="1">
      <c r="B166" s="1"/>
      <c r="C166" s="1"/>
      <c r="D166" s="1"/>
      <c r="E166" s="1"/>
      <c r="F166" s="1"/>
    </row>
    <row r="167" spans="2:6" hidden="1">
      <c r="B167" s="1"/>
      <c r="C167" s="1"/>
      <c r="D167" s="1"/>
      <c r="E167" s="1"/>
      <c r="F167" s="1"/>
    </row>
    <row r="168" spans="2:6" hidden="1">
      <c r="B168" s="1"/>
      <c r="C168" s="1"/>
      <c r="D168" s="1"/>
      <c r="E168" s="1"/>
      <c r="F168" s="1"/>
    </row>
    <row r="169" spans="2:6" hidden="1">
      <c r="B169" s="1"/>
      <c r="C169" s="1"/>
      <c r="D169" s="1"/>
      <c r="E169" s="1"/>
      <c r="F169" s="1"/>
    </row>
    <row r="170" spans="2:6" hidden="1">
      <c r="B170" s="1"/>
      <c r="C170" s="1"/>
      <c r="D170" s="1"/>
      <c r="E170" s="1"/>
      <c r="F170" s="1"/>
    </row>
    <row r="171" spans="2:6" hidden="1">
      <c r="B171" s="1"/>
      <c r="C171" s="1"/>
      <c r="D171" s="1"/>
      <c r="E171" s="1"/>
      <c r="F171" s="1"/>
    </row>
    <row r="172" spans="2:6" hidden="1">
      <c r="B172" s="1"/>
      <c r="C172" s="1"/>
      <c r="D172" s="1"/>
      <c r="E172" s="1"/>
      <c r="F172" s="1"/>
    </row>
    <row r="173" spans="2:6" hidden="1">
      <c r="B173" s="1"/>
      <c r="C173" s="1"/>
      <c r="D173" s="1"/>
      <c r="E173" s="1"/>
      <c r="F173" s="1"/>
    </row>
    <row r="174" spans="2:6" hidden="1">
      <c r="B174" s="1"/>
      <c r="C174" s="1"/>
      <c r="D174" s="1"/>
      <c r="E174" s="1"/>
      <c r="F174" s="1"/>
    </row>
    <row r="175" spans="2:6" hidden="1">
      <c r="B175" s="1"/>
      <c r="C175" s="1"/>
      <c r="D175" s="1"/>
      <c r="E175" s="1"/>
      <c r="F175" s="1"/>
    </row>
    <row r="176" spans="2:6" hidden="1">
      <c r="B176" s="1"/>
      <c r="C176" s="1"/>
      <c r="D176" s="1"/>
      <c r="E176" s="1"/>
      <c r="F176" s="1"/>
    </row>
    <row r="177" spans="2:6" hidden="1">
      <c r="B177" s="1"/>
      <c r="C177" s="1"/>
      <c r="D177" s="1"/>
      <c r="E177" s="1"/>
      <c r="F177" s="1"/>
    </row>
    <row r="178" spans="2:6" hidden="1">
      <c r="B178" s="1"/>
      <c r="C178" s="1"/>
      <c r="D178" s="1"/>
      <c r="E178" s="1"/>
      <c r="F178" s="1"/>
    </row>
    <row r="179" spans="2:6" hidden="1">
      <c r="B179" s="1"/>
      <c r="C179" s="1"/>
      <c r="D179" s="1"/>
      <c r="E179" s="1"/>
      <c r="F179" s="1"/>
    </row>
    <row r="180" spans="2:6" hidden="1">
      <c r="B180" s="1"/>
      <c r="C180" s="1"/>
      <c r="D180" s="1"/>
      <c r="E180" s="1"/>
      <c r="F180" s="1"/>
    </row>
    <row r="181" spans="2:6" hidden="1">
      <c r="B181" s="1"/>
      <c r="C181" s="1"/>
      <c r="D181" s="1"/>
      <c r="E181" s="1"/>
      <c r="F181" s="1"/>
    </row>
    <row r="182" spans="2:6" hidden="1">
      <c r="B182" s="1"/>
      <c r="C182" s="1"/>
      <c r="D182" s="1"/>
      <c r="E182" s="1"/>
      <c r="F182" s="1"/>
    </row>
    <row r="183" spans="2:6" hidden="1">
      <c r="B183" s="1"/>
      <c r="C183" s="1"/>
      <c r="D183" s="1"/>
      <c r="E183" s="1"/>
      <c r="F183" s="1"/>
    </row>
    <row r="184" spans="2:6" hidden="1">
      <c r="B184" s="1"/>
      <c r="C184" s="1"/>
      <c r="D184" s="1"/>
      <c r="E184" s="1"/>
      <c r="F184" s="1"/>
    </row>
    <row r="185" spans="2:6" hidden="1">
      <c r="B185" s="1"/>
      <c r="C185" s="1"/>
      <c r="D185" s="1"/>
      <c r="E185" s="1"/>
      <c r="F185" s="1"/>
    </row>
    <row r="186" spans="2:6" hidden="1">
      <c r="B186" s="1"/>
      <c r="C186" s="1"/>
      <c r="D186" s="1"/>
      <c r="E186" s="1"/>
      <c r="F186" s="1"/>
    </row>
    <row r="187" spans="2:6" hidden="1">
      <c r="B187" s="1"/>
      <c r="C187" s="1"/>
      <c r="D187" s="1"/>
      <c r="E187" s="1"/>
      <c r="F187" s="1"/>
    </row>
    <row r="188" spans="2:6" hidden="1">
      <c r="B188" s="1"/>
      <c r="C188" s="1"/>
      <c r="D188" s="1"/>
      <c r="E188" s="1"/>
      <c r="F188" s="1"/>
    </row>
    <row r="189" spans="2:6" hidden="1">
      <c r="B189" s="1"/>
      <c r="C189" s="1"/>
      <c r="D189" s="1"/>
      <c r="E189" s="1"/>
      <c r="F189" s="1"/>
    </row>
    <row r="190" spans="2:6" hidden="1">
      <c r="B190" s="1"/>
      <c r="C190" s="1"/>
      <c r="D190" s="1"/>
      <c r="E190" s="1"/>
      <c r="F190" s="1"/>
    </row>
    <row r="191" spans="2:6" hidden="1">
      <c r="B191" s="1"/>
      <c r="C191" s="1"/>
      <c r="D191" s="1"/>
      <c r="E191" s="1"/>
      <c r="F191" s="1"/>
    </row>
    <row r="192" spans="2:6" hidden="1">
      <c r="B192" s="1"/>
      <c r="C192" s="1"/>
      <c r="D192" s="1"/>
      <c r="E192" s="1"/>
      <c r="F192" s="1"/>
    </row>
    <row r="193" spans="2:6" hidden="1">
      <c r="B193" s="1"/>
      <c r="C193" s="1"/>
      <c r="D193" s="1"/>
      <c r="E193" s="1"/>
      <c r="F193" s="1"/>
    </row>
    <row r="194" spans="2:6" hidden="1">
      <c r="B194" s="1"/>
      <c r="C194" s="1"/>
      <c r="D194" s="1"/>
      <c r="E194" s="1"/>
      <c r="F194" s="1"/>
    </row>
    <row r="195" spans="2:6" hidden="1">
      <c r="B195" s="1"/>
      <c r="C195" s="1"/>
      <c r="D195" s="1"/>
      <c r="E195" s="1"/>
      <c r="F195" s="1"/>
    </row>
    <row r="196" spans="2:6" hidden="1">
      <c r="B196" s="1"/>
      <c r="C196" s="1"/>
      <c r="D196" s="1"/>
      <c r="E196" s="1"/>
      <c r="F196" s="1"/>
    </row>
    <row r="197" spans="2:6" hidden="1">
      <c r="B197" s="1"/>
      <c r="C197" s="1"/>
      <c r="D197" s="1"/>
      <c r="E197" s="1"/>
      <c r="F197" s="1"/>
    </row>
    <row r="198" spans="2:6" hidden="1">
      <c r="B198" s="1"/>
      <c r="C198" s="1"/>
      <c r="D198" s="1"/>
      <c r="E198" s="1"/>
      <c r="F198" s="1"/>
    </row>
    <row r="199" spans="2:6" hidden="1">
      <c r="B199" s="1"/>
      <c r="C199" s="1"/>
      <c r="D199" s="1"/>
      <c r="E199" s="1"/>
      <c r="F199" s="1"/>
    </row>
    <row r="200" spans="2:6" hidden="1">
      <c r="B200" s="1"/>
      <c r="C200" s="1"/>
      <c r="D200" s="1"/>
      <c r="E200" s="1"/>
      <c r="F200" s="1"/>
    </row>
    <row r="201" spans="2:6" hidden="1">
      <c r="B201" s="1"/>
      <c r="C201" s="1"/>
      <c r="D201" s="1"/>
      <c r="E201" s="1"/>
      <c r="F201" s="1"/>
    </row>
    <row r="202" spans="2:6" hidden="1">
      <c r="B202" s="1"/>
      <c r="C202" s="1"/>
      <c r="D202" s="1"/>
      <c r="E202" s="1"/>
      <c r="F202" s="1"/>
    </row>
    <row r="203" spans="2:6" hidden="1">
      <c r="B203" s="1"/>
      <c r="C203" s="1"/>
      <c r="D203" s="1"/>
      <c r="E203" s="1"/>
      <c r="F203" s="1"/>
    </row>
    <row r="204" spans="2:6" hidden="1">
      <c r="B204" s="1"/>
      <c r="C204" s="1"/>
      <c r="D204" s="1"/>
      <c r="E204" s="1"/>
      <c r="F204" s="1"/>
    </row>
    <row r="205" spans="2:6" hidden="1">
      <c r="B205" s="1"/>
      <c r="C205" s="1"/>
      <c r="D205" s="1"/>
      <c r="E205" s="1"/>
      <c r="F205" s="1"/>
    </row>
    <row r="206" spans="2:6" hidden="1">
      <c r="B206" s="1"/>
      <c r="C206" s="1"/>
      <c r="D206" s="1"/>
      <c r="E206" s="1"/>
      <c r="F206" s="1"/>
    </row>
    <row r="207" spans="2:6" hidden="1">
      <c r="B207" s="1"/>
      <c r="C207" s="1"/>
      <c r="D207" s="1"/>
      <c r="E207" s="1"/>
      <c r="F207" s="1"/>
    </row>
    <row r="208" spans="2:6" hidden="1">
      <c r="B208" s="1"/>
      <c r="C208" s="1"/>
      <c r="D208" s="1"/>
      <c r="E208" s="1"/>
      <c r="F208" s="1"/>
    </row>
    <row r="209" spans="2:6" hidden="1">
      <c r="B209" s="1"/>
      <c r="C209" s="1"/>
      <c r="D209" s="1"/>
      <c r="E209" s="1"/>
      <c r="F209" s="1"/>
    </row>
    <row r="210" spans="2:6" hidden="1">
      <c r="B210" s="1"/>
      <c r="C210" s="1"/>
      <c r="D210" s="1"/>
      <c r="E210" s="1"/>
      <c r="F210" s="1"/>
    </row>
    <row r="211" spans="2:6" hidden="1">
      <c r="B211" s="1"/>
      <c r="C211" s="1"/>
      <c r="D211" s="1"/>
      <c r="E211" s="1"/>
      <c r="F211" s="1"/>
    </row>
    <row r="212" spans="2:6" hidden="1">
      <c r="B212" s="1"/>
      <c r="C212" s="1"/>
      <c r="D212" s="1"/>
      <c r="E212" s="1"/>
      <c r="F212" s="1"/>
    </row>
    <row r="213" spans="2:6" hidden="1">
      <c r="B213" s="1"/>
      <c r="C213" s="1"/>
      <c r="D213" s="1"/>
      <c r="E213" s="1"/>
      <c r="F213" s="1"/>
    </row>
    <row r="214" spans="2:6" hidden="1">
      <c r="B214" s="1"/>
      <c r="C214" s="1"/>
      <c r="D214" s="1"/>
      <c r="E214" s="1"/>
      <c r="F214" s="1"/>
    </row>
    <row r="215" spans="2:6" hidden="1">
      <c r="B215" s="1"/>
      <c r="C215" s="1"/>
      <c r="D215" s="1"/>
      <c r="E215" s="1"/>
      <c r="F215" s="1"/>
    </row>
    <row r="216" spans="2:6" hidden="1">
      <c r="B216" s="1"/>
      <c r="C216" s="1"/>
      <c r="D216" s="1"/>
      <c r="E216" s="1"/>
      <c r="F216" s="1"/>
    </row>
    <row r="217" spans="2:6" hidden="1">
      <c r="B217" s="1"/>
      <c r="C217" s="1"/>
      <c r="D217" s="1"/>
      <c r="E217" s="1"/>
      <c r="F217" s="1"/>
    </row>
    <row r="218" spans="2:6" hidden="1">
      <c r="B218" s="1"/>
      <c r="C218" s="1"/>
      <c r="D218" s="1"/>
      <c r="E218" s="1"/>
      <c r="F218" s="1"/>
    </row>
    <row r="219" spans="2:6" hidden="1">
      <c r="B219" s="1"/>
      <c r="C219" s="1"/>
      <c r="D219" s="1"/>
      <c r="E219" s="1"/>
      <c r="F219" s="1"/>
    </row>
    <row r="220" spans="2:6" hidden="1">
      <c r="B220" s="1"/>
      <c r="C220" s="1"/>
      <c r="D220" s="1"/>
      <c r="E220" s="1"/>
      <c r="F220" s="1"/>
    </row>
    <row r="221" spans="2:6" hidden="1">
      <c r="B221" s="1"/>
      <c r="C221" s="1"/>
      <c r="D221" s="1"/>
      <c r="E221" s="1"/>
      <c r="F221" s="1"/>
    </row>
    <row r="222" spans="2:6" hidden="1">
      <c r="B222" s="1"/>
      <c r="C222" s="1"/>
      <c r="D222" s="1"/>
      <c r="E222" s="1"/>
      <c r="F222" s="1"/>
    </row>
    <row r="223" spans="2:6" hidden="1">
      <c r="B223" s="1"/>
      <c r="C223" s="1"/>
      <c r="D223" s="1"/>
      <c r="E223" s="1"/>
      <c r="F223" s="1"/>
    </row>
    <row r="224" spans="2:6" hidden="1">
      <c r="B224" s="1"/>
      <c r="C224" s="1"/>
      <c r="D224" s="1"/>
      <c r="E224" s="1"/>
      <c r="F224" s="1"/>
    </row>
    <row r="225" spans="2:6" hidden="1">
      <c r="B225" s="1"/>
      <c r="C225" s="1"/>
      <c r="D225" s="1"/>
      <c r="E225" s="1"/>
      <c r="F225" s="1"/>
    </row>
    <row r="226" spans="2:6" hidden="1">
      <c r="B226" s="1"/>
      <c r="C226" s="1"/>
      <c r="D226" s="1"/>
      <c r="E226" s="1"/>
      <c r="F226" s="1"/>
    </row>
    <row r="227" spans="2:6" hidden="1">
      <c r="B227" s="1"/>
      <c r="C227" s="1"/>
      <c r="D227" s="1"/>
      <c r="E227" s="1"/>
      <c r="F227" s="1"/>
    </row>
    <row r="228" spans="2:6" hidden="1">
      <c r="B228" s="1"/>
      <c r="C228" s="1"/>
      <c r="D228" s="1"/>
      <c r="E228" s="1"/>
      <c r="F228" s="1"/>
    </row>
    <row r="229" spans="2:6" hidden="1">
      <c r="B229" s="1"/>
      <c r="C229" s="1"/>
      <c r="D229" s="1"/>
      <c r="E229" s="1"/>
      <c r="F229" s="1"/>
    </row>
    <row r="230" spans="2:6" hidden="1">
      <c r="B230" s="1"/>
      <c r="C230" s="1"/>
      <c r="D230" s="1"/>
      <c r="E230" s="1"/>
      <c r="F230" s="1"/>
    </row>
    <row r="231" spans="2:6" hidden="1">
      <c r="B231" s="1"/>
      <c r="C231" s="1"/>
      <c r="D231" s="1"/>
      <c r="E231" s="1"/>
      <c r="F231" s="1"/>
    </row>
    <row r="232" spans="2:6" hidden="1">
      <c r="B232" s="1"/>
      <c r="C232" s="1"/>
      <c r="D232" s="1"/>
      <c r="E232" s="1"/>
      <c r="F232" s="1"/>
    </row>
    <row r="233" spans="2:6" hidden="1">
      <c r="B233" s="1"/>
      <c r="C233" s="1"/>
      <c r="D233" s="1"/>
      <c r="E233" s="1"/>
      <c r="F233" s="1"/>
    </row>
    <row r="234" spans="2:6" hidden="1">
      <c r="B234" s="1"/>
      <c r="C234" s="1"/>
      <c r="D234" s="1"/>
      <c r="E234" s="1"/>
      <c r="F234" s="1"/>
    </row>
    <row r="235" spans="2:6" hidden="1">
      <c r="B235" s="1"/>
      <c r="C235" s="1"/>
      <c r="D235" s="1"/>
      <c r="E235" s="1"/>
      <c r="F235" s="1"/>
    </row>
    <row r="236" spans="2:6" hidden="1">
      <c r="B236" s="1"/>
      <c r="C236" s="1"/>
      <c r="D236" s="1"/>
      <c r="E236" s="1"/>
      <c r="F236" s="1"/>
    </row>
    <row r="237" spans="2:6" hidden="1">
      <c r="B237" s="1"/>
      <c r="C237" s="1"/>
      <c r="D237" s="1"/>
      <c r="E237" s="1"/>
      <c r="F237" s="1"/>
    </row>
    <row r="238" spans="2:6" hidden="1">
      <c r="B238" s="1"/>
      <c r="C238" s="1"/>
      <c r="D238" s="1"/>
      <c r="E238" s="1"/>
      <c r="F238" s="1"/>
    </row>
    <row r="239" spans="2:6" hidden="1">
      <c r="B239" s="1"/>
      <c r="C239" s="1"/>
      <c r="D239" s="1"/>
      <c r="E239" s="1"/>
      <c r="F239" s="1"/>
    </row>
    <row r="240" spans="2:6" hidden="1">
      <c r="B240" s="1"/>
      <c r="C240" s="1"/>
      <c r="D240" s="1"/>
      <c r="E240" s="1"/>
      <c r="F240" s="1"/>
    </row>
    <row r="241" spans="2:6" hidden="1">
      <c r="B241" s="1"/>
      <c r="C241" s="1"/>
      <c r="D241" s="1"/>
      <c r="E241" s="1"/>
      <c r="F241" s="1"/>
    </row>
    <row r="242" spans="2:6" hidden="1">
      <c r="B242" s="1"/>
      <c r="C242" s="1"/>
      <c r="D242" s="1"/>
      <c r="E242" s="1"/>
      <c r="F242" s="1"/>
    </row>
    <row r="243" spans="2:6" hidden="1">
      <c r="B243" s="1"/>
      <c r="C243" s="1"/>
      <c r="D243" s="1"/>
      <c r="E243" s="1"/>
      <c r="F243" s="1"/>
    </row>
    <row r="244" spans="2:6" hidden="1">
      <c r="B244" s="1"/>
      <c r="C244" s="1"/>
      <c r="D244" s="1"/>
      <c r="E244" s="1"/>
      <c r="F244" s="1"/>
    </row>
    <row r="245" spans="2:6" hidden="1">
      <c r="B245" s="1"/>
      <c r="C245" s="1"/>
      <c r="D245" s="1"/>
      <c r="E245" s="1"/>
      <c r="F245" s="1"/>
    </row>
    <row r="246" spans="2:6" hidden="1">
      <c r="B246" s="1"/>
      <c r="C246" s="1"/>
      <c r="D246" s="1"/>
      <c r="E246" s="1"/>
      <c r="F246" s="1"/>
    </row>
    <row r="247" spans="2:6" hidden="1">
      <c r="B247" s="1"/>
      <c r="C247" s="1"/>
      <c r="D247" s="1"/>
      <c r="E247" s="1"/>
      <c r="F247" s="1"/>
    </row>
    <row r="248" spans="2:6" hidden="1">
      <c r="B248" s="1"/>
      <c r="C248" s="1"/>
      <c r="D248" s="1"/>
      <c r="E248" s="1"/>
      <c r="F248" s="1"/>
    </row>
    <row r="249" spans="2:6" hidden="1">
      <c r="B249" s="1"/>
      <c r="C249" s="1"/>
      <c r="D249" s="1"/>
      <c r="E249" s="1"/>
      <c r="F249" s="1"/>
    </row>
    <row r="250" spans="2:6" hidden="1">
      <c r="B250" s="1"/>
      <c r="C250" s="1"/>
      <c r="D250" s="1"/>
      <c r="E250" s="1"/>
      <c r="F250" s="1"/>
    </row>
    <row r="251" spans="2:6" hidden="1">
      <c r="B251" s="1"/>
      <c r="C251" s="1"/>
      <c r="D251" s="1"/>
      <c r="E251" s="1"/>
      <c r="F251" s="1"/>
    </row>
    <row r="252" spans="2:6" hidden="1">
      <c r="B252" s="1"/>
      <c r="C252" s="1"/>
      <c r="D252" s="1"/>
      <c r="E252" s="1"/>
      <c r="F252" s="1"/>
    </row>
    <row r="253" spans="2:6" hidden="1">
      <c r="B253" s="1"/>
      <c r="C253" s="1"/>
      <c r="D253" s="1"/>
      <c r="E253" s="1"/>
      <c r="F253" s="1"/>
    </row>
    <row r="254" spans="2:6" hidden="1">
      <c r="B254" s="1"/>
      <c r="C254" s="1"/>
      <c r="D254" s="1"/>
      <c r="E254" s="1"/>
      <c r="F254" s="1"/>
    </row>
    <row r="255" spans="2:6" hidden="1">
      <c r="B255" s="1"/>
      <c r="C255" s="1"/>
      <c r="D255" s="1"/>
      <c r="E255" s="1"/>
      <c r="F255" s="1"/>
    </row>
    <row r="256" spans="2:6" hidden="1">
      <c r="B256" s="1"/>
      <c r="C256" s="1"/>
      <c r="D256" s="1"/>
      <c r="E256" s="1"/>
      <c r="F256" s="1"/>
    </row>
    <row r="257" spans="2:6" hidden="1">
      <c r="B257" s="1"/>
      <c r="C257" s="1"/>
      <c r="D257" s="1"/>
      <c r="E257" s="1"/>
      <c r="F257" s="1"/>
    </row>
    <row r="258" spans="2:6" hidden="1">
      <c r="B258" s="1"/>
      <c r="C258" s="1"/>
      <c r="D258" s="1"/>
      <c r="E258" s="1"/>
      <c r="F258" s="1"/>
    </row>
    <row r="259" spans="2:6" hidden="1">
      <c r="B259" s="1"/>
      <c r="C259" s="1"/>
      <c r="D259" s="1"/>
      <c r="E259" s="1"/>
      <c r="F259" s="1"/>
    </row>
    <row r="260" spans="2:6" hidden="1">
      <c r="B260" s="1"/>
      <c r="C260" s="1"/>
      <c r="D260" s="1"/>
      <c r="E260" s="1"/>
      <c r="F260" s="1"/>
    </row>
    <row r="261" spans="2:6" hidden="1">
      <c r="B261" s="1"/>
      <c r="C261" s="1"/>
      <c r="D261" s="1"/>
      <c r="E261" s="1"/>
      <c r="F261" s="1"/>
    </row>
    <row r="262" spans="2:6" hidden="1">
      <c r="B262" s="1"/>
      <c r="C262" s="1"/>
      <c r="D262" s="1"/>
      <c r="E262" s="1"/>
      <c r="F262" s="1"/>
    </row>
    <row r="263" spans="2:6" hidden="1">
      <c r="B263" s="1"/>
      <c r="C263" s="1"/>
      <c r="D263" s="1"/>
      <c r="E263" s="1"/>
      <c r="F263" s="1"/>
    </row>
    <row r="264" spans="2:6" hidden="1">
      <c r="B264" s="1"/>
      <c r="C264" s="1"/>
      <c r="D264" s="1"/>
      <c r="E264" s="1"/>
      <c r="F264" s="1"/>
    </row>
    <row r="265" spans="2:6" hidden="1">
      <c r="B265" s="1"/>
      <c r="C265" s="1"/>
      <c r="D265" s="1"/>
      <c r="E265" s="1"/>
      <c r="F265" s="1"/>
    </row>
    <row r="266" spans="2:6" hidden="1">
      <c r="B266" s="1"/>
      <c r="C266" s="1"/>
      <c r="D266" s="1"/>
      <c r="E266" s="1"/>
      <c r="F266" s="1"/>
    </row>
    <row r="267" spans="2:6" hidden="1">
      <c r="B267" s="1"/>
      <c r="C267" s="1"/>
      <c r="D267" s="1"/>
      <c r="E267" s="1"/>
      <c r="F267" s="1"/>
    </row>
    <row r="268" spans="2:6" hidden="1">
      <c r="B268" s="1"/>
      <c r="C268" s="1"/>
      <c r="D268" s="1"/>
      <c r="E268" s="1"/>
      <c r="F268" s="1"/>
    </row>
    <row r="269" spans="2:6" hidden="1">
      <c r="B269" s="1"/>
      <c r="C269" s="1"/>
      <c r="D269" s="1"/>
      <c r="E269" s="1"/>
      <c r="F269" s="1"/>
    </row>
    <row r="270" spans="2:6" hidden="1">
      <c r="B270" s="1"/>
      <c r="C270" s="1"/>
      <c r="D270" s="1"/>
      <c r="E270" s="1"/>
      <c r="F270" s="1"/>
    </row>
    <row r="271" spans="2:6" hidden="1">
      <c r="B271" s="1"/>
      <c r="C271" s="1"/>
      <c r="D271" s="1"/>
      <c r="E271" s="1"/>
      <c r="F271" s="1"/>
    </row>
    <row r="272" spans="2:6" hidden="1">
      <c r="B272" s="1"/>
      <c r="C272" s="1"/>
      <c r="D272" s="1"/>
      <c r="E272" s="1"/>
      <c r="F272" s="1"/>
    </row>
    <row r="273" spans="2:6" hidden="1">
      <c r="B273" s="1"/>
      <c r="C273" s="1"/>
      <c r="D273" s="1"/>
      <c r="E273" s="1"/>
      <c r="F273" s="1"/>
    </row>
    <row r="274" spans="2:6" hidden="1">
      <c r="B274" s="1"/>
      <c r="C274" s="1"/>
      <c r="D274" s="1"/>
      <c r="E274" s="1"/>
      <c r="F274" s="1"/>
    </row>
    <row r="275" spans="2:6" hidden="1">
      <c r="B275" s="1"/>
      <c r="C275" s="1"/>
      <c r="D275" s="1"/>
      <c r="E275" s="1"/>
      <c r="F275" s="1"/>
    </row>
    <row r="276" spans="2:6" hidden="1">
      <c r="B276" s="1"/>
      <c r="C276" s="1"/>
      <c r="D276" s="1"/>
      <c r="E276" s="1"/>
      <c r="F276" s="1"/>
    </row>
    <row r="277" spans="2:6" hidden="1">
      <c r="B277" s="1"/>
      <c r="C277" s="1"/>
      <c r="D277" s="1"/>
      <c r="E277" s="1"/>
      <c r="F277" s="1"/>
    </row>
    <row r="278" spans="2:6" hidden="1">
      <c r="B278" s="1"/>
      <c r="C278" s="1"/>
      <c r="D278" s="1"/>
      <c r="E278" s="1"/>
      <c r="F278" s="1"/>
    </row>
    <row r="279" spans="2:6" hidden="1">
      <c r="B279" s="1"/>
      <c r="C279" s="1"/>
      <c r="D279" s="1"/>
      <c r="E279" s="1"/>
      <c r="F279" s="1"/>
    </row>
    <row r="280" spans="2:6" hidden="1">
      <c r="B280" s="1"/>
      <c r="C280" s="1"/>
      <c r="D280" s="1"/>
      <c r="E280" s="1"/>
      <c r="F280" s="1"/>
    </row>
    <row r="281" spans="2:6" hidden="1">
      <c r="B281" s="1"/>
      <c r="C281" s="1"/>
      <c r="D281" s="1"/>
      <c r="E281" s="1"/>
      <c r="F281" s="1"/>
    </row>
    <row r="282" spans="2:6" hidden="1">
      <c r="B282" s="1"/>
      <c r="C282" s="1"/>
      <c r="D282" s="1"/>
      <c r="E282" s="1"/>
      <c r="F282" s="1"/>
    </row>
    <row r="283" spans="2:6" hidden="1">
      <c r="B283" s="1"/>
      <c r="C283" s="1"/>
      <c r="D283" s="1"/>
      <c r="E283" s="1"/>
      <c r="F283" s="1"/>
    </row>
    <row r="284" spans="2:6" hidden="1">
      <c r="B284" s="1"/>
      <c r="C284" s="1"/>
      <c r="D284" s="1"/>
      <c r="E284" s="1"/>
      <c r="F284" s="1"/>
    </row>
    <row r="285" spans="2:6" hidden="1">
      <c r="B285" s="1"/>
      <c r="C285" s="1"/>
      <c r="D285" s="1"/>
      <c r="E285" s="1"/>
      <c r="F285" s="1"/>
    </row>
    <row r="286" spans="2:6" hidden="1">
      <c r="B286" s="1"/>
      <c r="C286" s="1"/>
      <c r="D286" s="1"/>
      <c r="E286" s="1"/>
      <c r="F286" s="1"/>
    </row>
    <row r="287" spans="2:6" hidden="1">
      <c r="B287" s="1"/>
      <c r="C287" s="1"/>
      <c r="D287" s="1"/>
      <c r="E287" s="1"/>
      <c r="F287" s="1"/>
    </row>
    <row r="288" spans="2:6" hidden="1">
      <c r="B288" s="1"/>
      <c r="C288" s="1"/>
      <c r="D288" s="1"/>
      <c r="E288" s="1"/>
      <c r="F288" s="1"/>
    </row>
    <row r="289" spans="2:6" hidden="1">
      <c r="B289" s="1"/>
      <c r="C289" s="1"/>
      <c r="D289" s="1"/>
      <c r="E289" s="1"/>
      <c r="F289" s="1"/>
    </row>
    <row r="290" spans="2:6" hidden="1">
      <c r="B290" s="1"/>
      <c r="C290" s="1"/>
      <c r="D290" s="1"/>
      <c r="E290" s="1"/>
      <c r="F290" s="1"/>
    </row>
    <row r="291" spans="2:6" hidden="1">
      <c r="B291" s="1"/>
      <c r="C291" s="1"/>
      <c r="D291" s="1"/>
      <c r="E291" s="1"/>
      <c r="F291" s="1"/>
    </row>
    <row r="292" spans="2:6" hidden="1">
      <c r="B292" s="1"/>
      <c r="C292" s="1"/>
      <c r="D292" s="1"/>
      <c r="E292" s="1"/>
      <c r="F292" s="1"/>
    </row>
    <row r="293" spans="2:6" hidden="1">
      <c r="B293" s="1"/>
      <c r="C293" s="1"/>
      <c r="D293" s="1"/>
      <c r="E293" s="1"/>
      <c r="F293" s="1"/>
    </row>
    <row r="294" spans="2:6" hidden="1">
      <c r="B294" s="1"/>
      <c r="C294" s="1"/>
      <c r="D294" s="1"/>
      <c r="E294" s="1"/>
      <c r="F294" s="1"/>
    </row>
    <row r="295" spans="2:6" hidden="1">
      <c r="B295" s="1"/>
      <c r="C295" s="1"/>
      <c r="D295" s="1"/>
      <c r="E295" s="1"/>
      <c r="F295" s="1"/>
    </row>
    <row r="296" spans="2:6" hidden="1">
      <c r="B296" s="1"/>
      <c r="C296" s="1"/>
      <c r="D296" s="1"/>
      <c r="E296" s="1"/>
      <c r="F296" s="1"/>
    </row>
    <row r="297" spans="2:6" hidden="1">
      <c r="B297" s="1"/>
      <c r="C297" s="1"/>
      <c r="D297" s="1"/>
      <c r="E297" s="1"/>
      <c r="F297" s="1"/>
    </row>
    <row r="298" spans="2:6" hidden="1">
      <c r="B298" s="1"/>
      <c r="C298" s="1"/>
      <c r="D298" s="1"/>
      <c r="E298" s="1"/>
      <c r="F298" s="1"/>
    </row>
    <row r="299" spans="2:6" hidden="1">
      <c r="B299" s="1"/>
      <c r="C299" s="1"/>
      <c r="D299" s="1"/>
      <c r="E299" s="1"/>
      <c r="F299" s="1"/>
    </row>
    <row r="300" spans="2:6" hidden="1">
      <c r="B300" s="1"/>
      <c r="C300" s="1"/>
      <c r="D300" s="1"/>
      <c r="E300" s="1"/>
      <c r="F300" s="1"/>
    </row>
    <row r="301" spans="2:6" hidden="1">
      <c r="B301" s="1"/>
      <c r="C301" s="1"/>
      <c r="D301" s="1"/>
      <c r="E301" s="1"/>
      <c r="F301" s="1"/>
    </row>
    <row r="302" spans="2:6" hidden="1">
      <c r="B302" s="1"/>
      <c r="C302" s="1"/>
      <c r="D302" s="1"/>
      <c r="E302" s="1"/>
      <c r="F302" s="1"/>
    </row>
    <row r="303" spans="2:6" hidden="1">
      <c r="B303" s="1"/>
      <c r="C303" s="1"/>
      <c r="D303" s="1"/>
      <c r="E303" s="1"/>
      <c r="F303" s="1"/>
    </row>
    <row r="304" spans="2:6" hidden="1">
      <c r="B304" s="1"/>
      <c r="C304" s="1"/>
      <c r="D304" s="1"/>
      <c r="E304" s="1"/>
      <c r="F304" s="1"/>
    </row>
    <row r="305" spans="2:6" hidden="1">
      <c r="B305" s="1"/>
      <c r="C305" s="1"/>
      <c r="D305" s="1"/>
      <c r="E305" s="1"/>
      <c r="F305" s="1"/>
    </row>
    <row r="306" spans="2:6" hidden="1">
      <c r="B306" s="1"/>
      <c r="C306" s="1"/>
      <c r="D306" s="1"/>
      <c r="E306" s="1"/>
      <c r="F306" s="1"/>
    </row>
    <row r="307" spans="2:6" hidden="1">
      <c r="B307" s="1"/>
      <c r="C307" s="1"/>
      <c r="D307" s="1"/>
      <c r="E307" s="1"/>
      <c r="F307" s="1"/>
    </row>
    <row r="308" spans="2:6" hidden="1">
      <c r="B308" s="1"/>
      <c r="C308" s="1"/>
      <c r="D308" s="1"/>
      <c r="E308" s="1"/>
      <c r="F308" s="1"/>
    </row>
    <row r="309" spans="2:6" hidden="1">
      <c r="B309" s="1"/>
      <c r="C309" s="1"/>
      <c r="D309" s="1"/>
      <c r="E309" s="1"/>
      <c r="F309" s="1"/>
    </row>
    <row r="310" spans="2:6" hidden="1">
      <c r="B310" s="1"/>
      <c r="C310" s="1"/>
      <c r="D310" s="1"/>
      <c r="E310" s="1"/>
      <c r="F310" s="1"/>
    </row>
    <row r="311" spans="2:6" hidden="1">
      <c r="B311" s="1"/>
      <c r="C311" s="1"/>
      <c r="D311" s="1"/>
      <c r="E311" s="1"/>
      <c r="F311" s="1"/>
    </row>
    <row r="312" spans="2:6" hidden="1">
      <c r="B312" s="1"/>
      <c r="C312" s="1"/>
      <c r="D312" s="1"/>
      <c r="E312" s="1"/>
      <c r="F312" s="1"/>
    </row>
    <row r="313" spans="2:6" hidden="1">
      <c r="B313" s="1"/>
      <c r="C313" s="1"/>
      <c r="D313" s="1"/>
      <c r="E313" s="1"/>
      <c r="F313" s="1"/>
    </row>
    <row r="314" spans="2:6" hidden="1">
      <c r="B314" s="1"/>
      <c r="C314" s="1"/>
      <c r="D314" s="1"/>
      <c r="E314" s="1"/>
      <c r="F314" s="1"/>
    </row>
    <row r="315" spans="2:6" hidden="1">
      <c r="B315" s="1"/>
      <c r="C315" s="1"/>
      <c r="D315" s="1"/>
      <c r="E315" s="1"/>
      <c r="F315" s="1"/>
    </row>
    <row r="316" spans="2:6" hidden="1">
      <c r="B316" s="1"/>
      <c r="C316" s="1"/>
      <c r="D316" s="1"/>
      <c r="E316" s="1"/>
      <c r="F316" s="1"/>
    </row>
    <row r="317" spans="2:6" hidden="1">
      <c r="B317" s="1"/>
      <c r="C317" s="1"/>
      <c r="D317" s="1"/>
      <c r="E317" s="1"/>
      <c r="F317" s="1"/>
    </row>
    <row r="318" spans="2:6" hidden="1">
      <c r="B318" s="1"/>
      <c r="C318" s="1"/>
      <c r="D318" s="1"/>
      <c r="E318" s="1"/>
      <c r="F318" s="1"/>
    </row>
    <row r="319" spans="2:6" hidden="1">
      <c r="B319" s="1"/>
      <c r="C319" s="1"/>
      <c r="D319" s="1"/>
      <c r="E319" s="1"/>
      <c r="F319" s="1"/>
    </row>
    <row r="320" spans="2:6" hidden="1">
      <c r="B320" s="1"/>
      <c r="C320" s="1"/>
      <c r="D320" s="1"/>
      <c r="E320" s="1"/>
      <c r="F320" s="1"/>
    </row>
    <row r="321" spans="2:6" hidden="1">
      <c r="B321" s="1"/>
      <c r="C321" s="1"/>
      <c r="D321" s="1"/>
      <c r="E321" s="1"/>
      <c r="F321" s="1"/>
    </row>
    <row r="322" spans="2:6" hidden="1">
      <c r="B322" s="1"/>
      <c r="C322" s="1"/>
      <c r="D322" s="1"/>
      <c r="E322" s="1"/>
      <c r="F322" s="1"/>
    </row>
    <row r="323" spans="2:6" hidden="1">
      <c r="B323" s="1"/>
      <c r="C323" s="1"/>
      <c r="D323" s="1"/>
      <c r="E323" s="1"/>
      <c r="F323" s="1"/>
    </row>
    <row r="324" spans="2:6" hidden="1">
      <c r="B324" s="1"/>
      <c r="C324" s="1"/>
      <c r="D324" s="1"/>
      <c r="E324" s="1"/>
      <c r="F324" s="1"/>
    </row>
    <row r="325" spans="2:6" hidden="1">
      <c r="B325" s="1"/>
      <c r="C325" s="1"/>
      <c r="D325" s="1"/>
      <c r="E325" s="1"/>
      <c r="F325" s="1"/>
    </row>
    <row r="326" spans="2:6" hidden="1">
      <c r="B326" s="1"/>
      <c r="C326" s="1"/>
      <c r="D326" s="1"/>
      <c r="E326" s="1"/>
      <c r="F326" s="1"/>
    </row>
    <row r="327" spans="2:6" hidden="1">
      <c r="B327" s="1"/>
      <c r="C327" s="1"/>
      <c r="D327" s="1"/>
      <c r="E327" s="1"/>
      <c r="F327" s="1"/>
    </row>
    <row r="328" spans="2:6" hidden="1">
      <c r="B328" s="1"/>
      <c r="C328" s="1"/>
      <c r="D328" s="1"/>
      <c r="E328" s="1"/>
      <c r="F328" s="1"/>
    </row>
    <row r="329" spans="2:6" hidden="1">
      <c r="B329" s="1"/>
      <c r="C329" s="1"/>
      <c r="D329" s="1"/>
      <c r="E329" s="1"/>
      <c r="F329" s="1"/>
    </row>
    <row r="330" spans="2:6" hidden="1">
      <c r="B330" s="1"/>
      <c r="C330" s="1"/>
      <c r="D330" s="1"/>
      <c r="E330" s="1"/>
      <c r="F330" s="1"/>
    </row>
    <row r="331" spans="2:6" hidden="1">
      <c r="B331" s="1"/>
      <c r="C331" s="1"/>
      <c r="D331" s="1"/>
      <c r="E331" s="1"/>
      <c r="F331" s="1"/>
    </row>
    <row r="332" spans="2:6" hidden="1">
      <c r="B332" s="1"/>
      <c r="C332" s="1"/>
      <c r="D332" s="1"/>
      <c r="E332" s="1"/>
      <c r="F332" s="1"/>
    </row>
    <row r="333" spans="2:6" hidden="1">
      <c r="B333" s="1"/>
      <c r="C333" s="1"/>
      <c r="D333" s="1"/>
      <c r="E333" s="1"/>
      <c r="F333" s="1"/>
    </row>
    <row r="334" spans="2:6" hidden="1">
      <c r="B334" s="1"/>
      <c r="C334" s="1"/>
      <c r="D334" s="1"/>
      <c r="E334" s="1"/>
      <c r="F334" s="1"/>
    </row>
    <row r="335" spans="2:6" hidden="1">
      <c r="B335" s="1"/>
      <c r="C335" s="1"/>
      <c r="D335" s="1"/>
      <c r="E335" s="1"/>
      <c r="F335" s="1"/>
    </row>
    <row r="336" spans="2:6" hidden="1">
      <c r="B336" s="1"/>
      <c r="C336" s="1"/>
      <c r="D336" s="1"/>
      <c r="E336" s="1"/>
      <c r="F336" s="1"/>
    </row>
    <row r="337" spans="2:6" hidden="1">
      <c r="B337" s="1"/>
      <c r="C337" s="1"/>
      <c r="D337" s="1"/>
      <c r="E337" s="1"/>
      <c r="F337" s="1"/>
    </row>
    <row r="338" spans="2:6" hidden="1">
      <c r="B338" s="1"/>
      <c r="C338" s="1"/>
      <c r="D338" s="1"/>
      <c r="E338" s="1"/>
      <c r="F338" s="1"/>
    </row>
    <row r="339" spans="2:6" hidden="1">
      <c r="B339" s="1"/>
      <c r="C339" s="1"/>
      <c r="D339" s="1"/>
      <c r="E339" s="1"/>
      <c r="F339" s="1"/>
    </row>
    <row r="340" spans="2:6" hidden="1">
      <c r="B340" s="1"/>
      <c r="C340" s="1"/>
      <c r="D340" s="1"/>
      <c r="E340" s="1"/>
      <c r="F340" s="1"/>
    </row>
    <row r="341" spans="2:6" hidden="1">
      <c r="B341" s="1"/>
      <c r="C341" s="1"/>
      <c r="D341" s="1"/>
      <c r="E341" s="1"/>
      <c r="F341" s="1"/>
    </row>
    <row r="342" spans="2:6" hidden="1">
      <c r="B342" s="1"/>
      <c r="C342" s="1"/>
      <c r="D342" s="1"/>
      <c r="E342" s="1"/>
      <c r="F342" s="1"/>
    </row>
    <row r="343" spans="2:6" hidden="1">
      <c r="B343" s="1"/>
      <c r="C343" s="1"/>
      <c r="D343" s="1"/>
      <c r="E343" s="1"/>
      <c r="F343" s="1"/>
    </row>
    <row r="344" spans="2:6" hidden="1">
      <c r="B344" s="1"/>
      <c r="C344" s="1"/>
      <c r="D344" s="1"/>
      <c r="E344" s="1"/>
      <c r="F344" s="1"/>
    </row>
    <row r="345" spans="2:6" hidden="1">
      <c r="B345" s="1"/>
      <c r="C345" s="1"/>
      <c r="D345" s="1"/>
      <c r="E345" s="1"/>
      <c r="F345" s="1"/>
    </row>
    <row r="346" spans="2:6" hidden="1">
      <c r="B346" s="1"/>
      <c r="C346" s="1"/>
      <c r="D346" s="1"/>
      <c r="E346" s="1"/>
      <c r="F346" s="1"/>
    </row>
    <row r="347" spans="2:6" hidden="1">
      <c r="B347" s="1"/>
      <c r="C347" s="1"/>
      <c r="D347" s="1"/>
      <c r="E347" s="1"/>
      <c r="F347" s="1"/>
    </row>
    <row r="348" spans="2:6" hidden="1">
      <c r="B348" s="1"/>
      <c r="C348" s="1"/>
      <c r="D348" s="1"/>
      <c r="E348" s="1"/>
      <c r="F348" s="1"/>
    </row>
    <row r="349" spans="2:6" hidden="1">
      <c r="B349" s="1"/>
      <c r="C349" s="1"/>
      <c r="D349" s="1"/>
      <c r="E349" s="1"/>
      <c r="F349" s="1"/>
    </row>
    <row r="350" spans="2:6" hidden="1">
      <c r="B350" s="1"/>
      <c r="C350" s="1"/>
      <c r="D350" s="1"/>
      <c r="E350" s="1"/>
      <c r="F350" s="1"/>
    </row>
    <row r="351" spans="2:6" hidden="1">
      <c r="B351" s="1"/>
      <c r="C351" s="1"/>
      <c r="D351" s="1"/>
      <c r="E351" s="1"/>
      <c r="F351" s="1"/>
    </row>
    <row r="352" spans="2:6" hidden="1">
      <c r="B352" s="1"/>
      <c r="C352" s="1"/>
      <c r="D352" s="1"/>
      <c r="E352" s="1"/>
      <c r="F352" s="1"/>
    </row>
    <row r="353" spans="2:6" hidden="1">
      <c r="B353" s="1"/>
      <c r="C353" s="1"/>
      <c r="D353" s="1"/>
      <c r="E353" s="1"/>
      <c r="F353" s="1"/>
    </row>
    <row r="354" spans="2:6" hidden="1">
      <c r="B354" s="1"/>
      <c r="C354" s="1"/>
      <c r="D354" s="1"/>
      <c r="E354" s="1"/>
      <c r="F354" s="1"/>
    </row>
    <row r="355" spans="2:6" hidden="1">
      <c r="B355" s="1"/>
      <c r="C355" s="1"/>
      <c r="D355" s="1"/>
      <c r="E355" s="1"/>
      <c r="F355" s="1"/>
    </row>
    <row r="356" spans="2:6" hidden="1">
      <c r="B356" s="1"/>
      <c r="C356" s="1"/>
      <c r="D356" s="1"/>
      <c r="E356" s="1"/>
      <c r="F356" s="1"/>
    </row>
    <row r="357" spans="2:6" hidden="1">
      <c r="B357" s="1"/>
      <c r="C357" s="1"/>
      <c r="D357" s="1"/>
      <c r="E357" s="1"/>
      <c r="F357" s="1"/>
    </row>
    <row r="358" spans="2:6" hidden="1">
      <c r="B358" s="1"/>
      <c r="C358" s="1"/>
      <c r="D358" s="1"/>
      <c r="E358" s="1"/>
      <c r="F358" s="1"/>
    </row>
    <row r="359" spans="2:6" hidden="1">
      <c r="B359" s="1"/>
      <c r="C359" s="1"/>
      <c r="D359" s="1"/>
      <c r="E359" s="1"/>
      <c r="F359" s="1"/>
    </row>
    <row r="360" spans="2:6" hidden="1">
      <c r="B360" s="1"/>
      <c r="C360" s="1"/>
      <c r="D360" s="1"/>
      <c r="E360" s="1"/>
      <c r="F360" s="1"/>
    </row>
    <row r="361" spans="2:6" hidden="1">
      <c r="B361" s="1"/>
      <c r="C361" s="1"/>
      <c r="D361" s="1"/>
      <c r="E361" s="1"/>
      <c r="F361" s="1"/>
    </row>
    <row r="362" spans="2:6" hidden="1">
      <c r="B362" s="1"/>
      <c r="C362" s="1"/>
      <c r="D362" s="1"/>
      <c r="E362" s="1"/>
      <c r="F362" s="1"/>
    </row>
    <row r="363" spans="2:6" hidden="1">
      <c r="B363" s="1"/>
      <c r="C363" s="1"/>
      <c r="D363" s="1"/>
      <c r="E363" s="1"/>
      <c r="F363" s="1"/>
    </row>
    <row r="364" spans="2:6" hidden="1">
      <c r="B364" s="1"/>
      <c r="C364" s="1"/>
      <c r="D364" s="1"/>
      <c r="E364" s="1"/>
      <c r="F364" s="1"/>
    </row>
    <row r="365" spans="2:6" hidden="1">
      <c r="B365" s="1"/>
      <c r="C365" s="1"/>
      <c r="D365" s="1"/>
      <c r="E365" s="1"/>
      <c r="F365" s="1"/>
    </row>
    <row r="366" spans="2:6" hidden="1">
      <c r="B366" s="1"/>
      <c r="C366" s="1"/>
      <c r="D366" s="1"/>
      <c r="E366" s="1"/>
      <c r="F366" s="1"/>
    </row>
    <row r="367" spans="2:6" hidden="1">
      <c r="B367" s="1"/>
      <c r="C367" s="1"/>
      <c r="D367" s="1"/>
      <c r="E367" s="1"/>
      <c r="F367" s="1"/>
    </row>
    <row r="368" spans="2:6" hidden="1">
      <c r="B368" s="1"/>
      <c r="C368" s="1"/>
      <c r="D368" s="1"/>
      <c r="E368" s="1"/>
      <c r="F368" s="1"/>
    </row>
    <row r="369" spans="2:6" hidden="1">
      <c r="B369" s="1"/>
      <c r="C369" s="1"/>
      <c r="D369" s="1"/>
      <c r="E369" s="1"/>
      <c r="F369" s="1"/>
    </row>
    <row r="370" spans="2:6" hidden="1">
      <c r="B370" s="1"/>
      <c r="C370" s="1"/>
      <c r="D370" s="1"/>
      <c r="E370" s="1"/>
      <c r="F370" s="1"/>
    </row>
    <row r="371" spans="2:6" hidden="1">
      <c r="B371" s="1"/>
      <c r="C371" s="1"/>
      <c r="D371" s="1"/>
      <c r="E371" s="1"/>
      <c r="F371" s="1"/>
    </row>
    <row r="372" spans="2:6" hidden="1">
      <c r="B372" s="1"/>
      <c r="C372" s="1"/>
      <c r="D372" s="1"/>
      <c r="E372" s="1"/>
      <c r="F372" s="1"/>
    </row>
    <row r="373" spans="2:6" hidden="1">
      <c r="B373" s="1"/>
      <c r="C373" s="1"/>
      <c r="D373" s="1"/>
      <c r="E373" s="1"/>
      <c r="F373" s="1"/>
    </row>
    <row r="374" spans="2:6" hidden="1">
      <c r="B374" s="1"/>
      <c r="C374" s="1"/>
      <c r="D374" s="1"/>
      <c r="E374" s="1"/>
      <c r="F374" s="1"/>
    </row>
    <row r="375" spans="2:6" hidden="1">
      <c r="B375" s="1"/>
      <c r="C375" s="1"/>
      <c r="D375" s="1"/>
      <c r="E375" s="1"/>
      <c r="F375" s="1"/>
    </row>
    <row r="376" spans="2:6" hidden="1">
      <c r="B376" s="1"/>
      <c r="C376" s="1"/>
      <c r="D376" s="1"/>
      <c r="E376" s="1"/>
      <c r="F376" s="1"/>
    </row>
    <row r="377" spans="2:6" hidden="1">
      <c r="B377" s="1"/>
      <c r="C377" s="1"/>
      <c r="D377" s="1"/>
      <c r="E377" s="1"/>
      <c r="F377" s="1"/>
    </row>
    <row r="378" spans="2:6" hidden="1">
      <c r="B378" s="1"/>
      <c r="C378" s="1"/>
      <c r="D378" s="1"/>
      <c r="E378" s="1"/>
      <c r="F378" s="1"/>
    </row>
    <row r="379" spans="2:6" hidden="1">
      <c r="B379" s="1"/>
      <c r="C379" s="1"/>
      <c r="D379" s="1"/>
      <c r="E379" s="1"/>
      <c r="F379" s="1"/>
    </row>
    <row r="380" spans="2:6" hidden="1">
      <c r="B380" s="1"/>
      <c r="C380" s="1"/>
      <c r="D380" s="1"/>
      <c r="E380" s="1"/>
      <c r="F380" s="1"/>
    </row>
    <row r="381" spans="2:6" hidden="1">
      <c r="B381" s="1"/>
      <c r="C381" s="1"/>
      <c r="D381" s="1"/>
      <c r="E381" s="1"/>
      <c r="F381" s="1"/>
    </row>
    <row r="382" spans="2:6" hidden="1">
      <c r="B382" s="1"/>
      <c r="C382" s="1"/>
      <c r="D382" s="1"/>
      <c r="E382" s="1"/>
      <c r="F382" s="1"/>
    </row>
    <row r="383" spans="2:6" hidden="1">
      <c r="B383" s="1"/>
      <c r="C383" s="1"/>
      <c r="D383" s="1"/>
      <c r="E383" s="1"/>
      <c r="F383" s="1"/>
    </row>
    <row r="384" spans="2:6" hidden="1">
      <c r="B384" s="1"/>
      <c r="C384" s="1"/>
      <c r="D384" s="1"/>
      <c r="E384" s="1"/>
      <c r="F384" s="1"/>
    </row>
    <row r="385" spans="2:6" hidden="1">
      <c r="B385" s="1"/>
      <c r="C385" s="1"/>
      <c r="D385" s="1"/>
      <c r="E385" s="1"/>
      <c r="F385" s="1"/>
    </row>
    <row r="386" spans="2:6" hidden="1">
      <c r="B386" s="1"/>
      <c r="C386" s="1"/>
      <c r="D386" s="1"/>
      <c r="E386" s="1"/>
      <c r="F386" s="1"/>
    </row>
    <row r="387" spans="2:6" hidden="1">
      <c r="B387" s="1"/>
      <c r="C387" s="1"/>
      <c r="D387" s="1"/>
      <c r="E387" s="1"/>
      <c r="F387" s="1"/>
    </row>
    <row r="388" spans="2:6" hidden="1">
      <c r="B388" s="1"/>
      <c r="C388" s="1"/>
      <c r="D388" s="1"/>
      <c r="E388" s="1"/>
      <c r="F388" s="1"/>
    </row>
    <row r="389" spans="2:6" hidden="1">
      <c r="B389" s="1"/>
      <c r="C389" s="1"/>
      <c r="D389" s="1"/>
      <c r="E389" s="1"/>
      <c r="F389" s="1"/>
    </row>
    <row r="390" spans="2:6" hidden="1">
      <c r="B390" s="1"/>
      <c r="C390" s="1"/>
      <c r="D390" s="1"/>
      <c r="E390" s="1"/>
      <c r="F390" s="1"/>
    </row>
    <row r="391" spans="2:6" hidden="1">
      <c r="B391" s="1"/>
      <c r="C391" s="1"/>
      <c r="D391" s="1"/>
      <c r="E391" s="1"/>
      <c r="F391" s="1"/>
    </row>
    <row r="392" spans="2:6" hidden="1">
      <c r="B392" s="1"/>
      <c r="C392" s="1"/>
      <c r="D392" s="1"/>
      <c r="E392" s="1"/>
      <c r="F392" s="1"/>
    </row>
    <row r="393" spans="2:6" hidden="1">
      <c r="B393" s="1"/>
      <c r="C393" s="1"/>
      <c r="D393" s="1"/>
      <c r="E393" s="1"/>
      <c r="F393" s="1"/>
    </row>
    <row r="394" spans="2:6" hidden="1">
      <c r="B394" s="1"/>
      <c r="C394" s="1"/>
      <c r="D394" s="1"/>
      <c r="E394" s="1"/>
      <c r="F394" s="1"/>
    </row>
    <row r="395" spans="2:6" hidden="1">
      <c r="B395" s="1"/>
      <c r="C395" s="1"/>
      <c r="D395" s="1"/>
      <c r="E395" s="1"/>
      <c r="F395" s="1"/>
    </row>
    <row r="396" spans="2:6" hidden="1">
      <c r="B396" s="1"/>
      <c r="C396" s="1"/>
      <c r="D396" s="1"/>
      <c r="E396" s="1"/>
      <c r="F396" s="1"/>
    </row>
    <row r="397" spans="2:6" hidden="1">
      <c r="B397" s="1"/>
      <c r="C397" s="1"/>
      <c r="D397" s="1"/>
      <c r="E397" s="1"/>
      <c r="F397" s="1"/>
    </row>
    <row r="398" spans="2:6" hidden="1">
      <c r="B398" s="1"/>
      <c r="C398" s="1"/>
      <c r="D398" s="1"/>
      <c r="E398" s="1"/>
      <c r="F398" s="1"/>
    </row>
    <row r="399" spans="2:6" hidden="1">
      <c r="B399" s="1"/>
      <c r="C399" s="1"/>
      <c r="D399" s="1"/>
      <c r="E399" s="1"/>
      <c r="F399" s="1"/>
    </row>
    <row r="400" spans="2:6" hidden="1">
      <c r="B400" s="1"/>
      <c r="C400" s="1"/>
      <c r="D400" s="1"/>
      <c r="E400" s="1"/>
      <c r="F400" s="1"/>
    </row>
    <row r="401" spans="2:6" hidden="1">
      <c r="B401" s="1"/>
      <c r="C401" s="1"/>
      <c r="D401" s="1"/>
      <c r="E401" s="1"/>
      <c r="F401" s="1"/>
    </row>
    <row r="402" spans="2:6" hidden="1">
      <c r="B402" s="1"/>
      <c r="C402" s="1"/>
      <c r="D402" s="1"/>
      <c r="E402" s="1"/>
      <c r="F402" s="1"/>
    </row>
    <row r="403" spans="2:6" hidden="1">
      <c r="B403" s="1"/>
      <c r="C403" s="1"/>
      <c r="D403" s="1"/>
      <c r="E403" s="1"/>
      <c r="F403" s="1"/>
    </row>
    <row r="404" spans="2:6" hidden="1">
      <c r="B404" s="1"/>
      <c r="C404" s="1"/>
      <c r="D404" s="1"/>
      <c r="E404" s="1"/>
      <c r="F404" s="1"/>
    </row>
    <row r="405" spans="2:6" hidden="1">
      <c r="B405" s="1"/>
      <c r="C405" s="1"/>
      <c r="D405" s="1"/>
      <c r="E405" s="1"/>
      <c r="F405" s="1"/>
    </row>
    <row r="406" spans="2:6" hidden="1">
      <c r="B406" s="1"/>
      <c r="C406" s="1"/>
      <c r="D406" s="1"/>
      <c r="E406" s="1"/>
      <c r="F406" s="1"/>
    </row>
    <row r="407" spans="2:6" hidden="1">
      <c r="B407" s="1"/>
      <c r="C407" s="1"/>
      <c r="D407" s="1"/>
      <c r="E407" s="1"/>
      <c r="F407" s="1"/>
    </row>
    <row r="408" spans="2:6" hidden="1">
      <c r="B408" s="1"/>
      <c r="C408" s="1"/>
      <c r="D408" s="1"/>
      <c r="E408" s="1"/>
      <c r="F408" s="1"/>
    </row>
    <row r="409" spans="2:6" hidden="1">
      <c r="B409" s="1"/>
      <c r="C409" s="1"/>
      <c r="D409" s="1"/>
      <c r="E409" s="1"/>
      <c r="F409" s="1"/>
    </row>
    <row r="410" spans="2:6" hidden="1">
      <c r="B410" s="1"/>
      <c r="C410" s="1"/>
      <c r="D410" s="1"/>
      <c r="E410" s="1"/>
      <c r="F410" s="1"/>
    </row>
    <row r="411" spans="2:6" hidden="1">
      <c r="B411" s="1"/>
      <c r="C411" s="1"/>
      <c r="D411" s="1"/>
      <c r="E411" s="1"/>
      <c r="F411" s="1"/>
    </row>
    <row r="412" spans="2:6" hidden="1">
      <c r="B412" s="1"/>
      <c r="C412" s="1"/>
      <c r="D412" s="1"/>
      <c r="E412" s="1"/>
      <c r="F412" s="1"/>
    </row>
    <row r="413" spans="2:6" hidden="1">
      <c r="B413" s="1"/>
      <c r="C413" s="1"/>
      <c r="D413" s="1"/>
      <c r="E413" s="1"/>
      <c r="F413" s="1"/>
    </row>
    <row r="414" spans="2:6" hidden="1">
      <c r="B414" s="1"/>
      <c r="C414" s="1"/>
      <c r="D414" s="1"/>
      <c r="E414" s="1"/>
      <c r="F414" s="1"/>
    </row>
    <row r="415" spans="2:6" hidden="1">
      <c r="B415" s="1"/>
      <c r="C415" s="1"/>
      <c r="D415" s="1"/>
      <c r="E415" s="1"/>
      <c r="F415" s="1"/>
    </row>
    <row r="416" spans="2:6" hidden="1">
      <c r="B416" s="1"/>
      <c r="C416" s="1"/>
      <c r="D416" s="1"/>
      <c r="E416" s="1"/>
      <c r="F416" s="1"/>
    </row>
    <row r="417" spans="2:6" hidden="1">
      <c r="B417" s="1"/>
      <c r="C417" s="1"/>
      <c r="D417" s="1"/>
      <c r="E417" s="1"/>
      <c r="F417" s="1"/>
    </row>
    <row r="418" spans="2:6" hidden="1">
      <c r="B418" s="1"/>
      <c r="C418" s="1"/>
      <c r="D418" s="1"/>
      <c r="E418" s="1"/>
      <c r="F418" s="1"/>
    </row>
    <row r="419" spans="2:6" hidden="1">
      <c r="B419" s="1"/>
      <c r="C419" s="1"/>
      <c r="D419" s="1"/>
      <c r="E419" s="1"/>
      <c r="F419" s="1"/>
    </row>
    <row r="420" spans="2:6" hidden="1">
      <c r="B420" s="1"/>
      <c r="C420" s="1"/>
      <c r="D420" s="1"/>
      <c r="E420" s="1"/>
      <c r="F420" s="1"/>
    </row>
    <row r="421" spans="2:6" hidden="1">
      <c r="B421" s="1"/>
      <c r="C421" s="1"/>
      <c r="D421" s="1"/>
      <c r="E421" s="1"/>
      <c r="F421" s="1"/>
    </row>
    <row r="422" spans="2:6" hidden="1">
      <c r="B422" s="1"/>
      <c r="C422" s="1"/>
      <c r="D422" s="1"/>
      <c r="E422" s="1"/>
      <c r="F422" s="1"/>
    </row>
    <row r="423" spans="2:6" hidden="1">
      <c r="B423" s="1"/>
      <c r="C423" s="1"/>
      <c r="D423" s="1"/>
      <c r="E423" s="1"/>
      <c r="F423" s="1"/>
    </row>
    <row r="424" spans="2:6" hidden="1">
      <c r="B424" s="1"/>
      <c r="C424" s="1"/>
      <c r="D424" s="1"/>
      <c r="E424" s="1"/>
      <c r="F424" s="1"/>
    </row>
    <row r="425" spans="2:6" hidden="1">
      <c r="B425" s="1"/>
      <c r="C425" s="1"/>
      <c r="D425" s="1"/>
      <c r="E425" s="1"/>
      <c r="F425" s="1"/>
    </row>
    <row r="426" spans="2:6" hidden="1">
      <c r="B426" s="1"/>
      <c r="C426" s="1"/>
      <c r="D426" s="1"/>
      <c r="E426" s="1"/>
      <c r="F426" s="1"/>
    </row>
    <row r="427" spans="2:6" hidden="1">
      <c r="B427" s="1"/>
      <c r="C427" s="1"/>
      <c r="D427" s="1"/>
      <c r="E427" s="1"/>
      <c r="F427" s="1"/>
    </row>
    <row r="428" spans="2:6" hidden="1">
      <c r="B428" s="1"/>
      <c r="C428" s="1"/>
      <c r="D428" s="1"/>
      <c r="E428" s="1"/>
      <c r="F428" s="1"/>
    </row>
    <row r="429" spans="2:6" hidden="1">
      <c r="B429" s="1"/>
      <c r="C429" s="1"/>
      <c r="D429" s="1"/>
      <c r="E429" s="1"/>
      <c r="F429" s="1"/>
    </row>
    <row r="430" spans="2:6" hidden="1">
      <c r="B430" s="1"/>
      <c r="C430" s="1"/>
      <c r="D430" s="1"/>
      <c r="E430" s="1"/>
      <c r="F430" s="1"/>
    </row>
    <row r="431" spans="2:6" hidden="1">
      <c r="B431" s="1"/>
      <c r="C431" s="1"/>
      <c r="D431" s="1"/>
      <c r="E431" s="1"/>
      <c r="F431" s="1"/>
    </row>
    <row r="432" spans="2:6" hidden="1">
      <c r="B432" s="1"/>
      <c r="C432" s="1"/>
      <c r="D432" s="1"/>
      <c r="E432" s="1"/>
      <c r="F432" s="1"/>
    </row>
    <row r="433" spans="2:6" hidden="1">
      <c r="B433" s="1"/>
      <c r="C433" s="1"/>
      <c r="D433" s="1"/>
      <c r="E433" s="1"/>
      <c r="F433" s="1"/>
    </row>
    <row r="434" spans="2:6" hidden="1">
      <c r="B434" s="1"/>
      <c r="C434" s="1"/>
      <c r="D434" s="1"/>
      <c r="E434" s="1"/>
      <c r="F434" s="1"/>
    </row>
    <row r="435" spans="2:6" hidden="1">
      <c r="B435" s="1"/>
      <c r="C435" s="1"/>
      <c r="D435" s="1"/>
      <c r="E435" s="1"/>
      <c r="F435" s="1"/>
    </row>
    <row r="436" spans="2:6" hidden="1">
      <c r="B436" s="1"/>
      <c r="C436" s="1"/>
      <c r="D436" s="1"/>
      <c r="E436" s="1"/>
      <c r="F436" s="1"/>
    </row>
    <row r="437" spans="2:6" hidden="1">
      <c r="B437" s="1"/>
      <c r="C437" s="1"/>
      <c r="D437" s="1"/>
      <c r="E437" s="1"/>
      <c r="F437" s="1"/>
    </row>
    <row r="438" spans="2:6" hidden="1">
      <c r="B438" s="1"/>
      <c r="C438" s="1"/>
      <c r="D438" s="1"/>
      <c r="E438" s="1"/>
      <c r="F438" s="1"/>
    </row>
    <row r="439" spans="2:6" hidden="1">
      <c r="B439" s="1"/>
      <c r="C439" s="1"/>
      <c r="D439" s="1"/>
      <c r="E439" s="1"/>
      <c r="F439" s="1"/>
    </row>
    <row r="440" spans="2:6" hidden="1">
      <c r="B440" s="1"/>
      <c r="C440" s="1"/>
      <c r="D440" s="1"/>
      <c r="E440" s="1"/>
      <c r="F440" s="1"/>
    </row>
    <row r="441" spans="2:6" hidden="1">
      <c r="B441" s="1"/>
      <c r="C441" s="1"/>
      <c r="D441" s="1"/>
      <c r="E441" s="1"/>
      <c r="F441" s="1"/>
    </row>
    <row r="442" spans="2:6" hidden="1">
      <c r="B442" s="1"/>
      <c r="C442" s="1"/>
      <c r="D442" s="1"/>
      <c r="E442" s="1"/>
      <c r="F442" s="1"/>
    </row>
    <row r="443" spans="2:6" hidden="1">
      <c r="B443" s="1"/>
      <c r="C443" s="1"/>
      <c r="D443" s="1"/>
      <c r="E443" s="1"/>
      <c r="F443" s="1"/>
    </row>
    <row r="444" spans="2:6" hidden="1">
      <c r="B444" s="1"/>
      <c r="C444" s="1"/>
      <c r="D444" s="1"/>
      <c r="E444" s="1"/>
      <c r="F444" s="1"/>
    </row>
    <row r="445" spans="2:6" hidden="1">
      <c r="B445" s="1"/>
      <c r="C445" s="1"/>
      <c r="D445" s="1"/>
      <c r="E445" s="1"/>
      <c r="F445" s="1"/>
    </row>
    <row r="446" spans="2:6" hidden="1">
      <c r="B446" s="1"/>
      <c r="C446" s="1"/>
      <c r="D446" s="1"/>
      <c r="E446" s="1"/>
      <c r="F446" s="1"/>
    </row>
    <row r="447" spans="2:6" hidden="1">
      <c r="B447" s="1"/>
      <c r="C447" s="1"/>
      <c r="D447" s="1"/>
      <c r="E447" s="1"/>
      <c r="F447" s="1"/>
    </row>
    <row r="448" spans="2:6" hidden="1">
      <c r="B448" s="1"/>
      <c r="C448" s="1"/>
      <c r="D448" s="1"/>
      <c r="E448" s="1"/>
      <c r="F448" s="1"/>
    </row>
    <row r="449" spans="2:6" hidden="1">
      <c r="B449" s="1"/>
      <c r="C449" s="1"/>
      <c r="D449" s="1"/>
      <c r="E449" s="1"/>
      <c r="F449" s="1"/>
    </row>
    <row r="450" spans="2:6" hidden="1">
      <c r="B450" s="1"/>
      <c r="C450" s="1"/>
      <c r="D450" s="1"/>
      <c r="E450" s="1"/>
      <c r="F450" s="1"/>
    </row>
    <row r="451" spans="2:6" hidden="1">
      <c r="B451" s="1"/>
      <c r="C451" s="1"/>
      <c r="D451" s="1"/>
      <c r="E451" s="1"/>
      <c r="F451" s="1"/>
    </row>
    <row r="452" spans="2:6" hidden="1">
      <c r="B452" s="1"/>
      <c r="C452" s="1"/>
      <c r="D452" s="1"/>
      <c r="E452" s="1"/>
      <c r="F452" s="1"/>
    </row>
    <row r="453" spans="2:6" hidden="1">
      <c r="B453" s="1"/>
      <c r="C453" s="1"/>
      <c r="D453" s="1"/>
      <c r="E453" s="1"/>
      <c r="F453" s="1"/>
    </row>
    <row r="454" spans="2:6" hidden="1">
      <c r="B454" s="1"/>
      <c r="C454" s="1"/>
      <c r="D454" s="1"/>
      <c r="E454" s="1"/>
      <c r="F454" s="1"/>
    </row>
    <row r="455" spans="2:6" hidden="1">
      <c r="B455" s="1"/>
      <c r="C455" s="1"/>
      <c r="D455" s="1"/>
      <c r="E455" s="1"/>
      <c r="F455" s="1"/>
    </row>
    <row r="456" spans="2:6" hidden="1">
      <c r="B456" s="1"/>
      <c r="C456" s="1"/>
      <c r="D456" s="1"/>
      <c r="E456" s="1"/>
      <c r="F456" s="1"/>
    </row>
    <row r="457" spans="2:6" hidden="1">
      <c r="B457" s="1"/>
      <c r="C457" s="1"/>
      <c r="D457" s="1"/>
      <c r="E457" s="1"/>
      <c r="F457" s="1"/>
    </row>
    <row r="458" spans="2:6" hidden="1">
      <c r="B458" s="1"/>
      <c r="C458" s="1"/>
      <c r="D458" s="1"/>
      <c r="E458" s="1"/>
      <c r="F458" s="1"/>
    </row>
    <row r="459" spans="2:6" hidden="1">
      <c r="B459" s="1"/>
      <c r="C459" s="1"/>
      <c r="D459" s="1"/>
      <c r="E459" s="1"/>
      <c r="F459" s="1"/>
    </row>
    <row r="460" spans="2:6" hidden="1">
      <c r="B460" s="1"/>
      <c r="C460" s="1"/>
      <c r="D460" s="1"/>
      <c r="E460" s="1"/>
      <c r="F460" s="1"/>
    </row>
    <row r="461" spans="2:6" hidden="1">
      <c r="B461" s="1"/>
      <c r="C461" s="1"/>
      <c r="D461" s="1"/>
      <c r="E461" s="1"/>
      <c r="F461" s="1"/>
    </row>
    <row r="462" spans="2:6" hidden="1">
      <c r="B462" s="1"/>
      <c r="C462" s="1"/>
      <c r="D462" s="1"/>
      <c r="E462" s="1"/>
      <c r="F462" s="1"/>
    </row>
    <row r="463" spans="2:6" hidden="1">
      <c r="B463" s="1"/>
      <c r="C463" s="1"/>
      <c r="D463" s="1"/>
      <c r="E463" s="1"/>
      <c r="F463" s="1"/>
    </row>
    <row r="464" spans="2:6" hidden="1">
      <c r="B464" s="1"/>
      <c r="C464" s="1"/>
      <c r="D464" s="1"/>
      <c r="E464" s="1"/>
      <c r="F464" s="1"/>
    </row>
    <row r="465" spans="2:6" hidden="1">
      <c r="B465" s="1"/>
      <c r="C465" s="1"/>
      <c r="D465" s="1"/>
      <c r="E465" s="1"/>
      <c r="F465" s="1"/>
    </row>
    <row r="466" spans="2:6" hidden="1">
      <c r="B466" s="1"/>
      <c r="C466" s="1"/>
      <c r="D466" s="1"/>
      <c r="E466" s="1"/>
      <c r="F466" s="1"/>
    </row>
    <row r="467" spans="2:6" hidden="1">
      <c r="B467" s="1"/>
      <c r="C467" s="1"/>
      <c r="D467" s="1"/>
      <c r="E467" s="1"/>
      <c r="F467" s="1"/>
    </row>
    <row r="468" spans="2:6" hidden="1">
      <c r="B468" s="1"/>
      <c r="C468" s="1"/>
      <c r="D468" s="1"/>
      <c r="E468" s="1"/>
      <c r="F468" s="1"/>
    </row>
    <row r="469" spans="2:6" hidden="1">
      <c r="B469" s="1"/>
      <c r="C469" s="1"/>
      <c r="D469" s="1"/>
      <c r="E469" s="1"/>
      <c r="F469" s="1"/>
    </row>
    <row r="470" spans="2:6" hidden="1">
      <c r="B470" s="1"/>
      <c r="C470" s="1"/>
      <c r="D470" s="1"/>
      <c r="E470" s="1"/>
      <c r="F470" s="1"/>
    </row>
    <row r="471" spans="2:6" hidden="1">
      <c r="B471" s="1"/>
      <c r="C471" s="1"/>
      <c r="D471" s="1"/>
      <c r="E471" s="1"/>
      <c r="F471" s="1"/>
    </row>
    <row r="472" spans="2:6" hidden="1">
      <c r="B472" s="1"/>
      <c r="C472" s="1"/>
      <c r="D472" s="1"/>
      <c r="E472" s="1"/>
      <c r="F472" s="1"/>
    </row>
    <row r="473" spans="2:6" hidden="1">
      <c r="B473" s="1"/>
      <c r="C473" s="1"/>
      <c r="D473" s="1"/>
      <c r="E473" s="1"/>
      <c r="F473" s="1"/>
    </row>
    <row r="474" spans="2:6" hidden="1">
      <c r="B474" s="1"/>
      <c r="C474" s="1"/>
      <c r="D474" s="1"/>
      <c r="E474" s="1"/>
      <c r="F474" s="1"/>
    </row>
    <row r="475" spans="2:6" hidden="1">
      <c r="B475" s="1"/>
      <c r="C475" s="1"/>
      <c r="D475" s="1"/>
      <c r="E475" s="1"/>
      <c r="F475" s="1"/>
    </row>
    <row r="476" spans="2:6" hidden="1">
      <c r="B476" s="1"/>
      <c r="C476" s="1"/>
      <c r="D476" s="1"/>
      <c r="E476" s="1"/>
      <c r="F476" s="1"/>
    </row>
    <row r="477" spans="2:6" hidden="1">
      <c r="B477" s="1"/>
      <c r="C477" s="1"/>
      <c r="D477" s="1"/>
      <c r="E477" s="1"/>
      <c r="F477" s="1"/>
    </row>
    <row r="478" spans="2:6" hidden="1">
      <c r="B478" s="1"/>
      <c r="C478" s="1"/>
      <c r="D478" s="1"/>
      <c r="E478" s="1"/>
      <c r="F478" s="1"/>
    </row>
    <row r="479" spans="2:6" hidden="1">
      <c r="B479" s="1"/>
      <c r="C479" s="1"/>
      <c r="D479" s="1"/>
      <c r="E479" s="1"/>
      <c r="F479" s="1"/>
    </row>
    <row r="480" spans="2:6" hidden="1">
      <c r="B480" s="1"/>
      <c r="C480" s="1"/>
      <c r="D480" s="1"/>
      <c r="E480" s="1"/>
      <c r="F480" s="1"/>
    </row>
    <row r="481" spans="2:6" hidden="1">
      <c r="B481" s="1"/>
      <c r="C481" s="1"/>
      <c r="D481" s="1"/>
      <c r="E481" s="1"/>
      <c r="F481" s="1"/>
    </row>
    <row r="482" spans="2:6" hidden="1">
      <c r="B482" s="1"/>
      <c r="C482" s="1"/>
      <c r="D482" s="1"/>
      <c r="E482" s="1"/>
      <c r="F482" s="1"/>
    </row>
    <row r="483" spans="2:6" hidden="1">
      <c r="B483" s="1"/>
      <c r="C483" s="1"/>
      <c r="D483" s="1"/>
      <c r="E483" s="1"/>
      <c r="F483" s="1"/>
    </row>
    <row r="484" spans="2:6" hidden="1">
      <c r="B484" s="1"/>
      <c r="C484" s="1"/>
      <c r="D484" s="1"/>
      <c r="E484" s="1"/>
      <c r="F484" s="1"/>
    </row>
    <row r="485" spans="2:6" hidden="1">
      <c r="B485" s="1"/>
      <c r="C485" s="1"/>
      <c r="D485" s="1"/>
      <c r="E485" s="1"/>
      <c r="F485" s="1"/>
    </row>
    <row r="486" spans="2:6" hidden="1">
      <c r="B486" s="1"/>
      <c r="C486" s="1"/>
      <c r="D486" s="1"/>
      <c r="E486" s="1"/>
      <c r="F486" s="1"/>
    </row>
    <row r="487" spans="2:6" hidden="1">
      <c r="B487" s="1"/>
      <c r="C487" s="1"/>
      <c r="D487" s="1"/>
      <c r="E487" s="1"/>
      <c r="F487" s="1"/>
    </row>
    <row r="488" spans="2:6" hidden="1">
      <c r="B488" s="1"/>
      <c r="C488" s="1"/>
      <c r="D488" s="1"/>
      <c r="E488" s="1"/>
      <c r="F488" s="1"/>
    </row>
    <row r="489" spans="2:6" hidden="1">
      <c r="B489" s="1"/>
      <c r="C489" s="1"/>
      <c r="D489" s="1"/>
      <c r="E489" s="1"/>
      <c r="F489" s="1"/>
    </row>
    <row r="490" spans="2:6" hidden="1">
      <c r="B490" s="1"/>
      <c r="C490" s="1"/>
      <c r="D490" s="1"/>
      <c r="E490" s="1"/>
      <c r="F490" s="1"/>
    </row>
    <row r="491" spans="2:6" hidden="1">
      <c r="B491" s="1"/>
      <c r="C491" s="1"/>
      <c r="D491" s="1"/>
      <c r="E491" s="1"/>
      <c r="F491" s="1"/>
    </row>
    <row r="492" spans="2:6" hidden="1">
      <c r="B492" s="1"/>
      <c r="C492" s="1"/>
      <c r="D492" s="1"/>
      <c r="E492" s="1"/>
      <c r="F492" s="1"/>
    </row>
    <row r="493" spans="2:6" hidden="1">
      <c r="B493" s="1"/>
      <c r="C493" s="1"/>
      <c r="D493" s="1"/>
      <c r="E493" s="1"/>
      <c r="F493" s="1"/>
    </row>
    <row r="494" spans="2:6" hidden="1">
      <c r="B494" s="1"/>
      <c r="C494" s="1"/>
      <c r="D494" s="1"/>
      <c r="E494" s="1"/>
      <c r="F494" s="1"/>
    </row>
    <row r="495" spans="2:6" hidden="1">
      <c r="B495" s="1"/>
      <c r="C495" s="1"/>
      <c r="D495" s="1"/>
      <c r="E495" s="1"/>
      <c r="F495" s="1"/>
    </row>
    <row r="496" spans="2:6" hidden="1">
      <c r="B496" s="1"/>
      <c r="C496" s="1"/>
      <c r="D496" s="1"/>
      <c r="E496" s="1"/>
      <c r="F496" s="1"/>
    </row>
    <row r="497" spans="2:6" hidden="1">
      <c r="B497" s="1"/>
      <c r="C497" s="1"/>
      <c r="D497" s="1"/>
      <c r="E497" s="1"/>
      <c r="F497" s="1"/>
    </row>
    <row r="498" spans="2:6" hidden="1">
      <c r="B498" s="1"/>
      <c r="C498" s="1"/>
      <c r="D498" s="1"/>
      <c r="E498" s="1"/>
      <c r="F498" s="1"/>
    </row>
    <row r="499" spans="2:6" hidden="1">
      <c r="B499" s="1"/>
      <c r="C499" s="1"/>
      <c r="D499" s="1"/>
      <c r="E499" s="1"/>
      <c r="F499" s="1"/>
    </row>
    <row r="500" spans="2:6" hidden="1">
      <c r="B500" s="1"/>
      <c r="C500" s="1"/>
      <c r="D500" s="1"/>
      <c r="E500" s="1"/>
      <c r="F500" s="1"/>
    </row>
    <row r="501" spans="2:6" hidden="1">
      <c r="B501" s="1"/>
      <c r="C501" s="1"/>
      <c r="D501" s="1"/>
      <c r="E501" s="1"/>
      <c r="F501" s="1"/>
    </row>
    <row r="502" spans="2:6" hidden="1">
      <c r="B502" s="1"/>
      <c r="C502" s="1"/>
      <c r="D502" s="1"/>
      <c r="E502" s="1"/>
      <c r="F502" s="1"/>
    </row>
    <row r="503" spans="2:6" hidden="1">
      <c r="B503" s="1"/>
      <c r="C503" s="1"/>
      <c r="D503" s="1"/>
      <c r="E503" s="1"/>
      <c r="F503" s="1"/>
    </row>
    <row r="504" spans="2:6" hidden="1">
      <c r="B504" s="1"/>
      <c r="C504" s="1"/>
      <c r="D504" s="1"/>
      <c r="E504" s="1"/>
      <c r="F504" s="1"/>
    </row>
    <row r="505" spans="2:6" hidden="1">
      <c r="B505" s="1"/>
      <c r="C505" s="1"/>
      <c r="D505" s="1"/>
      <c r="E505" s="1"/>
      <c r="F505" s="1"/>
    </row>
    <row r="506" spans="2:6" hidden="1">
      <c r="B506" s="1"/>
      <c r="C506" s="1"/>
      <c r="D506" s="1"/>
      <c r="E506" s="1"/>
      <c r="F506" s="1"/>
    </row>
    <row r="507" spans="2:6" hidden="1">
      <c r="B507" s="1"/>
      <c r="C507" s="1"/>
      <c r="D507" s="1"/>
      <c r="E507" s="1"/>
      <c r="F507" s="1"/>
    </row>
    <row r="508" spans="2:6" hidden="1">
      <c r="B508" s="1"/>
      <c r="C508" s="1"/>
      <c r="D508" s="1"/>
      <c r="E508" s="1"/>
      <c r="F508" s="1"/>
    </row>
    <row r="509" spans="2:6" hidden="1">
      <c r="B509" s="1"/>
      <c r="C509" s="1"/>
      <c r="D509" s="1"/>
      <c r="E509" s="1"/>
      <c r="F509" s="1"/>
    </row>
    <row r="510" spans="2:6" hidden="1">
      <c r="B510" s="1"/>
      <c r="C510" s="1"/>
      <c r="D510" s="1"/>
      <c r="E510" s="1"/>
      <c r="F510" s="1"/>
    </row>
    <row r="511" spans="2:6" hidden="1">
      <c r="B511" s="1"/>
      <c r="C511" s="1"/>
      <c r="D511" s="1"/>
      <c r="E511" s="1"/>
      <c r="F511" s="1"/>
    </row>
    <row r="512" spans="2:6" hidden="1">
      <c r="B512" s="1"/>
      <c r="C512" s="1"/>
      <c r="D512" s="1"/>
      <c r="E512" s="1"/>
      <c r="F512" s="1"/>
    </row>
    <row r="513" spans="2:6" hidden="1">
      <c r="B513" s="1"/>
      <c r="C513" s="1"/>
      <c r="D513" s="1"/>
      <c r="E513" s="1"/>
      <c r="F513" s="1"/>
    </row>
    <row r="514" spans="2:6" hidden="1">
      <c r="B514" s="1"/>
      <c r="C514" s="1"/>
      <c r="D514" s="1"/>
      <c r="E514" s="1"/>
      <c r="F514" s="1"/>
    </row>
    <row r="515" spans="2:6" hidden="1">
      <c r="B515" s="1"/>
      <c r="C515" s="1"/>
      <c r="D515" s="1"/>
      <c r="E515" s="1"/>
      <c r="F515" s="1"/>
    </row>
    <row r="516" spans="2:6" hidden="1">
      <c r="B516" s="1"/>
      <c r="C516" s="1"/>
      <c r="D516" s="1"/>
      <c r="E516" s="1"/>
      <c r="F516" s="1"/>
    </row>
    <row r="517" spans="2:6" hidden="1">
      <c r="B517" s="1"/>
      <c r="C517" s="1"/>
      <c r="D517" s="1"/>
      <c r="E517" s="1"/>
      <c r="F517" s="1"/>
    </row>
    <row r="518" spans="2:6" hidden="1">
      <c r="B518" s="1"/>
      <c r="C518" s="1"/>
      <c r="D518" s="1"/>
      <c r="E518" s="1"/>
      <c r="F518" s="1"/>
    </row>
    <row r="519" spans="2:6" hidden="1">
      <c r="B519" s="1"/>
      <c r="C519" s="1"/>
      <c r="D519" s="1"/>
      <c r="E519" s="1"/>
      <c r="F519" s="1"/>
    </row>
    <row r="520" spans="2:6" hidden="1">
      <c r="B520" s="1"/>
      <c r="C520" s="1"/>
      <c r="D520" s="1"/>
      <c r="E520" s="1"/>
      <c r="F520" s="1"/>
    </row>
    <row r="521" spans="2:6" hidden="1">
      <c r="B521" s="1"/>
      <c r="C521" s="1"/>
      <c r="D521" s="1"/>
      <c r="E521" s="1"/>
      <c r="F521" s="1"/>
    </row>
    <row r="522" spans="2:6" hidden="1">
      <c r="B522" s="1"/>
      <c r="C522" s="1"/>
      <c r="D522" s="1"/>
      <c r="E522" s="1"/>
      <c r="F522" s="1"/>
    </row>
    <row r="523" spans="2:6" hidden="1">
      <c r="B523" s="1"/>
      <c r="C523" s="1"/>
      <c r="D523" s="1"/>
      <c r="E523" s="1"/>
      <c r="F523" s="1"/>
    </row>
    <row r="524" spans="2:6" hidden="1">
      <c r="B524" s="1"/>
      <c r="C524" s="1"/>
      <c r="D524" s="1"/>
      <c r="E524" s="1"/>
      <c r="F524" s="1"/>
    </row>
    <row r="525" spans="2:6" hidden="1">
      <c r="B525" s="1"/>
      <c r="C525" s="1"/>
      <c r="D525" s="1"/>
      <c r="E525" s="1"/>
      <c r="F525" s="1"/>
    </row>
    <row r="526" spans="2:6" hidden="1">
      <c r="B526" s="1"/>
      <c r="C526" s="1"/>
      <c r="D526" s="1"/>
      <c r="E526" s="1"/>
      <c r="F526" s="1"/>
    </row>
    <row r="527" spans="2:6" hidden="1">
      <c r="B527" s="1"/>
      <c r="C527" s="1"/>
      <c r="D527" s="1"/>
      <c r="E527" s="1"/>
      <c r="F527" s="1"/>
    </row>
    <row r="528" spans="2:6" hidden="1">
      <c r="B528" s="1"/>
      <c r="C528" s="1"/>
      <c r="D528" s="1"/>
      <c r="E528" s="1"/>
      <c r="F528" s="1"/>
    </row>
    <row r="529" spans="2:6" hidden="1">
      <c r="B529" s="1"/>
      <c r="C529" s="1"/>
      <c r="D529" s="1"/>
      <c r="E529" s="1"/>
      <c r="F529" s="1"/>
    </row>
    <row r="530" spans="2:6" hidden="1">
      <c r="B530" s="1"/>
      <c r="C530" s="1"/>
      <c r="D530" s="1"/>
      <c r="E530" s="1"/>
      <c r="F530" s="1"/>
    </row>
    <row r="531" spans="2:6" hidden="1">
      <c r="B531" s="1"/>
      <c r="C531" s="1"/>
      <c r="D531" s="1"/>
      <c r="E531" s="1"/>
      <c r="F531" s="1"/>
    </row>
    <row r="532" spans="2:6" hidden="1">
      <c r="B532" s="1"/>
      <c r="C532" s="1"/>
      <c r="D532" s="1"/>
      <c r="E532" s="1"/>
      <c r="F532" s="1"/>
    </row>
    <row r="533" spans="2:6" hidden="1">
      <c r="B533" s="1"/>
      <c r="C533" s="1"/>
      <c r="D533" s="1"/>
      <c r="E533" s="1"/>
      <c r="F533" s="1"/>
    </row>
    <row r="534" spans="2:6" hidden="1">
      <c r="B534" s="1"/>
      <c r="C534" s="1"/>
      <c r="D534" s="1"/>
      <c r="E534" s="1"/>
      <c r="F534" s="1"/>
    </row>
    <row r="535" spans="2:6" hidden="1">
      <c r="B535" s="1"/>
      <c r="C535" s="1"/>
      <c r="D535" s="1"/>
      <c r="E535" s="1"/>
      <c r="F535" s="1"/>
    </row>
    <row r="536" spans="2:6" hidden="1">
      <c r="B536" s="1"/>
      <c r="C536" s="1"/>
      <c r="D536" s="1"/>
      <c r="E536" s="1"/>
      <c r="F536" s="1"/>
    </row>
    <row r="537" spans="2:6" hidden="1">
      <c r="B537" s="1"/>
      <c r="C537" s="1"/>
      <c r="D537" s="1"/>
      <c r="E537" s="1"/>
      <c r="F537" s="1"/>
    </row>
    <row r="538" spans="2:6" hidden="1">
      <c r="B538" s="1"/>
      <c r="C538" s="1"/>
      <c r="D538" s="1"/>
      <c r="E538" s="1"/>
      <c r="F538" s="1"/>
    </row>
    <row r="539" spans="2:6" hidden="1">
      <c r="B539" s="1"/>
      <c r="C539" s="1"/>
      <c r="D539" s="1"/>
      <c r="E539" s="1"/>
      <c r="F539" s="1"/>
    </row>
    <row r="540" spans="2:6" hidden="1">
      <c r="B540" s="1"/>
      <c r="C540" s="1"/>
      <c r="D540" s="1"/>
      <c r="E540" s="1"/>
      <c r="F540" s="1"/>
    </row>
    <row r="541" spans="2:6" hidden="1">
      <c r="B541" s="1"/>
      <c r="C541" s="1"/>
      <c r="D541" s="1"/>
      <c r="E541" s="1"/>
      <c r="F541" s="1"/>
    </row>
    <row r="542" spans="2:6" hidden="1">
      <c r="B542" s="1"/>
      <c r="C542" s="1"/>
      <c r="D542" s="1"/>
      <c r="E542" s="1"/>
      <c r="F542" s="1"/>
    </row>
    <row r="543" spans="2:6" hidden="1">
      <c r="B543" s="1"/>
      <c r="C543" s="1"/>
      <c r="D543" s="1"/>
      <c r="E543" s="1"/>
      <c r="F543" s="1"/>
    </row>
    <row r="544" spans="2:6" hidden="1">
      <c r="B544" s="1"/>
      <c r="C544" s="1"/>
      <c r="D544" s="1"/>
      <c r="E544" s="1"/>
      <c r="F544" s="1"/>
    </row>
    <row r="545" spans="2:6" hidden="1">
      <c r="B545" s="1"/>
      <c r="C545" s="1"/>
      <c r="D545" s="1"/>
      <c r="E545" s="1"/>
      <c r="F545" s="1"/>
    </row>
    <row r="546" spans="2:6" hidden="1">
      <c r="B546" s="1"/>
      <c r="C546" s="1"/>
      <c r="D546" s="1"/>
      <c r="E546" s="1"/>
      <c r="F546" s="1"/>
    </row>
    <row r="547" spans="2:6" hidden="1">
      <c r="B547" s="1"/>
      <c r="C547" s="1"/>
      <c r="D547" s="1"/>
      <c r="E547" s="1"/>
      <c r="F547" s="1"/>
    </row>
    <row r="548" spans="2:6" hidden="1">
      <c r="B548" s="1"/>
      <c r="C548" s="1"/>
      <c r="D548" s="1"/>
      <c r="E548" s="1"/>
      <c r="F548" s="1"/>
    </row>
    <row r="549" spans="2:6" hidden="1">
      <c r="B549" s="1"/>
      <c r="C549" s="1"/>
      <c r="D549" s="1"/>
      <c r="E549" s="1"/>
      <c r="F549" s="1"/>
    </row>
    <row r="550" spans="2:6" hidden="1">
      <c r="B550" s="1"/>
      <c r="C550" s="1"/>
      <c r="D550" s="1"/>
      <c r="E550" s="1"/>
      <c r="F550" s="1"/>
    </row>
    <row r="551" spans="2:6" hidden="1">
      <c r="B551" s="1"/>
      <c r="C551" s="1"/>
      <c r="D551" s="1"/>
      <c r="E551" s="1"/>
      <c r="F551" s="1"/>
    </row>
    <row r="552" spans="2:6" hidden="1">
      <c r="B552" s="1"/>
      <c r="C552" s="1"/>
      <c r="D552" s="1"/>
      <c r="E552" s="1"/>
      <c r="F552" s="1"/>
    </row>
    <row r="553" spans="2:6" hidden="1">
      <c r="B553" s="1"/>
      <c r="C553" s="1"/>
      <c r="D553" s="1"/>
      <c r="E553" s="1"/>
      <c r="F553" s="1"/>
    </row>
    <row r="554" spans="2:6" hidden="1">
      <c r="B554" s="1"/>
      <c r="C554" s="1"/>
      <c r="D554" s="1"/>
      <c r="E554" s="1"/>
      <c r="F554" s="1"/>
    </row>
    <row r="555" spans="2:6" hidden="1">
      <c r="B555" s="1"/>
      <c r="C555" s="1"/>
      <c r="D555" s="1"/>
      <c r="E555" s="1"/>
      <c r="F555" s="1"/>
    </row>
    <row r="556" spans="2:6" hidden="1">
      <c r="B556" s="1"/>
      <c r="C556" s="1"/>
      <c r="D556" s="1"/>
      <c r="E556" s="1"/>
      <c r="F556" s="1"/>
    </row>
    <row r="557" spans="2:6" hidden="1">
      <c r="B557" s="1"/>
      <c r="C557" s="1"/>
      <c r="D557" s="1"/>
      <c r="E557" s="1"/>
      <c r="F557" s="1"/>
    </row>
    <row r="558" spans="2:6" hidden="1">
      <c r="B558" s="1"/>
      <c r="C558" s="1"/>
      <c r="D558" s="1"/>
      <c r="E558" s="1"/>
      <c r="F558" s="1"/>
    </row>
    <row r="559" spans="2:6" hidden="1">
      <c r="B559" s="1"/>
      <c r="C559" s="1"/>
      <c r="D559" s="1"/>
      <c r="E559" s="1"/>
      <c r="F559" s="1"/>
    </row>
    <row r="560" spans="2:6" hidden="1">
      <c r="B560" s="1"/>
      <c r="C560" s="1"/>
      <c r="D560" s="1"/>
      <c r="E560" s="1"/>
      <c r="F560" s="1"/>
    </row>
    <row r="561" spans="2:6" hidden="1">
      <c r="B561" s="1"/>
      <c r="C561" s="1"/>
      <c r="D561" s="1"/>
      <c r="E561" s="1"/>
      <c r="F561" s="1"/>
    </row>
    <row r="562" spans="2:6" hidden="1">
      <c r="B562" s="1"/>
      <c r="C562" s="1"/>
      <c r="D562" s="1"/>
      <c r="E562" s="1"/>
      <c r="F562" s="1"/>
    </row>
    <row r="563" spans="2:6" hidden="1">
      <c r="B563" s="1"/>
      <c r="C563" s="1"/>
      <c r="D563" s="1"/>
      <c r="E563" s="1"/>
      <c r="F563" s="1"/>
    </row>
    <row r="564" spans="2:6" hidden="1">
      <c r="B564" s="1"/>
      <c r="C564" s="1"/>
      <c r="D564" s="1"/>
      <c r="E564" s="1"/>
      <c r="F564" s="1"/>
    </row>
    <row r="565" spans="2:6" hidden="1">
      <c r="B565" s="1"/>
      <c r="C565" s="1"/>
      <c r="D565" s="1"/>
      <c r="E565" s="1"/>
      <c r="F565" s="1"/>
    </row>
    <row r="566" spans="2:6" hidden="1">
      <c r="B566" s="1"/>
      <c r="C566" s="1"/>
      <c r="D566" s="1"/>
      <c r="E566" s="1"/>
      <c r="F566" s="1"/>
    </row>
    <row r="567" spans="2:6" hidden="1">
      <c r="B567" s="1"/>
      <c r="C567" s="1"/>
      <c r="D567" s="1"/>
      <c r="E567" s="1"/>
      <c r="F567" s="1"/>
    </row>
    <row r="568" spans="2:6" hidden="1">
      <c r="B568" s="1"/>
      <c r="C568" s="1"/>
      <c r="D568" s="1"/>
      <c r="E568" s="1"/>
      <c r="F568" s="1"/>
    </row>
    <row r="569" spans="2:6" hidden="1">
      <c r="B569" s="1"/>
      <c r="C569" s="1"/>
      <c r="D569" s="1"/>
      <c r="E569" s="1"/>
      <c r="F569" s="1"/>
    </row>
    <row r="570" spans="2:6" hidden="1">
      <c r="B570" s="1"/>
      <c r="C570" s="1"/>
      <c r="D570" s="1"/>
      <c r="E570" s="1"/>
      <c r="F570" s="1"/>
    </row>
    <row r="571" spans="2:6" hidden="1">
      <c r="B571" s="1"/>
      <c r="C571" s="1"/>
      <c r="D571" s="1"/>
      <c r="E571" s="1"/>
      <c r="F571" s="1"/>
    </row>
    <row r="572" spans="2:6" hidden="1">
      <c r="B572" s="1"/>
      <c r="C572" s="1"/>
      <c r="D572" s="1"/>
      <c r="E572" s="1"/>
      <c r="F572" s="1"/>
    </row>
    <row r="573" spans="2:6" hidden="1">
      <c r="B573" s="1"/>
      <c r="C573" s="1"/>
      <c r="D573" s="1"/>
      <c r="E573" s="1"/>
      <c r="F573" s="1"/>
    </row>
    <row r="574" spans="2:6" hidden="1">
      <c r="B574" s="1"/>
      <c r="C574" s="1"/>
      <c r="D574" s="1"/>
      <c r="E574" s="1"/>
      <c r="F574" s="1"/>
    </row>
    <row r="575" spans="2:6" hidden="1">
      <c r="B575" s="1"/>
      <c r="C575" s="1"/>
      <c r="D575" s="1"/>
      <c r="E575" s="1"/>
      <c r="F575" s="1"/>
    </row>
    <row r="576" spans="2:6" hidden="1">
      <c r="B576" s="1"/>
      <c r="C576" s="1"/>
      <c r="D576" s="1"/>
      <c r="E576" s="1"/>
      <c r="F576" s="1"/>
    </row>
    <row r="577" spans="2:6" hidden="1">
      <c r="B577" s="1"/>
      <c r="C577" s="1"/>
      <c r="D577" s="1"/>
      <c r="E577" s="1"/>
      <c r="F577" s="1"/>
    </row>
    <row r="578" spans="2:6" hidden="1">
      <c r="B578" s="1"/>
      <c r="C578" s="1"/>
      <c r="D578" s="1"/>
      <c r="E578" s="1"/>
      <c r="F578" s="1"/>
    </row>
    <row r="579" spans="2:6" hidden="1">
      <c r="B579" s="1"/>
      <c r="C579" s="1"/>
      <c r="D579" s="1"/>
      <c r="E579" s="1"/>
      <c r="F579" s="1"/>
    </row>
    <row r="580" spans="2:6" hidden="1">
      <c r="B580" s="1"/>
      <c r="C580" s="1"/>
      <c r="D580" s="1"/>
      <c r="E580" s="1"/>
      <c r="F580" s="1"/>
    </row>
    <row r="581" spans="2:6" hidden="1">
      <c r="B581" s="1"/>
      <c r="C581" s="1"/>
      <c r="D581" s="1"/>
      <c r="E581" s="1"/>
      <c r="F581" s="1"/>
    </row>
    <row r="582" spans="2:6" hidden="1">
      <c r="B582" s="1"/>
      <c r="C582" s="1"/>
      <c r="D582" s="1"/>
      <c r="E582" s="1"/>
      <c r="F582" s="1"/>
    </row>
    <row r="583" spans="2:6" hidden="1">
      <c r="B583" s="1"/>
      <c r="C583" s="1"/>
      <c r="D583" s="1"/>
      <c r="E583" s="1"/>
      <c r="F583" s="1"/>
    </row>
    <row r="584" spans="2:6" hidden="1">
      <c r="B584" s="1"/>
      <c r="C584" s="1"/>
      <c r="D584" s="1"/>
      <c r="E584" s="1"/>
      <c r="F584" s="1"/>
    </row>
    <row r="585" spans="2:6" hidden="1">
      <c r="B585" s="1"/>
      <c r="C585" s="1"/>
      <c r="D585" s="1"/>
      <c r="E585" s="1"/>
      <c r="F585" s="1"/>
    </row>
    <row r="586" spans="2:6" hidden="1">
      <c r="B586" s="1"/>
      <c r="C586" s="1"/>
      <c r="D586" s="1"/>
      <c r="E586" s="1"/>
      <c r="F586" s="1"/>
    </row>
    <row r="587" spans="2:6" hidden="1">
      <c r="B587" s="1"/>
      <c r="C587" s="1"/>
      <c r="D587" s="1"/>
      <c r="E587" s="1"/>
      <c r="F587" s="1"/>
    </row>
    <row r="588" spans="2:6" hidden="1">
      <c r="B588" s="1"/>
      <c r="C588" s="1"/>
      <c r="D588" s="1"/>
      <c r="E588" s="1"/>
      <c r="F588" s="1"/>
    </row>
    <row r="589" spans="2:6" hidden="1">
      <c r="B589" s="1"/>
      <c r="C589" s="1"/>
      <c r="D589" s="1"/>
      <c r="E589" s="1"/>
      <c r="F589" s="1"/>
    </row>
    <row r="590" spans="2:6" hidden="1">
      <c r="B590" s="1"/>
      <c r="C590" s="1"/>
      <c r="D590" s="1"/>
      <c r="E590" s="1"/>
      <c r="F590" s="1"/>
    </row>
    <row r="591" spans="2:6" hidden="1">
      <c r="B591" s="1"/>
      <c r="C591" s="1"/>
      <c r="D591" s="1"/>
      <c r="E591" s="1"/>
      <c r="F591" s="1"/>
    </row>
    <row r="592" spans="2:6" hidden="1">
      <c r="B592" s="1"/>
      <c r="C592" s="1"/>
      <c r="D592" s="1"/>
      <c r="E592" s="1"/>
      <c r="F592" s="1"/>
    </row>
    <row r="593" spans="2:6" hidden="1">
      <c r="B593" s="1"/>
      <c r="C593" s="1"/>
      <c r="D593" s="1"/>
      <c r="E593" s="1"/>
      <c r="F593" s="1"/>
    </row>
    <row r="594" spans="2:6" hidden="1">
      <c r="B594" s="1"/>
      <c r="C594" s="1"/>
      <c r="D594" s="1"/>
      <c r="E594" s="1"/>
      <c r="F594" s="1"/>
    </row>
    <row r="595" spans="2:6" hidden="1">
      <c r="B595" s="1"/>
      <c r="C595" s="1"/>
      <c r="D595" s="1"/>
      <c r="E595" s="1"/>
      <c r="F595" s="1"/>
    </row>
    <row r="596" spans="2:6" hidden="1">
      <c r="B596" s="1"/>
      <c r="C596" s="1"/>
      <c r="D596" s="1"/>
      <c r="E596" s="1"/>
      <c r="F596" s="1"/>
    </row>
    <row r="597" spans="2:6" hidden="1">
      <c r="B597" s="1"/>
      <c r="C597" s="1"/>
      <c r="D597" s="1"/>
      <c r="E597" s="1"/>
      <c r="F597" s="1"/>
    </row>
    <row r="598" spans="2:6" hidden="1">
      <c r="B598" s="1"/>
      <c r="C598" s="1"/>
      <c r="D598" s="1"/>
      <c r="E598" s="1"/>
      <c r="F598" s="1"/>
    </row>
    <row r="599" spans="2:6" hidden="1">
      <c r="B599" s="1"/>
      <c r="C599" s="1"/>
      <c r="D599" s="1"/>
      <c r="E599" s="1"/>
      <c r="F599" s="1"/>
    </row>
    <row r="600" spans="2:6" hidden="1">
      <c r="B600" s="1"/>
      <c r="C600" s="1"/>
      <c r="D600" s="1"/>
      <c r="E600" s="1"/>
      <c r="F600" s="1"/>
    </row>
    <row r="601" spans="2:6" hidden="1">
      <c r="B601" s="1"/>
      <c r="C601" s="1"/>
      <c r="D601" s="1"/>
      <c r="E601" s="1"/>
      <c r="F601" s="1"/>
    </row>
    <row r="602" spans="2:6" hidden="1">
      <c r="B602" s="1"/>
      <c r="C602" s="1"/>
      <c r="D602" s="1"/>
      <c r="E602" s="1"/>
      <c r="F602" s="1"/>
    </row>
    <row r="603" spans="2:6" hidden="1">
      <c r="B603" s="1"/>
      <c r="C603" s="1"/>
      <c r="D603" s="1"/>
      <c r="E603" s="1"/>
      <c r="F603" s="1"/>
    </row>
    <row r="604" spans="2:6" hidden="1">
      <c r="B604" s="1"/>
      <c r="C604" s="1"/>
      <c r="D604" s="1"/>
      <c r="E604" s="1"/>
      <c r="F604" s="1"/>
    </row>
    <row r="605" spans="2:6" hidden="1">
      <c r="B605" s="1"/>
      <c r="C605" s="1"/>
      <c r="D605" s="1"/>
      <c r="E605" s="1"/>
      <c r="F605" s="1"/>
    </row>
    <row r="606" spans="2:6" hidden="1">
      <c r="B606" s="1"/>
      <c r="C606" s="1"/>
      <c r="D606" s="1"/>
      <c r="E606" s="1"/>
      <c r="F606" s="1"/>
    </row>
    <row r="607" spans="2:6" hidden="1">
      <c r="B607" s="1"/>
      <c r="C607" s="1"/>
      <c r="D607" s="1"/>
      <c r="E607" s="1"/>
      <c r="F607" s="1"/>
    </row>
    <row r="608" spans="2:6" hidden="1">
      <c r="B608" s="1"/>
      <c r="C608" s="1"/>
      <c r="D608" s="1"/>
      <c r="E608" s="1"/>
      <c r="F608" s="1"/>
    </row>
    <row r="609" spans="2:6" hidden="1">
      <c r="B609" s="1"/>
      <c r="C609" s="1"/>
      <c r="D609" s="1"/>
      <c r="E609" s="1"/>
      <c r="F609" s="1"/>
    </row>
    <row r="610" spans="2:6" hidden="1">
      <c r="B610" s="1"/>
      <c r="C610" s="1"/>
      <c r="D610" s="1"/>
      <c r="E610" s="1"/>
      <c r="F610" s="1"/>
    </row>
    <row r="611" spans="2:6" hidden="1">
      <c r="B611" s="1"/>
      <c r="C611" s="1"/>
      <c r="D611" s="1"/>
      <c r="E611" s="1"/>
      <c r="F611" s="1"/>
    </row>
    <row r="612" spans="2:6" hidden="1">
      <c r="B612" s="1"/>
      <c r="C612" s="1"/>
      <c r="D612" s="1"/>
      <c r="E612" s="1"/>
      <c r="F612" s="1"/>
    </row>
    <row r="613" spans="2:6" hidden="1">
      <c r="B613" s="1"/>
      <c r="C613" s="1"/>
      <c r="D613" s="1"/>
      <c r="E613" s="1"/>
      <c r="F613" s="1"/>
    </row>
    <row r="614" spans="2:6" hidden="1">
      <c r="B614" s="1"/>
      <c r="C614" s="1"/>
      <c r="D614" s="1"/>
      <c r="E614" s="1"/>
      <c r="F614" s="1"/>
    </row>
    <row r="615" spans="2:6" hidden="1">
      <c r="B615" s="1"/>
      <c r="C615" s="1"/>
      <c r="D615" s="1"/>
      <c r="E615" s="1"/>
      <c r="F615" s="1"/>
    </row>
    <row r="616" spans="2:6" hidden="1">
      <c r="B616" s="1"/>
      <c r="C616" s="1"/>
      <c r="D616" s="1"/>
      <c r="E616" s="1"/>
      <c r="F616" s="1"/>
    </row>
    <row r="617" spans="2:6" hidden="1">
      <c r="B617" s="1"/>
      <c r="C617" s="1"/>
      <c r="D617" s="1"/>
      <c r="E617" s="1"/>
      <c r="F617" s="1"/>
    </row>
    <row r="618" spans="2:6" hidden="1">
      <c r="B618" s="1"/>
      <c r="C618" s="1"/>
      <c r="D618" s="1"/>
      <c r="E618" s="1"/>
      <c r="F618" s="1"/>
    </row>
    <row r="619" spans="2:6" hidden="1">
      <c r="B619" s="1"/>
      <c r="C619" s="1"/>
      <c r="D619" s="1"/>
      <c r="E619" s="1"/>
      <c r="F619" s="1"/>
    </row>
    <row r="620" spans="2:6" hidden="1">
      <c r="B620" s="1"/>
      <c r="C620" s="1"/>
      <c r="D620" s="1"/>
      <c r="E620" s="1"/>
      <c r="F620" s="1"/>
    </row>
    <row r="621" spans="2:6" hidden="1">
      <c r="B621" s="1"/>
      <c r="C621" s="1"/>
      <c r="D621" s="1"/>
      <c r="E621" s="1"/>
      <c r="F621" s="1"/>
    </row>
    <row r="622" spans="2:6" hidden="1">
      <c r="B622" s="1"/>
      <c r="C622" s="1"/>
      <c r="D622" s="1"/>
      <c r="E622" s="1"/>
      <c r="F622" s="1"/>
    </row>
    <row r="623" spans="2:6" hidden="1">
      <c r="B623" s="1"/>
      <c r="C623" s="1"/>
      <c r="D623" s="1"/>
      <c r="E623" s="1"/>
      <c r="F623" s="1"/>
    </row>
    <row r="624" spans="2:6" hidden="1">
      <c r="B624" s="1"/>
      <c r="C624" s="1"/>
      <c r="D624" s="1"/>
      <c r="E624" s="1"/>
      <c r="F624" s="1"/>
    </row>
    <row r="625" spans="2:6" hidden="1">
      <c r="B625" s="1"/>
      <c r="C625" s="1"/>
      <c r="D625" s="1"/>
      <c r="E625" s="1"/>
      <c r="F625" s="1"/>
    </row>
    <row r="626" spans="2:6" hidden="1">
      <c r="B626" s="1"/>
      <c r="C626" s="1"/>
      <c r="D626" s="1"/>
      <c r="E626" s="1"/>
      <c r="F626" s="1"/>
    </row>
    <row r="627" spans="2:6" hidden="1">
      <c r="B627" s="1"/>
      <c r="C627" s="1"/>
      <c r="D627" s="1"/>
      <c r="E627" s="1"/>
      <c r="F627" s="1"/>
    </row>
    <row r="628" spans="2:6" hidden="1">
      <c r="B628" s="1"/>
      <c r="C628" s="1"/>
      <c r="D628" s="1"/>
      <c r="E628" s="1"/>
      <c r="F628" s="1"/>
    </row>
    <row r="629" spans="2:6" hidden="1">
      <c r="B629" s="1"/>
      <c r="C629" s="1"/>
      <c r="D629" s="1"/>
      <c r="E629" s="1"/>
      <c r="F629" s="1"/>
    </row>
    <row r="630" spans="2:6" hidden="1">
      <c r="B630" s="1"/>
      <c r="C630" s="1"/>
      <c r="D630" s="1"/>
      <c r="E630" s="1"/>
      <c r="F630" s="1"/>
    </row>
    <row r="631" spans="2:6" hidden="1">
      <c r="B631" s="1"/>
      <c r="C631" s="1"/>
      <c r="D631" s="1"/>
      <c r="E631" s="1"/>
      <c r="F631" s="1"/>
    </row>
    <row r="632" spans="2:6" hidden="1">
      <c r="B632" s="1"/>
      <c r="C632" s="1"/>
      <c r="D632" s="1"/>
      <c r="E632" s="1"/>
      <c r="F632" s="1"/>
    </row>
    <row r="633" spans="2:6" hidden="1">
      <c r="B633" s="1"/>
      <c r="C633" s="1"/>
      <c r="D633" s="1"/>
      <c r="E633" s="1"/>
      <c r="F633" s="1"/>
    </row>
    <row r="634" spans="2:6" hidden="1">
      <c r="B634" s="1"/>
      <c r="C634" s="1"/>
      <c r="D634" s="1"/>
      <c r="E634" s="1"/>
      <c r="F634" s="1"/>
    </row>
    <row r="635" spans="2:6" hidden="1">
      <c r="B635" s="1"/>
      <c r="C635" s="1"/>
      <c r="D635" s="1"/>
      <c r="E635" s="1"/>
      <c r="F635" s="1"/>
    </row>
    <row r="636" spans="2:6" hidden="1">
      <c r="B636" s="1"/>
      <c r="C636" s="1"/>
      <c r="D636" s="1"/>
      <c r="E636" s="1"/>
      <c r="F636" s="1"/>
    </row>
    <row r="637" spans="2:6" hidden="1">
      <c r="B637" s="1"/>
      <c r="C637" s="1"/>
      <c r="D637" s="1"/>
      <c r="E637" s="1"/>
      <c r="F637" s="1"/>
    </row>
    <row r="638" spans="2:6" hidden="1">
      <c r="B638" s="1"/>
      <c r="C638" s="1"/>
      <c r="D638" s="1"/>
      <c r="E638" s="1"/>
      <c r="F638" s="1"/>
    </row>
    <row r="639" spans="2:6" hidden="1">
      <c r="B639" s="1"/>
      <c r="C639" s="1"/>
      <c r="D639" s="1"/>
      <c r="E639" s="1"/>
      <c r="F639" s="1"/>
    </row>
    <row r="640" spans="2:6" hidden="1">
      <c r="B640" s="1"/>
      <c r="C640" s="1"/>
      <c r="D640" s="1"/>
      <c r="E640" s="1"/>
      <c r="F640" s="1"/>
    </row>
    <row r="641" spans="2:6" hidden="1">
      <c r="B641" s="1"/>
      <c r="C641" s="1"/>
      <c r="D641" s="1"/>
      <c r="E641" s="1"/>
      <c r="F641" s="1"/>
    </row>
    <row r="642" spans="2:6" hidden="1">
      <c r="B642" s="1"/>
      <c r="C642" s="1"/>
      <c r="D642" s="1"/>
      <c r="E642" s="1"/>
      <c r="F642" s="1"/>
    </row>
    <row r="643" spans="2:6" hidden="1">
      <c r="B643" s="1"/>
      <c r="C643" s="1"/>
      <c r="D643" s="1"/>
      <c r="E643" s="1"/>
      <c r="F643" s="1"/>
    </row>
    <row r="644" spans="2:6" hidden="1">
      <c r="B644" s="1"/>
      <c r="C644" s="1"/>
      <c r="D644" s="1"/>
      <c r="E644" s="1"/>
      <c r="F644" s="1"/>
    </row>
    <row r="645" spans="2:6" hidden="1">
      <c r="B645" s="1"/>
      <c r="C645" s="1"/>
      <c r="D645" s="1"/>
      <c r="E645" s="1"/>
      <c r="F645" s="1"/>
    </row>
    <row r="646" spans="2:6" hidden="1">
      <c r="B646" s="1"/>
      <c r="C646" s="1"/>
      <c r="D646" s="1"/>
      <c r="E646" s="1"/>
      <c r="F646" s="1"/>
    </row>
    <row r="647" spans="2:6" hidden="1">
      <c r="B647" s="1"/>
      <c r="C647" s="1"/>
      <c r="D647" s="1"/>
      <c r="E647" s="1"/>
      <c r="F647" s="1"/>
    </row>
    <row r="648" spans="2:6" hidden="1">
      <c r="B648" s="1"/>
      <c r="C648" s="1"/>
      <c r="D648" s="1"/>
      <c r="E648" s="1"/>
      <c r="F648" s="1"/>
    </row>
    <row r="649" spans="2:6" hidden="1">
      <c r="B649" s="1"/>
      <c r="C649" s="1"/>
      <c r="D649" s="1"/>
      <c r="E649" s="1"/>
      <c r="F649" s="1"/>
    </row>
    <row r="650" spans="2:6" hidden="1">
      <c r="B650" s="1"/>
      <c r="C650" s="1"/>
      <c r="D650" s="1"/>
      <c r="E650" s="1"/>
      <c r="F650" s="1"/>
    </row>
    <row r="651" spans="2:6" hidden="1">
      <c r="B651" s="1"/>
      <c r="C651" s="1"/>
      <c r="D651" s="1"/>
      <c r="E651" s="1"/>
      <c r="F651" s="1"/>
    </row>
    <row r="652" spans="2:6" hidden="1">
      <c r="B652" s="1"/>
      <c r="C652" s="1"/>
      <c r="D652" s="1"/>
      <c r="E652" s="1"/>
      <c r="F652" s="1"/>
    </row>
    <row r="653" spans="2:6" hidden="1">
      <c r="B653" s="1"/>
      <c r="C653" s="1"/>
      <c r="D653" s="1"/>
      <c r="E653" s="1"/>
      <c r="F653" s="1"/>
    </row>
    <row r="654" spans="2:6" hidden="1">
      <c r="B654" s="1"/>
      <c r="C654" s="1"/>
      <c r="D654" s="1"/>
      <c r="E654" s="1"/>
      <c r="F654" s="1"/>
    </row>
    <row r="655" spans="2:6" hidden="1">
      <c r="B655" s="1"/>
      <c r="C655" s="1"/>
      <c r="D655" s="1"/>
      <c r="E655" s="1"/>
      <c r="F655" s="1"/>
    </row>
    <row r="656" spans="2:6" hidden="1">
      <c r="B656" s="1"/>
      <c r="C656" s="1"/>
      <c r="D656" s="1"/>
      <c r="E656" s="1"/>
      <c r="F656" s="1"/>
    </row>
    <row r="657" spans="2:6" hidden="1">
      <c r="B657" s="1"/>
      <c r="C657" s="1"/>
      <c r="D657" s="1"/>
      <c r="E657" s="1"/>
      <c r="F657" s="1"/>
    </row>
    <row r="658" spans="2:6" hidden="1">
      <c r="B658" s="1"/>
      <c r="C658" s="1"/>
      <c r="D658" s="1"/>
      <c r="E658" s="1"/>
      <c r="F658" s="1"/>
    </row>
    <row r="659" spans="2:6" hidden="1">
      <c r="B659" s="1"/>
      <c r="C659" s="1"/>
      <c r="D659" s="1"/>
      <c r="E659" s="1"/>
      <c r="F659" s="1"/>
    </row>
    <row r="660" spans="2:6" hidden="1">
      <c r="B660" s="1"/>
      <c r="C660" s="1"/>
      <c r="D660" s="1"/>
      <c r="E660" s="1"/>
      <c r="F660" s="1"/>
    </row>
    <row r="661" spans="2:6" hidden="1">
      <c r="B661" s="1"/>
      <c r="C661" s="1"/>
      <c r="D661" s="1"/>
      <c r="E661" s="1"/>
      <c r="F661" s="1"/>
    </row>
    <row r="662" spans="2:6" hidden="1">
      <c r="B662" s="1"/>
      <c r="C662" s="1"/>
      <c r="D662" s="1"/>
      <c r="E662" s="1"/>
      <c r="F662" s="1"/>
    </row>
    <row r="663" spans="2:6" hidden="1">
      <c r="B663" s="1"/>
      <c r="C663" s="1"/>
      <c r="D663" s="1"/>
      <c r="E663" s="1"/>
      <c r="F663" s="1"/>
    </row>
    <row r="664" spans="2:6" hidden="1">
      <c r="B664" s="1"/>
      <c r="C664" s="1"/>
      <c r="D664" s="1"/>
      <c r="E664" s="1"/>
      <c r="F664" s="1"/>
    </row>
    <row r="665" spans="2:6" hidden="1">
      <c r="B665" s="1"/>
      <c r="C665" s="1"/>
      <c r="D665" s="1"/>
      <c r="E665" s="1"/>
      <c r="F665" s="1"/>
    </row>
    <row r="666" spans="2:6" hidden="1">
      <c r="B666" s="1"/>
      <c r="C666" s="1"/>
      <c r="D666" s="1"/>
      <c r="E666" s="1"/>
      <c r="F666" s="1"/>
    </row>
    <row r="667" spans="2:6" hidden="1">
      <c r="B667" s="1"/>
      <c r="C667" s="1"/>
      <c r="D667" s="1"/>
      <c r="E667" s="1"/>
      <c r="F667" s="1"/>
    </row>
    <row r="668" spans="2:6" hidden="1">
      <c r="B668" s="1"/>
      <c r="C668" s="1"/>
      <c r="D668" s="1"/>
      <c r="E668" s="1"/>
      <c r="F668" s="1"/>
    </row>
    <row r="669" spans="2:6" hidden="1">
      <c r="B669" s="1"/>
      <c r="C669" s="1"/>
      <c r="D669" s="1"/>
      <c r="E669" s="1"/>
      <c r="F669" s="1"/>
    </row>
    <row r="670" spans="2:6" hidden="1">
      <c r="B670" s="1"/>
      <c r="C670" s="1"/>
      <c r="D670" s="1"/>
      <c r="E670" s="1"/>
      <c r="F670" s="1"/>
    </row>
    <row r="671" spans="2:6" hidden="1">
      <c r="B671" s="1"/>
      <c r="C671" s="1"/>
      <c r="D671" s="1"/>
      <c r="E671" s="1"/>
      <c r="F671" s="1"/>
    </row>
    <row r="672" spans="2:6" hidden="1">
      <c r="B672" s="1"/>
      <c r="C672" s="1"/>
      <c r="D672" s="1"/>
      <c r="E672" s="1"/>
      <c r="F672" s="1"/>
    </row>
    <row r="673" spans="2:6" hidden="1">
      <c r="B673" s="1"/>
      <c r="C673" s="1"/>
      <c r="D673" s="1"/>
      <c r="E673" s="1"/>
      <c r="F673" s="1"/>
    </row>
    <row r="674" spans="2:6" hidden="1">
      <c r="B674" s="1"/>
      <c r="C674" s="1"/>
      <c r="D674" s="1"/>
      <c r="E674" s="1"/>
      <c r="F674" s="1"/>
    </row>
    <row r="675" spans="2:6" hidden="1">
      <c r="B675" s="1"/>
      <c r="C675" s="1"/>
      <c r="D675" s="1"/>
      <c r="E675" s="1"/>
      <c r="F675" s="1"/>
    </row>
    <row r="676" spans="2:6" hidden="1">
      <c r="B676" s="1"/>
      <c r="C676" s="1"/>
      <c r="D676" s="1"/>
      <c r="E676" s="1"/>
      <c r="F676" s="1"/>
    </row>
    <row r="677" spans="2:6" hidden="1">
      <c r="B677" s="1"/>
      <c r="C677" s="1"/>
      <c r="D677" s="1"/>
      <c r="E677" s="1"/>
      <c r="F677" s="1"/>
    </row>
    <row r="678" spans="2:6" hidden="1">
      <c r="B678" s="1"/>
      <c r="C678" s="1"/>
      <c r="D678" s="1"/>
      <c r="E678" s="1"/>
      <c r="F678" s="1"/>
    </row>
    <row r="679" spans="2:6" hidden="1">
      <c r="B679" s="1"/>
      <c r="C679" s="1"/>
      <c r="D679" s="1"/>
      <c r="E679" s="1"/>
      <c r="F679" s="1"/>
    </row>
    <row r="680" spans="2:6" hidden="1">
      <c r="B680" s="1"/>
      <c r="C680" s="1"/>
      <c r="D680" s="1"/>
      <c r="E680" s="1"/>
      <c r="F680" s="1"/>
    </row>
    <row r="681" spans="2:6" hidden="1">
      <c r="B681" s="1"/>
      <c r="C681" s="1"/>
      <c r="D681" s="1"/>
      <c r="E681" s="1"/>
      <c r="F681" s="1"/>
    </row>
    <row r="682" spans="2:6" hidden="1">
      <c r="B682" s="1"/>
      <c r="C682" s="1"/>
      <c r="D682" s="1"/>
      <c r="E682" s="1"/>
      <c r="F682" s="1"/>
    </row>
    <row r="683" spans="2:6" hidden="1">
      <c r="B683" s="1"/>
      <c r="C683" s="1"/>
      <c r="D683" s="1"/>
      <c r="E683" s="1"/>
      <c r="F683" s="1"/>
    </row>
    <row r="684" spans="2:6" hidden="1">
      <c r="B684" s="1"/>
      <c r="C684" s="1"/>
      <c r="D684" s="1"/>
      <c r="E684" s="1"/>
      <c r="F684" s="1"/>
    </row>
    <row r="685" spans="2:6" hidden="1">
      <c r="B685" s="1"/>
      <c r="C685" s="1"/>
      <c r="D685" s="1"/>
      <c r="E685" s="1"/>
      <c r="F685" s="1"/>
    </row>
    <row r="686" spans="2:6" hidden="1">
      <c r="B686" s="1"/>
      <c r="C686" s="1"/>
      <c r="D686" s="1"/>
      <c r="E686" s="1"/>
      <c r="F686" s="1"/>
    </row>
    <row r="687" spans="2:6" hidden="1">
      <c r="B687" s="1"/>
      <c r="C687" s="1"/>
      <c r="D687" s="1"/>
      <c r="E687" s="1"/>
      <c r="F687" s="1"/>
    </row>
    <row r="688" spans="2:6" hidden="1">
      <c r="B688" s="1"/>
      <c r="C688" s="1"/>
      <c r="D688" s="1"/>
      <c r="E688" s="1"/>
      <c r="F688" s="1"/>
    </row>
    <row r="689" spans="1:6" hidden="1">
      <c r="B689" s="1"/>
      <c r="C689" s="1"/>
      <c r="D689" s="1"/>
      <c r="E689" s="1"/>
      <c r="F689" s="1"/>
    </row>
    <row r="690" spans="1:6" hidden="1">
      <c r="B690" s="1"/>
      <c r="C690" s="1"/>
      <c r="D690" s="1"/>
      <c r="E690" s="1"/>
      <c r="F690" s="1"/>
    </row>
    <row r="691" spans="1:6" hidden="1">
      <c r="B691" s="1"/>
      <c r="C691" s="1"/>
      <c r="D691" s="1"/>
      <c r="E691" s="1"/>
      <c r="F691" s="1"/>
    </row>
    <row r="692" spans="1:6" hidden="1">
      <c r="B692" s="1"/>
      <c r="C692" s="1"/>
      <c r="D692" s="1"/>
      <c r="E692" s="1"/>
      <c r="F692" s="1"/>
    </row>
    <row r="693" spans="1:6" hidden="1">
      <c r="B693" s="1"/>
      <c r="C693" s="1"/>
      <c r="D693" s="1"/>
      <c r="E693" s="1"/>
      <c r="F693" s="1"/>
    </row>
    <row r="694" spans="1:6" hidden="1">
      <c r="B694" s="1"/>
      <c r="C694" s="1"/>
      <c r="D694" s="1"/>
      <c r="E694" s="1"/>
      <c r="F694" s="1"/>
    </row>
    <row r="695" spans="1:6" hidden="1">
      <c r="A695" s="32"/>
      <c r="B695" s="1"/>
      <c r="C695" s="1"/>
      <c r="D695" s="1"/>
      <c r="E695" s="1"/>
      <c r="F695" s="1"/>
    </row>
    <row r="696" spans="1:6" hidden="1">
      <c r="A696" s="32"/>
      <c r="B696" s="1"/>
      <c r="C696" s="1"/>
      <c r="D696" s="1"/>
      <c r="E696" s="1"/>
      <c r="F696" s="1"/>
    </row>
    <row r="697" spans="1:6" hidden="1">
      <c r="A697" s="3"/>
      <c r="B697" s="1"/>
      <c r="C697" s="1"/>
      <c r="D697" s="1"/>
      <c r="E697" s="1"/>
      <c r="F697" s="1"/>
    </row>
    <row r="698" spans="1:6" hidden="1">
      <c r="B698" s="1"/>
      <c r="C698" s="1"/>
      <c r="D698" s="1"/>
      <c r="E698" s="1"/>
      <c r="F698" s="1"/>
    </row>
    <row r="699" spans="1:6" hidden="1">
      <c r="B699" s="1"/>
      <c r="C699" s="1"/>
      <c r="D699" s="1"/>
      <c r="E699" s="1"/>
      <c r="F699" s="1"/>
    </row>
    <row r="700" spans="1:6" hidden="1">
      <c r="B700" s="1"/>
      <c r="C700" s="1"/>
      <c r="D700" s="1"/>
      <c r="E700" s="1"/>
      <c r="F700" s="1"/>
    </row>
    <row r="701" spans="1:6" hidden="1">
      <c r="B701" s="1"/>
      <c r="C701" s="1"/>
      <c r="D701" s="1"/>
      <c r="E701" s="1"/>
      <c r="F701" s="1"/>
    </row>
    <row r="702" spans="1:6" hidden="1">
      <c r="B702" s="1"/>
      <c r="C702" s="1"/>
      <c r="D702" s="1"/>
      <c r="E702" s="1"/>
      <c r="F702" s="1"/>
    </row>
    <row r="703" spans="1:6" hidden="1">
      <c r="B703" s="1"/>
      <c r="C703" s="1"/>
      <c r="D703" s="1"/>
      <c r="E703" s="1"/>
      <c r="F703" s="1"/>
    </row>
    <row r="704" spans="1:6" hidden="1">
      <c r="B704" s="1"/>
      <c r="C704" s="1"/>
      <c r="D704" s="1"/>
      <c r="E704" s="1"/>
      <c r="F704" s="1"/>
    </row>
    <row r="705" spans="2:6" hidden="1">
      <c r="B705" s="1"/>
      <c r="C705" s="1"/>
      <c r="D705" s="1"/>
      <c r="E705" s="1"/>
      <c r="F705" s="1"/>
    </row>
    <row r="706" spans="2:6" hidden="1">
      <c r="B706" s="1"/>
      <c r="C706" s="1"/>
      <c r="D706" s="1"/>
      <c r="E706" s="1"/>
      <c r="F706" s="1"/>
    </row>
    <row r="707" spans="2:6" hidden="1">
      <c r="B707" s="1"/>
      <c r="C707" s="1"/>
      <c r="D707" s="1"/>
      <c r="E707" s="1"/>
      <c r="F707" s="1"/>
    </row>
    <row r="708" spans="2:6" hidden="1">
      <c r="B708" s="1"/>
      <c r="C708" s="1"/>
      <c r="D708" s="1"/>
      <c r="E708" s="1"/>
      <c r="F708" s="1"/>
    </row>
    <row r="709" spans="2:6" hidden="1">
      <c r="B709" s="1"/>
      <c r="C709" s="1"/>
      <c r="D709" s="1"/>
      <c r="E709" s="1"/>
      <c r="F709" s="1"/>
    </row>
    <row r="710" spans="2:6" hidden="1">
      <c r="B710" s="1"/>
      <c r="C710" s="1"/>
      <c r="D710" s="1"/>
      <c r="E710" s="1"/>
      <c r="F710" s="1"/>
    </row>
    <row r="711" spans="2:6" hidden="1">
      <c r="D711" s="1"/>
    </row>
    <row r="10000" spans="52:52" hidden="1">
      <c r="AZ10000"/>
    </row>
  </sheetData>
  <sheetProtection sheet="1" objects="1" scenarios="1"/>
  <mergeCells count="1">
    <mergeCell ref="A5:S5"/>
  </mergeCells>
  <phoneticPr fontId="3" type="noConversion"/>
  <dataValidations count="3">
    <dataValidation allowBlank="1" showInputMessage="1" showErrorMessage="1" sqref="A29:A31 A12:A13" xr:uid="{00000000-0002-0000-0300-000000000000}"/>
    <dataValidation type="list" allowBlank="1" showInputMessage="1" showErrorMessage="1" sqref="D203:D710" xr:uid="{00000000-0002-0000-0300-000001000000}">
      <formula1>#REF!</formula1>
    </dataValidation>
    <dataValidation type="list" allowBlank="1" showInputMessage="1" showErrorMessage="1" sqref="H10:H30 H32:H485 F10:F30 F32:F703 K10:K485 D10:D30 D32:D202" xr:uid="{00000000-0002-0000-0300-000002000000}">
      <formula1>#REF!</formula1>
    </dataValidation>
  </dataValidations>
  <pageMargins left="0" right="0" top="0.5" bottom="0.5" header="0" footer="0.25"/>
  <pageSetup paperSize="9" scale="4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42.140625" style="2" bestFit="1" customWidth="1"/>
    <col min="2" max="2" width="32.42578125" style="2" customWidth="1"/>
    <col min="3" max="3" width="12.42578125" style="2" customWidth="1"/>
    <col min="4" max="4" width="11.42578125" style="2" customWidth="1"/>
    <col min="5" max="5" width="13.42578125" style="2" customWidth="1"/>
    <col min="6" max="6" width="40.28515625" style="1" bestFit="1" customWidth="1"/>
    <col min="7" max="7" width="7.5703125" style="1" customWidth="1"/>
    <col min="8" max="8" width="11.140625" style="1" bestFit="1" customWidth="1"/>
    <col min="9" max="9" width="14.7109375" style="1" customWidth="1"/>
    <col min="10" max="10" width="8" style="1" customWidth="1"/>
    <col min="11" max="11" width="12.28515625" style="1" bestFit="1" customWidth="1"/>
    <col min="12" max="12" width="13.7109375" style="1" customWidth="1"/>
    <col min="13" max="13" width="15.5703125" style="1" customWidth="1"/>
    <col min="14" max="14" width="15.7109375" style="1" bestFit="1" customWidth="1"/>
    <col min="15" max="15" width="13" style="1" bestFit="1" customWidth="1"/>
    <col min="16" max="16" width="30.85546875" style="1" customWidth="1"/>
    <col min="17" max="17" width="14.42578125" style="1" bestFit="1" customWidth="1"/>
    <col min="18" max="18" width="21.5703125" style="1" customWidth="1"/>
    <col min="19" max="19" width="25.85546875" style="1" customWidth="1"/>
    <col min="20" max="20" width="24.42578125" style="1" customWidth="1"/>
    <col min="21" max="21" width="9.140625" style="1" hidden="1" customWidth="1"/>
    <col min="22" max="52" width="0" style="1" hidden="1" customWidth="1"/>
    <col min="53" max="16384" width="9.140625" style="1" hidden="1"/>
  </cols>
  <sheetData>
    <row r="1" spans="1:20">
      <c r="A1" s="37" t="s">
        <v>145</v>
      </c>
      <c r="B1" s="37" t="s" vm="1">
        <v>218</v>
      </c>
    </row>
    <row r="2" spans="1:20">
      <c r="A2" s="37" t="s">
        <v>144</v>
      </c>
      <c r="B2" s="37" t="s">
        <v>219</v>
      </c>
    </row>
    <row r="3" spans="1:20">
      <c r="A3" s="37" t="s">
        <v>146</v>
      </c>
      <c r="B3" s="37" t="s">
        <v>220</v>
      </c>
    </row>
    <row r="4" spans="1:20">
      <c r="A4" s="37" t="s">
        <v>147</v>
      </c>
      <c r="B4" s="37">
        <v>8801</v>
      </c>
    </row>
    <row r="5" spans="1:20" ht="18.75">
      <c r="A5" s="158" t="s">
        <v>91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60"/>
    </row>
    <row r="6" spans="1:20" s="3" customFormat="1">
      <c r="A6" s="38" t="s">
        <v>115</v>
      </c>
      <c r="B6" s="39" t="s">
        <v>46</v>
      </c>
      <c r="C6" s="39" t="s">
        <v>119</v>
      </c>
      <c r="D6" s="39" t="s">
        <v>177</v>
      </c>
      <c r="E6" s="39" t="s">
        <v>117</v>
      </c>
      <c r="F6" s="39" t="s">
        <v>67</v>
      </c>
      <c r="G6" s="39" t="s">
        <v>14</v>
      </c>
      <c r="H6" s="39" t="s">
        <v>68</v>
      </c>
      <c r="I6" s="39" t="s">
        <v>104</v>
      </c>
      <c r="J6" s="39" t="s">
        <v>17</v>
      </c>
      <c r="K6" s="39" t="s">
        <v>103</v>
      </c>
      <c r="L6" s="39" t="s">
        <v>16</v>
      </c>
      <c r="M6" s="39" t="s">
        <v>18</v>
      </c>
      <c r="N6" s="40" t="s">
        <v>195</v>
      </c>
      <c r="O6" s="39" t="s">
        <v>194</v>
      </c>
      <c r="P6" s="39" t="s">
        <v>209</v>
      </c>
      <c r="Q6" s="39" t="s">
        <v>63</v>
      </c>
      <c r="R6" s="40" t="s">
        <v>60</v>
      </c>
      <c r="S6" s="39" t="s">
        <v>148</v>
      </c>
      <c r="T6" s="42" t="s">
        <v>150</v>
      </c>
    </row>
    <row r="7" spans="1:20" s="3" customFormat="1">
      <c r="A7" s="123" t="s">
        <v>3565</v>
      </c>
      <c r="B7" s="124" t="s">
        <v>3565</v>
      </c>
      <c r="C7" s="124" t="s">
        <v>3565</v>
      </c>
      <c r="D7" s="124" t="s">
        <v>3565</v>
      </c>
      <c r="E7" s="124" t="s">
        <v>3565</v>
      </c>
      <c r="F7" s="124" t="s">
        <v>3565</v>
      </c>
      <c r="G7" s="124" t="s">
        <v>3565</v>
      </c>
      <c r="H7" s="124" t="s">
        <v>3565</v>
      </c>
      <c r="I7" s="27" t="s">
        <v>21</v>
      </c>
      <c r="J7" s="27" t="s">
        <v>20</v>
      </c>
      <c r="K7" s="124" t="s">
        <v>3565</v>
      </c>
      <c r="L7" s="27" t="s">
        <v>19</v>
      </c>
      <c r="M7" s="27" t="s">
        <v>19</v>
      </c>
      <c r="N7" s="27" t="s">
        <v>202</v>
      </c>
      <c r="O7" s="124" t="s">
        <v>3565</v>
      </c>
      <c r="P7" s="12" t="s">
        <v>198</v>
      </c>
      <c r="Q7" s="27" t="s">
        <v>198</v>
      </c>
      <c r="R7" s="12" t="s">
        <v>19</v>
      </c>
      <c r="S7" s="27" t="s">
        <v>198</v>
      </c>
      <c r="T7" s="13" t="s">
        <v>19</v>
      </c>
    </row>
    <row r="8" spans="1:20" s="4" customFormat="1" ht="20.25">
      <c r="A8" s="125" t="s">
        <v>3565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29" t="s">
        <v>13</v>
      </c>
      <c r="P8" s="31" t="s">
        <v>113</v>
      </c>
      <c r="Q8" s="14" t="s">
        <v>114</v>
      </c>
      <c r="R8" s="14" t="s">
        <v>151</v>
      </c>
      <c r="S8" s="14" t="s">
        <v>178</v>
      </c>
      <c r="T8" s="15" t="s">
        <v>204</v>
      </c>
    </row>
    <row r="9" spans="1:20" s="4" customFormat="1" ht="20.25">
      <c r="A9" s="55" t="s">
        <v>32</v>
      </c>
      <c r="B9" s="126" t="s">
        <v>3565</v>
      </c>
      <c r="C9" s="126" t="s">
        <v>3565</v>
      </c>
      <c r="D9" s="126" t="s">
        <v>3565</v>
      </c>
      <c r="E9" s="126" t="s">
        <v>3565</v>
      </c>
      <c r="F9" s="126" t="s">
        <v>3565</v>
      </c>
      <c r="G9" s="126" t="s">
        <v>3565</v>
      </c>
      <c r="H9" s="126" t="s">
        <v>3565</v>
      </c>
      <c r="I9" s="126" t="s">
        <v>3565</v>
      </c>
      <c r="J9" s="63">
        <v>4.5143352942018238</v>
      </c>
      <c r="K9" s="126" t="s">
        <v>3565</v>
      </c>
      <c r="L9" s="126" t="s">
        <v>3565</v>
      </c>
      <c r="M9" s="75">
        <v>4.790548469125061E-2</v>
      </c>
      <c r="N9" s="126" t="s">
        <v>3565</v>
      </c>
      <c r="O9" s="126" t="s">
        <v>3565</v>
      </c>
      <c r="P9" s="63">
        <f>P10</f>
        <v>4273.6848435099992</v>
      </c>
      <c r="Q9" s="63">
        <v>1495460.8335780599</v>
      </c>
      <c r="R9" s="126" t="s">
        <v>3565</v>
      </c>
      <c r="S9" s="64">
        <f>IFERROR(Q9/$Q$9,0)</f>
        <v>1</v>
      </c>
      <c r="T9" s="64">
        <f>Q9/'סכום נכסי הקרן'!$C$41</f>
        <v>7.1055104001776517E-2</v>
      </c>
    </row>
    <row r="10" spans="1:20">
      <c r="A10" s="56" t="s">
        <v>187</v>
      </c>
      <c r="B10" s="127" t="s">
        <v>3565</v>
      </c>
      <c r="C10" s="127" t="s">
        <v>3565</v>
      </c>
      <c r="D10" s="127" t="s">
        <v>3565</v>
      </c>
      <c r="E10" s="127" t="s">
        <v>3565</v>
      </c>
      <c r="F10" s="127" t="s">
        <v>3565</v>
      </c>
      <c r="G10" s="127" t="s">
        <v>3565</v>
      </c>
      <c r="H10" s="127" t="s">
        <v>3565</v>
      </c>
      <c r="I10" s="127" t="s">
        <v>3565</v>
      </c>
      <c r="J10" s="65">
        <v>4.3518875721807158</v>
      </c>
      <c r="K10" s="127" t="s">
        <v>3565</v>
      </c>
      <c r="L10" s="127" t="s">
        <v>3565</v>
      </c>
      <c r="M10" s="76">
        <v>3.6277437264970687E-2</v>
      </c>
      <c r="N10" s="127" t="s">
        <v>3565</v>
      </c>
      <c r="O10" s="127" t="s">
        <v>3565</v>
      </c>
      <c r="P10" s="65">
        <f>P11+P154</f>
        <v>4273.6848435099992</v>
      </c>
      <c r="Q10" s="65">
        <v>865695.61618440482</v>
      </c>
      <c r="R10" s="127" t="s">
        <v>3565</v>
      </c>
      <c r="S10" s="66">
        <f t="shared" ref="S10:S73" si="0">IFERROR(Q10/$Q$9,0)</f>
        <v>0.57888217246929141</v>
      </c>
      <c r="T10" s="66">
        <f>Q10/'סכום נכסי הקרן'!$C$41</f>
        <v>4.1132532969579833E-2</v>
      </c>
    </row>
    <row r="11" spans="1:20">
      <c r="A11" s="74" t="s">
        <v>31</v>
      </c>
      <c r="B11" s="127" t="s">
        <v>3565</v>
      </c>
      <c r="C11" s="127" t="s">
        <v>3565</v>
      </c>
      <c r="D11" s="127" t="s">
        <v>3565</v>
      </c>
      <c r="E11" s="127" t="s">
        <v>3565</v>
      </c>
      <c r="F11" s="127" t="s">
        <v>3565</v>
      </c>
      <c r="G11" s="127" t="s">
        <v>3565</v>
      </c>
      <c r="H11" s="127" t="s">
        <v>3565</v>
      </c>
      <c r="I11" s="127" t="s">
        <v>3565</v>
      </c>
      <c r="J11" s="65">
        <v>4.4147727982157248</v>
      </c>
      <c r="K11" s="127" t="s">
        <v>3565</v>
      </c>
      <c r="L11" s="127" t="s">
        <v>3565</v>
      </c>
      <c r="M11" s="76">
        <v>3.3573246715459984E-2</v>
      </c>
      <c r="N11" s="127" t="s">
        <v>3565</v>
      </c>
      <c r="O11" s="127" t="s">
        <v>3565</v>
      </c>
      <c r="P11" s="65">
        <v>3122.4349519649995</v>
      </c>
      <c r="Q11" s="65">
        <v>745389.73073550267</v>
      </c>
      <c r="R11" s="127" t="s">
        <v>3565</v>
      </c>
      <c r="S11" s="66">
        <f t="shared" si="0"/>
        <v>0.49843480618082991</v>
      </c>
      <c r="T11" s="66">
        <f>Q11/'סכום נכסי הקרן'!$C$41</f>
        <v>3.5416336991284193E-2</v>
      </c>
    </row>
    <row r="12" spans="1:20">
      <c r="A12" s="62" t="s">
        <v>276</v>
      </c>
      <c r="B12" s="59" t="s">
        <v>277</v>
      </c>
      <c r="C12" s="71" t="s">
        <v>120</v>
      </c>
      <c r="D12" s="71" t="s">
        <v>27</v>
      </c>
      <c r="E12" s="59" t="s">
        <v>278</v>
      </c>
      <c r="F12" s="71" t="s">
        <v>279</v>
      </c>
      <c r="G12" s="59" t="s">
        <v>280</v>
      </c>
      <c r="H12" s="59" t="s">
        <v>130</v>
      </c>
      <c r="I12" s="130" t="s">
        <v>3565</v>
      </c>
      <c r="J12" s="68">
        <v>5.1699999999969712</v>
      </c>
      <c r="K12" s="71" t="s">
        <v>132</v>
      </c>
      <c r="L12" s="72">
        <v>1.9900000000000001E-2</v>
      </c>
      <c r="M12" s="72">
        <v>2.0999999999986828E-2</v>
      </c>
      <c r="N12" s="68">
        <v>381727.32799999998</v>
      </c>
      <c r="O12" s="70">
        <v>99.46</v>
      </c>
      <c r="P12" s="130" t="s">
        <v>3565</v>
      </c>
      <c r="Q12" s="68">
        <v>379.66600949500003</v>
      </c>
      <c r="R12" s="69">
        <v>1.4138049185185184E-4</v>
      </c>
      <c r="S12" s="69">
        <f t="shared" si="0"/>
        <v>2.5387893883292549E-4</v>
      </c>
      <c r="T12" s="69">
        <f>Q12/'סכום נכסי הקרן'!$C$41</f>
        <v>1.803939440263418E-5</v>
      </c>
    </row>
    <row r="13" spans="1:20">
      <c r="A13" s="62" t="s">
        <v>281</v>
      </c>
      <c r="B13" s="59" t="s">
        <v>282</v>
      </c>
      <c r="C13" s="71" t="s">
        <v>120</v>
      </c>
      <c r="D13" s="71" t="s">
        <v>27</v>
      </c>
      <c r="E13" s="59" t="s">
        <v>278</v>
      </c>
      <c r="F13" s="71" t="s">
        <v>279</v>
      </c>
      <c r="G13" s="59" t="s">
        <v>280</v>
      </c>
      <c r="H13" s="59" t="s">
        <v>130</v>
      </c>
      <c r="I13" s="130" t="s">
        <v>3565</v>
      </c>
      <c r="J13" s="68">
        <v>0.75</v>
      </c>
      <c r="K13" s="71" t="s">
        <v>132</v>
      </c>
      <c r="L13" s="72">
        <v>8.6E-3</v>
      </c>
      <c r="M13" s="72">
        <v>2.8299820636269235E-2</v>
      </c>
      <c r="N13" s="68">
        <v>4.7716000000000001E-2</v>
      </c>
      <c r="O13" s="70">
        <v>111.16</v>
      </c>
      <c r="P13" s="130" t="s">
        <v>3565</v>
      </c>
      <c r="Q13" s="68">
        <v>5.2964999999999999E-5</v>
      </c>
      <c r="R13" s="69">
        <v>1.9076091280272142E-11</v>
      </c>
      <c r="S13" s="69">
        <f t="shared" si="0"/>
        <v>3.5417176304962277E-11</v>
      </c>
      <c r="T13" s="69">
        <f>Q13/'סכום נכסי הקרן'!$C$41</f>
        <v>2.5165711457983497E-12</v>
      </c>
    </row>
    <row r="14" spans="1:20">
      <c r="A14" s="62" t="s">
        <v>283</v>
      </c>
      <c r="B14" s="59" t="s">
        <v>284</v>
      </c>
      <c r="C14" s="71" t="s">
        <v>120</v>
      </c>
      <c r="D14" s="71" t="s">
        <v>27</v>
      </c>
      <c r="E14" s="59" t="s">
        <v>285</v>
      </c>
      <c r="F14" s="71" t="s">
        <v>128</v>
      </c>
      <c r="G14" s="59" t="s">
        <v>286</v>
      </c>
      <c r="H14" s="59" t="s">
        <v>287</v>
      </c>
      <c r="I14" s="130" t="s">
        <v>3565</v>
      </c>
      <c r="J14" s="68">
        <v>12.409999999999917</v>
      </c>
      <c r="K14" s="71" t="s">
        <v>132</v>
      </c>
      <c r="L14" s="72">
        <v>2.07E-2</v>
      </c>
      <c r="M14" s="72">
        <v>2.7699999999999995E-2</v>
      </c>
      <c r="N14" s="68">
        <v>12097145.378955998</v>
      </c>
      <c r="O14" s="70">
        <v>100.85</v>
      </c>
      <c r="P14" s="130" t="s">
        <v>3565</v>
      </c>
      <c r="Q14" s="68">
        <v>12199.971114700002</v>
      </c>
      <c r="R14" s="69">
        <v>3.6690690738649927E-3</v>
      </c>
      <c r="S14" s="69">
        <f t="shared" si="0"/>
        <v>8.1580010928873244E-3</v>
      </c>
      <c r="T14" s="69">
        <f>Q14/'סכום נכסי הקרן'!$C$41</f>
        <v>5.7966761610171529E-4</v>
      </c>
    </row>
    <row r="15" spans="1:20">
      <c r="A15" s="62" t="s">
        <v>288</v>
      </c>
      <c r="B15" s="59" t="s">
        <v>289</v>
      </c>
      <c r="C15" s="71" t="s">
        <v>120</v>
      </c>
      <c r="D15" s="71" t="s">
        <v>27</v>
      </c>
      <c r="E15" s="59" t="s">
        <v>290</v>
      </c>
      <c r="F15" s="71" t="s">
        <v>291</v>
      </c>
      <c r="G15" s="59" t="s">
        <v>292</v>
      </c>
      <c r="H15" s="59" t="s">
        <v>130</v>
      </c>
      <c r="I15" s="130" t="s">
        <v>3565</v>
      </c>
      <c r="J15" s="68">
        <v>4.0199999999999534</v>
      </c>
      <c r="K15" s="71" t="s">
        <v>132</v>
      </c>
      <c r="L15" s="72">
        <v>3.85E-2</v>
      </c>
      <c r="M15" s="72">
        <v>2.139999999999943E-2</v>
      </c>
      <c r="N15" s="68">
        <v>9236437.1137949992</v>
      </c>
      <c r="O15" s="70">
        <v>121.06</v>
      </c>
      <c r="P15" s="130" t="s">
        <v>3565</v>
      </c>
      <c r="Q15" s="68">
        <v>11181.630686826</v>
      </c>
      <c r="R15" s="69">
        <v>3.5763667738650069E-3</v>
      </c>
      <c r="S15" s="69">
        <f t="shared" si="0"/>
        <v>7.4770468311581781E-3</v>
      </c>
      <c r="T15" s="69">
        <f>Q15/'סכום נכסי הקרן'!$C$41</f>
        <v>5.3128234021409789E-4</v>
      </c>
    </row>
    <row r="16" spans="1:20">
      <c r="A16" s="62" t="s">
        <v>293</v>
      </c>
      <c r="B16" s="59" t="s">
        <v>294</v>
      </c>
      <c r="C16" s="71" t="s">
        <v>120</v>
      </c>
      <c r="D16" s="71" t="s">
        <v>27</v>
      </c>
      <c r="E16" s="59" t="s">
        <v>290</v>
      </c>
      <c r="F16" s="71" t="s">
        <v>291</v>
      </c>
      <c r="G16" s="59" t="s">
        <v>292</v>
      </c>
      <c r="H16" s="59" t="s">
        <v>130</v>
      </c>
      <c r="I16" s="130" t="s">
        <v>3565</v>
      </c>
      <c r="J16" s="68">
        <v>1.5999999999992951</v>
      </c>
      <c r="K16" s="71" t="s">
        <v>132</v>
      </c>
      <c r="L16" s="72">
        <v>4.4999999999999998E-2</v>
      </c>
      <c r="M16" s="72">
        <v>2.1099999999994012E-2</v>
      </c>
      <c r="N16" s="68">
        <v>1191357.1053559999</v>
      </c>
      <c r="O16" s="70">
        <v>119.1</v>
      </c>
      <c r="P16" s="130" t="s">
        <v>3565</v>
      </c>
      <c r="Q16" s="68">
        <v>1418.906358335</v>
      </c>
      <c r="R16" s="69">
        <v>4.03084110940178E-4</v>
      </c>
      <c r="S16" s="69">
        <f t="shared" si="0"/>
        <v>9.4880877283833997E-4</v>
      </c>
      <c r="T16" s="69">
        <f>Q16/'סכום נכסי הקרן'!$C$41</f>
        <v>6.7417706031826206E-5</v>
      </c>
    </row>
    <row r="17" spans="1:20">
      <c r="A17" s="62" t="s">
        <v>295</v>
      </c>
      <c r="B17" s="59" t="s">
        <v>296</v>
      </c>
      <c r="C17" s="71" t="s">
        <v>120</v>
      </c>
      <c r="D17" s="71" t="s">
        <v>27</v>
      </c>
      <c r="E17" s="59" t="s">
        <v>290</v>
      </c>
      <c r="F17" s="71" t="s">
        <v>291</v>
      </c>
      <c r="G17" s="59" t="s">
        <v>292</v>
      </c>
      <c r="H17" s="59" t="s">
        <v>130</v>
      </c>
      <c r="I17" s="130" t="s">
        <v>3565</v>
      </c>
      <c r="J17" s="68">
        <v>6.4099999999999726</v>
      </c>
      <c r="K17" s="71" t="s">
        <v>132</v>
      </c>
      <c r="L17" s="72">
        <v>2.3900000000000001E-2</v>
      </c>
      <c r="M17" s="72">
        <v>2.5899999999999656E-2</v>
      </c>
      <c r="N17" s="68">
        <v>14408796.578965999</v>
      </c>
      <c r="O17" s="70">
        <v>110.53</v>
      </c>
      <c r="P17" s="130" t="s">
        <v>3565</v>
      </c>
      <c r="Q17" s="68">
        <v>15926.042919344998</v>
      </c>
      <c r="R17" s="69">
        <v>3.70487226995887E-3</v>
      </c>
      <c r="S17" s="69">
        <f t="shared" si="0"/>
        <v>1.0649588783438836E-2</v>
      </c>
      <c r="T17" s="69">
        <f>Q17/'סכום נכסי הקרן'!$C$41</f>
        <v>7.5670763858339918E-4</v>
      </c>
    </row>
    <row r="18" spans="1:20">
      <c r="A18" s="62" t="s">
        <v>297</v>
      </c>
      <c r="B18" s="59" t="s">
        <v>298</v>
      </c>
      <c r="C18" s="71" t="s">
        <v>120</v>
      </c>
      <c r="D18" s="71" t="s">
        <v>27</v>
      </c>
      <c r="E18" s="59" t="s">
        <v>290</v>
      </c>
      <c r="F18" s="71" t="s">
        <v>291</v>
      </c>
      <c r="G18" s="59" t="s">
        <v>292</v>
      </c>
      <c r="H18" s="59" t="s">
        <v>130</v>
      </c>
      <c r="I18" s="130" t="s">
        <v>3565</v>
      </c>
      <c r="J18" s="68">
        <v>3.5000000000000004</v>
      </c>
      <c r="K18" s="71" t="s">
        <v>132</v>
      </c>
      <c r="L18" s="72">
        <v>0.01</v>
      </c>
      <c r="M18" s="72">
        <v>1.8799999999998828E-2</v>
      </c>
      <c r="N18" s="68">
        <v>1272103.3621729999</v>
      </c>
      <c r="O18" s="70">
        <v>106.97</v>
      </c>
      <c r="P18" s="130" t="s">
        <v>3565</v>
      </c>
      <c r="Q18" s="68">
        <v>1360.7690104819997</v>
      </c>
      <c r="R18" s="69">
        <v>1.0585503550041148E-3</v>
      </c>
      <c r="S18" s="69">
        <f t="shared" si="0"/>
        <v>9.0993289822656552E-4</v>
      </c>
      <c r="T18" s="69">
        <f>Q18/'סכום נכסי הקרן'!$C$41</f>
        <v>6.4655376718126539E-5</v>
      </c>
    </row>
    <row r="19" spans="1:20">
      <c r="A19" s="62" t="s">
        <v>299</v>
      </c>
      <c r="B19" s="59" t="s">
        <v>300</v>
      </c>
      <c r="C19" s="71" t="s">
        <v>120</v>
      </c>
      <c r="D19" s="71" t="s">
        <v>27</v>
      </c>
      <c r="E19" s="59" t="s">
        <v>290</v>
      </c>
      <c r="F19" s="71" t="s">
        <v>291</v>
      </c>
      <c r="G19" s="59" t="s">
        <v>292</v>
      </c>
      <c r="H19" s="59" t="s">
        <v>130</v>
      </c>
      <c r="I19" s="130" t="s">
        <v>3565</v>
      </c>
      <c r="J19" s="68">
        <v>11.37000000000014</v>
      </c>
      <c r="K19" s="71" t="s">
        <v>132</v>
      </c>
      <c r="L19" s="72">
        <v>1.2500000000000001E-2</v>
      </c>
      <c r="M19" s="72">
        <v>3.0099999999999894E-2</v>
      </c>
      <c r="N19" s="68">
        <v>6212511.2486060001</v>
      </c>
      <c r="O19" s="70">
        <v>90.79</v>
      </c>
      <c r="P19" s="130" t="s">
        <v>3565</v>
      </c>
      <c r="Q19" s="68">
        <v>5640.3386350059991</v>
      </c>
      <c r="R19" s="69">
        <v>1.4475071929283025E-3</v>
      </c>
      <c r="S19" s="69">
        <f t="shared" si="0"/>
        <v>3.7716391552100018E-3</v>
      </c>
      <c r="T19" s="69">
        <f>Q19/'סכום נכסי הקרן'!$C$41</f>
        <v>2.6799421243061923E-4</v>
      </c>
    </row>
    <row r="20" spans="1:20">
      <c r="A20" s="62" t="s">
        <v>301</v>
      </c>
      <c r="B20" s="59" t="s">
        <v>302</v>
      </c>
      <c r="C20" s="71" t="s">
        <v>120</v>
      </c>
      <c r="D20" s="71" t="s">
        <v>27</v>
      </c>
      <c r="E20" s="59" t="s">
        <v>290</v>
      </c>
      <c r="F20" s="71" t="s">
        <v>291</v>
      </c>
      <c r="G20" s="59" t="s">
        <v>292</v>
      </c>
      <c r="H20" s="59" t="s">
        <v>130</v>
      </c>
      <c r="I20" s="130" t="s">
        <v>3565</v>
      </c>
      <c r="J20" s="68">
        <v>8.299999999999768</v>
      </c>
      <c r="K20" s="71" t="s">
        <v>132</v>
      </c>
      <c r="L20" s="72">
        <v>0.03</v>
      </c>
      <c r="M20" s="72">
        <v>2.8300000000000099E-2</v>
      </c>
      <c r="N20" s="68">
        <v>2934578.6494160001</v>
      </c>
      <c r="O20" s="70">
        <v>102.81</v>
      </c>
      <c r="P20" s="130" t="s">
        <v>3565</v>
      </c>
      <c r="Q20" s="68">
        <v>3017.0405410590001</v>
      </c>
      <c r="R20" s="69">
        <v>1.1480759824074639E-3</v>
      </c>
      <c r="S20" s="69">
        <f t="shared" si="0"/>
        <v>2.0174654349458206E-3</v>
      </c>
      <c r="T20" s="69">
        <f>Q20/'סכום נכסי הקרן'!$C$41</f>
        <v>1.4335121630006459E-4</v>
      </c>
    </row>
    <row r="21" spans="1:20">
      <c r="A21" s="62" t="s">
        <v>303</v>
      </c>
      <c r="B21" s="59" t="s">
        <v>304</v>
      </c>
      <c r="C21" s="71" t="s">
        <v>120</v>
      </c>
      <c r="D21" s="71" t="s">
        <v>27</v>
      </c>
      <c r="E21" s="59" t="s">
        <v>290</v>
      </c>
      <c r="F21" s="71" t="s">
        <v>291</v>
      </c>
      <c r="G21" s="59" t="s">
        <v>292</v>
      </c>
      <c r="H21" s="59" t="s">
        <v>130</v>
      </c>
      <c r="I21" s="130" t="s">
        <v>3565</v>
      </c>
      <c r="J21" s="68">
        <v>11.050000000000162</v>
      </c>
      <c r="K21" s="71" t="s">
        <v>132</v>
      </c>
      <c r="L21" s="72">
        <v>3.2000000000000001E-2</v>
      </c>
      <c r="M21" s="72">
        <v>3.0400000000000819E-2</v>
      </c>
      <c r="N21" s="68">
        <v>8083076.1703999992</v>
      </c>
      <c r="O21" s="70">
        <v>103.2</v>
      </c>
      <c r="P21" s="130" t="s">
        <v>3565</v>
      </c>
      <c r="Q21" s="68">
        <v>8341.7347858329995</v>
      </c>
      <c r="R21" s="69">
        <v>2.5897550634472796E-3</v>
      </c>
      <c r="S21" s="69">
        <f t="shared" si="0"/>
        <v>5.5780362805453428E-3</v>
      </c>
      <c r="T21" s="69">
        <f>Q21/'סכום נכסי הקרן'!$C$41</f>
        <v>3.9634794803983199E-4</v>
      </c>
    </row>
    <row r="22" spans="1:20">
      <c r="A22" s="62" t="s">
        <v>305</v>
      </c>
      <c r="B22" s="59" t="s">
        <v>306</v>
      </c>
      <c r="C22" s="71" t="s">
        <v>120</v>
      </c>
      <c r="D22" s="71" t="s">
        <v>27</v>
      </c>
      <c r="E22" s="59" t="s">
        <v>307</v>
      </c>
      <c r="F22" s="71" t="s">
        <v>308</v>
      </c>
      <c r="G22" s="59" t="s">
        <v>292</v>
      </c>
      <c r="H22" s="59" t="s">
        <v>130</v>
      </c>
      <c r="I22" s="130" t="s">
        <v>3565</v>
      </c>
      <c r="J22" s="68">
        <v>3.3799999999999377</v>
      </c>
      <c r="K22" s="71" t="s">
        <v>132</v>
      </c>
      <c r="L22" s="72">
        <v>1.34E-2</v>
      </c>
      <c r="M22" s="72">
        <v>2.539999999999985E-2</v>
      </c>
      <c r="N22" s="68">
        <v>15850786.876819002</v>
      </c>
      <c r="O22" s="70">
        <v>108.45</v>
      </c>
      <c r="P22" s="68">
        <v>1505.2398187210001</v>
      </c>
      <c r="Q22" s="68">
        <v>18695.418186432002</v>
      </c>
      <c r="R22" s="69">
        <v>5.9445450451368212E-3</v>
      </c>
      <c r="S22" s="69">
        <f t="shared" si="0"/>
        <v>1.2501442877444735E-2</v>
      </c>
      <c r="T22" s="69">
        <f>Q22/'סכום נכסי הקרן'!$C$41</f>
        <v>8.8829132382910387E-4</v>
      </c>
    </row>
    <row r="23" spans="1:20">
      <c r="A23" s="62" t="s">
        <v>309</v>
      </c>
      <c r="B23" s="59" t="s">
        <v>310</v>
      </c>
      <c r="C23" s="71" t="s">
        <v>120</v>
      </c>
      <c r="D23" s="71" t="s">
        <v>27</v>
      </c>
      <c r="E23" s="59" t="s">
        <v>307</v>
      </c>
      <c r="F23" s="71" t="s">
        <v>308</v>
      </c>
      <c r="G23" s="59" t="s">
        <v>292</v>
      </c>
      <c r="H23" s="59" t="s">
        <v>130</v>
      </c>
      <c r="I23" s="130" t="s">
        <v>3565</v>
      </c>
      <c r="J23" s="68">
        <v>3.1100000000000461</v>
      </c>
      <c r="K23" s="71" t="s">
        <v>132</v>
      </c>
      <c r="L23" s="72">
        <v>1.77E-2</v>
      </c>
      <c r="M23" s="72">
        <v>2.3900000000000428E-2</v>
      </c>
      <c r="N23" s="68">
        <v>10329141.148646999</v>
      </c>
      <c r="O23" s="70">
        <v>109.35</v>
      </c>
      <c r="P23" s="130" t="s">
        <v>3565</v>
      </c>
      <c r="Q23" s="68">
        <v>11294.915914068</v>
      </c>
      <c r="R23" s="69">
        <v>3.7466746263753329E-3</v>
      </c>
      <c r="S23" s="69">
        <f t="shared" si="0"/>
        <v>7.5527995521244319E-3</v>
      </c>
      <c r="T23" s="69">
        <f>Q23/'סכום נכסי הקרן'!$C$41</f>
        <v>5.3666495768077264E-4</v>
      </c>
    </row>
    <row r="24" spans="1:20">
      <c r="A24" s="62" t="s">
        <v>311</v>
      </c>
      <c r="B24" s="59" t="s">
        <v>312</v>
      </c>
      <c r="C24" s="71" t="s">
        <v>120</v>
      </c>
      <c r="D24" s="71" t="s">
        <v>27</v>
      </c>
      <c r="E24" s="59" t="s">
        <v>307</v>
      </c>
      <c r="F24" s="71" t="s">
        <v>308</v>
      </c>
      <c r="G24" s="59" t="s">
        <v>292</v>
      </c>
      <c r="H24" s="59" t="s">
        <v>130</v>
      </c>
      <c r="I24" s="130" t="s">
        <v>3565</v>
      </c>
      <c r="J24" s="68">
        <v>6.1599999999999584</v>
      </c>
      <c r="K24" s="71" t="s">
        <v>132</v>
      </c>
      <c r="L24" s="72">
        <v>2.4799999999999999E-2</v>
      </c>
      <c r="M24" s="72">
        <v>2.8499999999999505E-2</v>
      </c>
      <c r="N24" s="68">
        <v>19421929.151861001</v>
      </c>
      <c r="O24" s="70">
        <v>109.05</v>
      </c>
      <c r="P24" s="130" t="s">
        <v>3565</v>
      </c>
      <c r="Q24" s="68">
        <v>21179.613750793</v>
      </c>
      <c r="R24" s="69">
        <v>5.895276401464567E-3</v>
      </c>
      <c r="S24" s="69">
        <f t="shared" si="0"/>
        <v>1.4162600099742077E-2</v>
      </c>
      <c r="T24" s="69">
        <f>Q24/'סכום נכסי הקרן'!$C$41</f>
        <v>1.0063250230227436E-3</v>
      </c>
    </row>
    <row r="25" spans="1:20">
      <c r="A25" s="62" t="s">
        <v>313</v>
      </c>
      <c r="B25" s="59" t="s">
        <v>314</v>
      </c>
      <c r="C25" s="71" t="s">
        <v>120</v>
      </c>
      <c r="D25" s="71" t="s">
        <v>27</v>
      </c>
      <c r="E25" s="59" t="s">
        <v>307</v>
      </c>
      <c r="F25" s="71" t="s">
        <v>308</v>
      </c>
      <c r="G25" s="59" t="s">
        <v>315</v>
      </c>
      <c r="H25" s="59" t="s">
        <v>287</v>
      </c>
      <c r="I25" s="130" t="s">
        <v>3565</v>
      </c>
      <c r="J25" s="68">
        <v>7.4900000000002853</v>
      </c>
      <c r="K25" s="71" t="s">
        <v>132</v>
      </c>
      <c r="L25" s="72">
        <v>9.0000000000000011E-3</v>
      </c>
      <c r="M25" s="72">
        <v>3.0400000000000746E-2</v>
      </c>
      <c r="N25" s="68">
        <v>11384476.888555998</v>
      </c>
      <c r="O25" s="70">
        <v>93.65</v>
      </c>
      <c r="P25" s="68">
        <v>52.455324169000001</v>
      </c>
      <c r="Q25" s="68">
        <v>10714.017412654999</v>
      </c>
      <c r="R25" s="69">
        <v>4.4182186012856686E-3</v>
      </c>
      <c r="S25" s="69">
        <f t="shared" si="0"/>
        <v>7.1643584185488128E-3</v>
      </c>
      <c r="T25" s="69">
        <f>Q25/'סכום נכסי הקרן'!$C$41</f>
        <v>5.090642325359891E-4</v>
      </c>
    </row>
    <row r="26" spans="1:20">
      <c r="A26" s="62" t="s">
        <v>316</v>
      </c>
      <c r="B26" s="59" t="s">
        <v>317</v>
      </c>
      <c r="C26" s="71" t="s">
        <v>120</v>
      </c>
      <c r="D26" s="71" t="s">
        <v>27</v>
      </c>
      <c r="E26" s="59" t="s">
        <v>307</v>
      </c>
      <c r="F26" s="71" t="s">
        <v>308</v>
      </c>
      <c r="G26" s="59" t="s">
        <v>315</v>
      </c>
      <c r="H26" s="59" t="s">
        <v>287</v>
      </c>
      <c r="I26" s="130" t="s">
        <v>3565</v>
      </c>
      <c r="J26" s="68">
        <v>11.030000000000056</v>
      </c>
      <c r="K26" s="71" t="s">
        <v>132</v>
      </c>
      <c r="L26" s="72">
        <v>1.6899999999999998E-2</v>
      </c>
      <c r="M26" s="72">
        <v>3.3700000000000278E-2</v>
      </c>
      <c r="N26" s="68">
        <v>23058420.806900002</v>
      </c>
      <c r="O26" s="70">
        <v>91.53</v>
      </c>
      <c r="P26" s="68">
        <v>192.67681536600003</v>
      </c>
      <c r="Q26" s="68">
        <v>21298.048828493</v>
      </c>
      <c r="R26" s="69">
        <v>5.2850406162100964E-3</v>
      </c>
      <c r="S26" s="69">
        <f t="shared" si="0"/>
        <v>1.4241796475227638E-2</v>
      </c>
      <c r="T26" s="69">
        <f>Q26/'סכום נכסי הקרן'!$C$41</f>
        <v>1.011952329719434E-3</v>
      </c>
    </row>
    <row r="27" spans="1:20">
      <c r="A27" s="62" t="s">
        <v>318</v>
      </c>
      <c r="B27" s="59" t="s">
        <v>319</v>
      </c>
      <c r="C27" s="71" t="s">
        <v>120</v>
      </c>
      <c r="D27" s="71" t="s">
        <v>27</v>
      </c>
      <c r="E27" s="59" t="s">
        <v>320</v>
      </c>
      <c r="F27" s="71" t="s">
        <v>308</v>
      </c>
      <c r="G27" s="59" t="s">
        <v>321</v>
      </c>
      <c r="H27" s="59" t="s">
        <v>130</v>
      </c>
      <c r="I27" s="130" t="s">
        <v>3565</v>
      </c>
      <c r="J27" s="68">
        <v>2.2799999999998275</v>
      </c>
      <c r="K27" s="71" t="s">
        <v>132</v>
      </c>
      <c r="L27" s="72">
        <v>3.2000000000000001E-2</v>
      </c>
      <c r="M27" s="72">
        <v>2.4499999999998121E-2</v>
      </c>
      <c r="N27" s="68">
        <v>6262587.6805140004</v>
      </c>
      <c r="O27" s="70">
        <v>114.84</v>
      </c>
      <c r="P27" s="130" t="s">
        <v>3565</v>
      </c>
      <c r="Q27" s="68">
        <v>7191.9560928830006</v>
      </c>
      <c r="R27" s="69">
        <v>4.4642031029744119E-3</v>
      </c>
      <c r="S27" s="69">
        <f t="shared" si="0"/>
        <v>4.80919053939743E-3</v>
      </c>
      <c r="T27" s="69">
        <f>Q27/'סכום נכסי הקרן'!$C$41</f>
        <v>3.4171753394124409E-4</v>
      </c>
    </row>
    <row r="28" spans="1:20">
      <c r="A28" s="62" t="s">
        <v>322</v>
      </c>
      <c r="B28" s="59" t="s">
        <v>323</v>
      </c>
      <c r="C28" s="71" t="s">
        <v>120</v>
      </c>
      <c r="D28" s="71" t="s">
        <v>27</v>
      </c>
      <c r="E28" s="59" t="s">
        <v>320</v>
      </c>
      <c r="F28" s="71" t="s">
        <v>308</v>
      </c>
      <c r="G28" s="59" t="s">
        <v>321</v>
      </c>
      <c r="H28" s="59" t="s">
        <v>130</v>
      </c>
      <c r="I28" s="130" t="s">
        <v>3565</v>
      </c>
      <c r="J28" s="68">
        <v>4.0399999999997291</v>
      </c>
      <c r="K28" s="71" t="s">
        <v>132</v>
      </c>
      <c r="L28" s="72">
        <v>1.1399999999999999E-2</v>
      </c>
      <c r="M28" s="72">
        <v>2.5999999999998868E-2</v>
      </c>
      <c r="N28" s="68">
        <v>6822950.0280180005</v>
      </c>
      <c r="O28" s="70">
        <v>103.86</v>
      </c>
      <c r="P28" s="130" t="s">
        <v>3565</v>
      </c>
      <c r="Q28" s="68">
        <v>7086.3161186979996</v>
      </c>
      <c r="R28" s="69">
        <v>2.8874308566832689E-3</v>
      </c>
      <c r="S28" s="69">
        <f t="shared" si="0"/>
        <v>4.7385501242069869E-3</v>
      </c>
      <c r="T28" s="69">
        <f>Q28/'סכום נכסי הקרן'!$C$41</f>
        <v>3.3669817189315847E-4</v>
      </c>
    </row>
    <row r="29" spans="1:20">
      <c r="A29" s="62" t="s">
        <v>324</v>
      </c>
      <c r="B29" s="59" t="s">
        <v>325</v>
      </c>
      <c r="C29" s="71" t="s">
        <v>120</v>
      </c>
      <c r="D29" s="71" t="s">
        <v>27</v>
      </c>
      <c r="E29" s="59" t="s">
        <v>320</v>
      </c>
      <c r="F29" s="71" t="s">
        <v>308</v>
      </c>
      <c r="G29" s="59" t="s">
        <v>321</v>
      </c>
      <c r="H29" s="59" t="s">
        <v>130</v>
      </c>
      <c r="I29" s="130" t="s">
        <v>3565</v>
      </c>
      <c r="J29" s="68">
        <v>6.3100000000002696</v>
      </c>
      <c r="K29" s="71" t="s">
        <v>132</v>
      </c>
      <c r="L29" s="72">
        <v>9.1999999999999998E-3</v>
      </c>
      <c r="M29" s="72">
        <v>3.0200000000001254E-2</v>
      </c>
      <c r="N29" s="68">
        <v>9723290.3127720002</v>
      </c>
      <c r="O29" s="70">
        <v>97.97</v>
      </c>
      <c r="P29" s="68">
        <v>99.862956701999991</v>
      </c>
      <c r="Q29" s="68">
        <v>9625.7710516400002</v>
      </c>
      <c r="R29" s="69">
        <v>3.9985353176020359E-3</v>
      </c>
      <c r="S29" s="69">
        <f t="shared" si="0"/>
        <v>6.4366587445886161E-3</v>
      </c>
      <c r="T29" s="69">
        <f>Q29/'סכום נכסי הקרן'!$C$41</f>
        <v>4.5735745652068836E-4</v>
      </c>
    </row>
    <row r="30" spans="1:20">
      <c r="A30" s="62" t="s">
        <v>326</v>
      </c>
      <c r="B30" s="59" t="s">
        <v>327</v>
      </c>
      <c r="C30" s="71" t="s">
        <v>120</v>
      </c>
      <c r="D30" s="71" t="s">
        <v>27</v>
      </c>
      <c r="E30" s="59" t="s">
        <v>328</v>
      </c>
      <c r="F30" s="71" t="s">
        <v>308</v>
      </c>
      <c r="G30" s="59" t="s">
        <v>329</v>
      </c>
      <c r="H30" s="59" t="s">
        <v>287</v>
      </c>
      <c r="I30" s="130" t="s">
        <v>3565</v>
      </c>
      <c r="J30" s="68">
        <v>2.3700000000000747</v>
      </c>
      <c r="K30" s="71" t="s">
        <v>132</v>
      </c>
      <c r="L30" s="72">
        <v>2.3399999999999997E-2</v>
      </c>
      <c r="M30" s="72">
        <v>2.5299999999999673E-2</v>
      </c>
      <c r="N30" s="68">
        <v>4288346.5354429996</v>
      </c>
      <c r="O30" s="70">
        <v>112.87</v>
      </c>
      <c r="P30" s="130" t="s">
        <v>3565</v>
      </c>
      <c r="Q30" s="68">
        <v>4840.256797172</v>
      </c>
      <c r="R30" s="69">
        <v>1.656370542810008E-3</v>
      </c>
      <c r="S30" s="69">
        <f t="shared" si="0"/>
        <v>3.236632273137596E-3</v>
      </c>
      <c r="T30" s="69">
        <f>Q30/'סכום נכסי הקרן'!$C$41</f>
        <v>2.2997924278329821E-4</v>
      </c>
    </row>
    <row r="31" spans="1:20">
      <c r="A31" s="62" t="s">
        <v>330</v>
      </c>
      <c r="B31" s="59" t="s">
        <v>331</v>
      </c>
      <c r="C31" s="71" t="s">
        <v>120</v>
      </c>
      <c r="D31" s="71" t="s">
        <v>27</v>
      </c>
      <c r="E31" s="59" t="s">
        <v>328</v>
      </c>
      <c r="F31" s="71" t="s">
        <v>308</v>
      </c>
      <c r="G31" s="59" t="s">
        <v>329</v>
      </c>
      <c r="H31" s="59" t="s">
        <v>287</v>
      </c>
      <c r="I31" s="130" t="s">
        <v>3565</v>
      </c>
      <c r="J31" s="68">
        <v>5.6700000000000594</v>
      </c>
      <c r="K31" s="71" t="s">
        <v>132</v>
      </c>
      <c r="L31" s="72">
        <v>6.5000000000000006E-3</v>
      </c>
      <c r="M31" s="72">
        <v>2.8800000000000145E-2</v>
      </c>
      <c r="N31" s="68">
        <v>13783476.043722</v>
      </c>
      <c r="O31" s="70">
        <v>97.78</v>
      </c>
      <c r="P31" s="130" t="s">
        <v>3565</v>
      </c>
      <c r="Q31" s="68">
        <v>13477.483575060001</v>
      </c>
      <c r="R31" s="69">
        <v>6.4568946546870436E-3</v>
      </c>
      <c r="S31" s="69">
        <f t="shared" si="0"/>
        <v>9.0122611521784839E-3</v>
      </c>
      <c r="T31" s="69">
        <f>Q31/'סכום נכסי הקרן'!$C$41</f>
        <v>6.4036715345921244E-4</v>
      </c>
    </row>
    <row r="32" spans="1:20">
      <c r="A32" s="62" t="s">
        <v>332</v>
      </c>
      <c r="B32" s="59" t="s">
        <v>333</v>
      </c>
      <c r="C32" s="71" t="s">
        <v>120</v>
      </c>
      <c r="D32" s="71" t="s">
        <v>27</v>
      </c>
      <c r="E32" s="59" t="s">
        <v>328</v>
      </c>
      <c r="F32" s="71" t="s">
        <v>308</v>
      </c>
      <c r="G32" s="59" t="s">
        <v>329</v>
      </c>
      <c r="H32" s="59" t="s">
        <v>287</v>
      </c>
      <c r="I32" s="130" t="s">
        <v>3565</v>
      </c>
      <c r="J32" s="68">
        <v>8.6700000000058317</v>
      </c>
      <c r="K32" s="71" t="s">
        <v>132</v>
      </c>
      <c r="L32" s="72">
        <v>2.64E-2</v>
      </c>
      <c r="M32" s="72">
        <v>2.9600000000014625E-2</v>
      </c>
      <c r="N32" s="68">
        <v>603606.33739999996</v>
      </c>
      <c r="O32" s="70">
        <v>99.71</v>
      </c>
      <c r="P32" s="130" t="s">
        <v>3565</v>
      </c>
      <c r="Q32" s="68">
        <v>601.85588474699989</v>
      </c>
      <c r="R32" s="69">
        <v>2.0120211246666664E-3</v>
      </c>
      <c r="S32" s="69">
        <f t="shared" si="0"/>
        <v>4.0245513037408763E-4</v>
      </c>
      <c r="T32" s="69">
        <f>Q32/'סכום נכסי הקרן'!$C$41</f>
        <v>2.8596491144779325E-5</v>
      </c>
    </row>
    <row r="33" spans="1:20">
      <c r="A33" s="62" t="s">
        <v>334</v>
      </c>
      <c r="B33" s="59" t="s">
        <v>335</v>
      </c>
      <c r="C33" s="71" t="s">
        <v>120</v>
      </c>
      <c r="D33" s="71" t="s">
        <v>27</v>
      </c>
      <c r="E33" s="59" t="s">
        <v>336</v>
      </c>
      <c r="F33" s="71" t="s">
        <v>308</v>
      </c>
      <c r="G33" s="59" t="s">
        <v>321</v>
      </c>
      <c r="H33" s="59" t="s">
        <v>130</v>
      </c>
      <c r="I33" s="130" t="s">
        <v>3565</v>
      </c>
      <c r="J33" s="68">
        <v>2.0199999999998295</v>
      </c>
      <c r="K33" s="71" t="s">
        <v>132</v>
      </c>
      <c r="L33" s="72">
        <v>1.34E-2</v>
      </c>
      <c r="M33" s="72">
        <v>2.1899999999999021E-2</v>
      </c>
      <c r="N33" s="68">
        <v>1480286.0957249999</v>
      </c>
      <c r="O33" s="70">
        <v>110.98</v>
      </c>
      <c r="P33" s="130" t="s">
        <v>3565</v>
      </c>
      <c r="Q33" s="68">
        <v>1642.821393464</v>
      </c>
      <c r="R33" s="69">
        <v>2.7763195615599016E-3</v>
      </c>
      <c r="S33" s="69">
        <f t="shared" si="0"/>
        <v>1.0985385618781892E-3</v>
      </c>
      <c r="T33" s="69">
        <f>Q33/'סכום נכסי הקרן'!$C$41</f>
        <v>7.8056771764216742E-5</v>
      </c>
    </row>
    <row r="34" spans="1:20">
      <c r="A34" s="62" t="s">
        <v>337</v>
      </c>
      <c r="B34" s="59" t="s">
        <v>338</v>
      </c>
      <c r="C34" s="71" t="s">
        <v>120</v>
      </c>
      <c r="D34" s="71" t="s">
        <v>27</v>
      </c>
      <c r="E34" s="59" t="s">
        <v>336</v>
      </c>
      <c r="F34" s="71" t="s">
        <v>308</v>
      </c>
      <c r="G34" s="59" t="s">
        <v>329</v>
      </c>
      <c r="H34" s="59" t="s">
        <v>287</v>
      </c>
      <c r="I34" s="130" t="s">
        <v>3565</v>
      </c>
      <c r="J34" s="68">
        <v>3.6100000000001913</v>
      </c>
      <c r="K34" s="71" t="s">
        <v>132</v>
      </c>
      <c r="L34" s="72">
        <v>1.8200000000000001E-2</v>
      </c>
      <c r="M34" s="72">
        <v>2.4200000000002841E-2</v>
      </c>
      <c r="N34" s="68">
        <v>3732152.293445</v>
      </c>
      <c r="O34" s="70">
        <v>109.37</v>
      </c>
      <c r="P34" s="130" t="s">
        <v>3565</v>
      </c>
      <c r="Q34" s="68">
        <v>4081.8550911019997</v>
      </c>
      <c r="R34" s="69">
        <v>7.4574157990456311E-3</v>
      </c>
      <c r="S34" s="69">
        <f t="shared" si="0"/>
        <v>2.7294964866018574E-3</v>
      </c>
      <c r="T34" s="69">
        <f>Q34/'סכום נכסי הקרן'!$C$41</f>
        <v>1.939446567279786E-4</v>
      </c>
    </row>
    <row r="35" spans="1:20">
      <c r="A35" s="62" t="s">
        <v>339</v>
      </c>
      <c r="B35" s="59" t="s">
        <v>340</v>
      </c>
      <c r="C35" s="71" t="s">
        <v>120</v>
      </c>
      <c r="D35" s="71" t="s">
        <v>27</v>
      </c>
      <c r="E35" s="59" t="s">
        <v>336</v>
      </c>
      <c r="F35" s="71" t="s">
        <v>308</v>
      </c>
      <c r="G35" s="59" t="s">
        <v>329</v>
      </c>
      <c r="H35" s="59" t="s">
        <v>287</v>
      </c>
      <c r="I35" s="130" t="s">
        <v>3565</v>
      </c>
      <c r="J35" s="68">
        <v>1.86000000000013</v>
      </c>
      <c r="K35" s="71" t="s">
        <v>132</v>
      </c>
      <c r="L35" s="72">
        <v>2E-3</v>
      </c>
      <c r="M35" s="72">
        <v>2.0299999999999728E-2</v>
      </c>
      <c r="N35" s="68">
        <v>3033956.373902</v>
      </c>
      <c r="O35" s="70">
        <v>106.67</v>
      </c>
      <c r="P35" s="130" t="s">
        <v>3565</v>
      </c>
      <c r="Q35" s="68">
        <v>3236.3212189029996</v>
      </c>
      <c r="R35" s="69">
        <v>9.6316075361968252E-3</v>
      </c>
      <c r="S35" s="69">
        <f t="shared" si="0"/>
        <v>2.1640962746979696E-3</v>
      </c>
      <c r="T35" s="69">
        <f>Q35/'סכום נכסי הקרן'!$C$41</f>
        <v>1.5377008586852135E-4</v>
      </c>
    </row>
    <row r="36" spans="1:20">
      <c r="A36" s="62" t="s">
        <v>341</v>
      </c>
      <c r="B36" s="59" t="s">
        <v>342</v>
      </c>
      <c r="C36" s="71" t="s">
        <v>120</v>
      </c>
      <c r="D36" s="71" t="s">
        <v>27</v>
      </c>
      <c r="E36" s="59" t="s">
        <v>343</v>
      </c>
      <c r="F36" s="71" t="s">
        <v>308</v>
      </c>
      <c r="G36" s="59" t="s">
        <v>329</v>
      </c>
      <c r="H36" s="59" t="s">
        <v>287</v>
      </c>
      <c r="I36" s="130" t="s">
        <v>3565</v>
      </c>
      <c r="J36" s="68">
        <v>1.2100000000002293</v>
      </c>
      <c r="K36" s="71" t="s">
        <v>132</v>
      </c>
      <c r="L36" s="72">
        <v>4.7500000000000001E-2</v>
      </c>
      <c r="M36" s="72">
        <v>2.4900000000002295E-2</v>
      </c>
      <c r="N36" s="68">
        <v>1550655.6276400001</v>
      </c>
      <c r="O36" s="70">
        <v>140.54</v>
      </c>
      <c r="P36" s="130" t="s">
        <v>3565</v>
      </c>
      <c r="Q36" s="68">
        <v>2179.29146425</v>
      </c>
      <c r="R36" s="69">
        <v>1.081841211921534E-3</v>
      </c>
      <c r="S36" s="69">
        <f t="shared" si="0"/>
        <v>1.4572708394079419E-3</v>
      </c>
      <c r="T36" s="69">
        <f>Q36/'סכום נכסי הקרן'!$C$41</f>
        <v>1.0354653105288748E-4</v>
      </c>
    </row>
    <row r="37" spans="1:20">
      <c r="A37" s="62" t="s">
        <v>344</v>
      </c>
      <c r="B37" s="59" t="s">
        <v>345</v>
      </c>
      <c r="C37" s="71" t="s">
        <v>120</v>
      </c>
      <c r="D37" s="71" t="s">
        <v>27</v>
      </c>
      <c r="E37" s="59" t="s">
        <v>343</v>
      </c>
      <c r="F37" s="71" t="s">
        <v>308</v>
      </c>
      <c r="G37" s="59" t="s">
        <v>329</v>
      </c>
      <c r="H37" s="59" t="s">
        <v>287</v>
      </c>
      <c r="I37" s="130" t="s">
        <v>3565</v>
      </c>
      <c r="J37" s="68">
        <v>4.0699999999996059</v>
      </c>
      <c r="K37" s="71" t="s">
        <v>132</v>
      </c>
      <c r="L37" s="72">
        <v>5.0000000000000001E-3</v>
      </c>
      <c r="M37" s="72">
        <v>2.7199999999995481E-2</v>
      </c>
      <c r="N37" s="68">
        <v>3402218.4865600001</v>
      </c>
      <c r="O37" s="70">
        <v>101.54</v>
      </c>
      <c r="P37" s="130" t="s">
        <v>3565</v>
      </c>
      <c r="Q37" s="68">
        <v>3454.6126384479999</v>
      </c>
      <c r="R37" s="69">
        <v>1.8070811255864211E-3</v>
      </c>
      <c r="S37" s="69">
        <f t="shared" si="0"/>
        <v>2.3100656071228872E-3</v>
      </c>
      <c r="T37" s="69">
        <f>Q37/'סכום נכסי הקרן'!$C$41</f>
        <v>1.6414195196504377E-4</v>
      </c>
    </row>
    <row r="38" spans="1:20">
      <c r="A38" s="62" t="s">
        <v>346</v>
      </c>
      <c r="B38" s="59" t="s">
        <v>347</v>
      </c>
      <c r="C38" s="71" t="s">
        <v>120</v>
      </c>
      <c r="D38" s="71" t="s">
        <v>27</v>
      </c>
      <c r="E38" s="59" t="s">
        <v>343</v>
      </c>
      <c r="F38" s="71" t="s">
        <v>308</v>
      </c>
      <c r="G38" s="59" t="s">
        <v>329</v>
      </c>
      <c r="H38" s="59" t="s">
        <v>287</v>
      </c>
      <c r="I38" s="130" t="s">
        <v>3565</v>
      </c>
      <c r="J38" s="68">
        <v>5.889999999999735</v>
      </c>
      <c r="K38" s="71" t="s">
        <v>132</v>
      </c>
      <c r="L38" s="72">
        <v>5.8999999999999999E-3</v>
      </c>
      <c r="M38" s="72">
        <v>3.0299999999998842E-2</v>
      </c>
      <c r="N38" s="68">
        <v>10305083.605467999</v>
      </c>
      <c r="O38" s="70">
        <v>93.79</v>
      </c>
      <c r="P38" s="130" t="s">
        <v>3565</v>
      </c>
      <c r="Q38" s="68">
        <v>9665.1379449039996</v>
      </c>
      <c r="R38" s="69">
        <v>9.3734132004129542E-3</v>
      </c>
      <c r="S38" s="69">
        <f t="shared" si="0"/>
        <v>6.4629830002161E-3</v>
      </c>
      <c r="T38" s="69">
        <f>Q38/'סכום נכסי הקרן'!$C$41</f>
        <v>4.5922792924206864E-4</v>
      </c>
    </row>
    <row r="39" spans="1:20">
      <c r="A39" s="62" t="s">
        <v>348</v>
      </c>
      <c r="B39" s="59" t="s">
        <v>349</v>
      </c>
      <c r="C39" s="71" t="s">
        <v>120</v>
      </c>
      <c r="D39" s="71" t="s">
        <v>27</v>
      </c>
      <c r="E39" s="59" t="s">
        <v>350</v>
      </c>
      <c r="F39" s="71" t="s">
        <v>351</v>
      </c>
      <c r="G39" s="59" t="s">
        <v>321</v>
      </c>
      <c r="H39" s="59" t="s">
        <v>130</v>
      </c>
      <c r="I39" s="130" t="s">
        <v>3565</v>
      </c>
      <c r="J39" s="68">
        <v>5.0400000000003784</v>
      </c>
      <c r="K39" s="71" t="s">
        <v>132</v>
      </c>
      <c r="L39" s="72">
        <v>4.4000000000000003E-3</v>
      </c>
      <c r="M39" s="72">
        <v>2.4700000000000708E-2</v>
      </c>
      <c r="N39" s="68">
        <v>2107986.3458529999</v>
      </c>
      <c r="O39" s="70">
        <v>100.57</v>
      </c>
      <c r="P39" s="130" t="s">
        <v>3565</v>
      </c>
      <c r="Q39" s="68">
        <v>2120.0018662549996</v>
      </c>
      <c r="R39" s="69">
        <v>2.3638262910286871E-3</v>
      </c>
      <c r="S39" s="69">
        <f t="shared" si="0"/>
        <v>1.4176244664212666E-3</v>
      </c>
      <c r="T39" s="69">
        <f>Q39/'סכום נכסי הקרן'!$C$41</f>
        <v>1.0072945389702603E-4</v>
      </c>
    </row>
    <row r="40" spans="1:20">
      <c r="A40" s="62" t="s">
        <v>352</v>
      </c>
      <c r="B40" s="59" t="s">
        <v>353</v>
      </c>
      <c r="C40" s="71" t="s">
        <v>120</v>
      </c>
      <c r="D40" s="71" t="s">
        <v>27</v>
      </c>
      <c r="E40" s="59" t="s">
        <v>354</v>
      </c>
      <c r="F40" s="71" t="s">
        <v>308</v>
      </c>
      <c r="G40" s="59" t="s">
        <v>321</v>
      </c>
      <c r="H40" s="59" t="s">
        <v>130</v>
      </c>
      <c r="I40" s="130" t="s">
        <v>3565</v>
      </c>
      <c r="J40" s="68">
        <v>2.8399999999998093</v>
      </c>
      <c r="K40" s="71" t="s">
        <v>132</v>
      </c>
      <c r="L40" s="72">
        <v>1.5800000000000002E-2</v>
      </c>
      <c r="M40" s="72">
        <v>2.1999999999999544E-2</v>
      </c>
      <c r="N40" s="68">
        <v>3975112.1138940002</v>
      </c>
      <c r="O40" s="70">
        <v>110.84</v>
      </c>
      <c r="P40" s="130" t="s">
        <v>3565</v>
      </c>
      <c r="Q40" s="68">
        <v>4406.0143879759999</v>
      </c>
      <c r="R40" s="69">
        <v>8.5458362863968865E-3</v>
      </c>
      <c r="S40" s="69">
        <f t="shared" si="0"/>
        <v>2.9462586308155662E-3</v>
      </c>
      <c r="T40" s="69">
        <f>Q40/'סכום נכסי הקרן'!$C$41</f>
        <v>2.0934671342873174E-4</v>
      </c>
    </row>
    <row r="41" spans="1:20">
      <c r="A41" s="62" t="s">
        <v>355</v>
      </c>
      <c r="B41" s="59" t="s">
        <v>356</v>
      </c>
      <c r="C41" s="71" t="s">
        <v>120</v>
      </c>
      <c r="D41" s="71" t="s">
        <v>27</v>
      </c>
      <c r="E41" s="59" t="s">
        <v>354</v>
      </c>
      <c r="F41" s="71" t="s">
        <v>308</v>
      </c>
      <c r="G41" s="59" t="s">
        <v>321</v>
      </c>
      <c r="H41" s="59" t="s">
        <v>130</v>
      </c>
      <c r="I41" s="130" t="s">
        <v>3565</v>
      </c>
      <c r="J41" s="68">
        <v>5.4799999999997056</v>
      </c>
      <c r="K41" s="71" t="s">
        <v>132</v>
      </c>
      <c r="L41" s="72">
        <v>8.3999999999999995E-3</v>
      </c>
      <c r="M41" s="72">
        <v>2.5499999999996956E-2</v>
      </c>
      <c r="N41" s="68">
        <v>3093711.0637019998</v>
      </c>
      <c r="O41" s="70">
        <v>100.94</v>
      </c>
      <c r="P41" s="130" t="s">
        <v>3565</v>
      </c>
      <c r="Q41" s="68">
        <v>3122.7917100290001</v>
      </c>
      <c r="R41" s="69">
        <v>3.8971598061478493E-3</v>
      </c>
      <c r="S41" s="69">
        <f t="shared" si="0"/>
        <v>2.0881802049989942E-3</v>
      </c>
      <c r="T41" s="69">
        <f>Q41/'סכום נכסי הקרן'!$C$41</f>
        <v>1.4837586164065457E-4</v>
      </c>
    </row>
    <row r="42" spans="1:20">
      <c r="A42" s="62" t="s">
        <v>357</v>
      </c>
      <c r="B42" s="59" t="s">
        <v>358</v>
      </c>
      <c r="C42" s="71" t="s">
        <v>120</v>
      </c>
      <c r="D42" s="71" t="s">
        <v>27</v>
      </c>
      <c r="E42" s="59" t="s">
        <v>359</v>
      </c>
      <c r="F42" s="71" t="s">
        <v>279</v>
      </c>
      <c r="G42" s="59" t="s">
        <v>329</v>
      </c>
      <c r="H42" s="59" t="s">
        <v>287</v>
      </c>
      <c r="I42" s="130" t="s">
        <v>3565</v>
      </c>
      <c r="J42" s="68">
        <v>4.3000000000006366</v>
      </c>
      <c r="K42" s="71" t="s">
        <v>132</v>
      </c>
      <c r="L42" s="72">
        <v>2.7799999999999998E-2</v>
      </c>
      <c r="M42" s="72">
        <v>3.1000000000003042E-2</v>
      </c>
      <c r="N42" s="68">
        <v>65.358518000000004</v>
      </c>
      <c r="O42" s="70">
        <v>5529999</v>
      </c>
      <c r="P42" s="130" t="s">
        <v>3565</v>
      </c>
      <c r="Q42" s="68">
        <v>3614.3253712289998</v>
      </c>
      <c r="R42" s="69">
        <v>1.5628531324725012E-2</v>
      </c>
      <c r="S42" s="69">
        <f t="shared" si="0"/>
        <v>2.4168639459325163E-3</v>
      </c>
      <c r="T42" s="69">
        <f>Q42/'סכום נכסי הקרן'!$C$41</f>
        <v>1.7173051903637891E-4</v>
      </c>
    </row>
    <row r="43" spans="1:20">
      <c r="A43" s="62" t="s">
        <v>360</v>
      </c>
      <c r="B43" s="59" t="s">
        <v>361</v>
      </c>
      <c r="C43" s="71" t="s">
        <v>120</v>
      </c>
      <c r="D43" s="71" t="s">
        <v>27</v>
      </c>
      <c r="E43" s="59" t="s">
        <v>359</v>
      </c>
      <c r="F43" s="71" t="s">
        <v>279</v>
      </c>
      <c r="G43" s="59" t="s">
        <v>329</v>
      </c>
      <c r="H43" s="59" t="s">
        <v>287</v>
      </c>
      <c r="I43" s="130" t="s">
        <v>3565</v>
      </c>
      <c r="J43" s="68">
        <v>1.1400000000000268</v>
      </c>
      <c r="K43" s="71" t="s">
        <v>132</v>
      </c>
      <c r="L43" s="72">
        <v>2.4199999999999999E-2</v>
      </c>
      <c r="M43" s="72">
        <v>3.3300000000000787E-2</v>
      </c>
      <c r="N43" s="68">
        <v>251.07706300000001</v>
      </c>
      <c r="O43" s="70">
        <v>5626366</v>
      </c>
      <c r="P43" s="130" t="s">
        <v>3565</v>
      </c>
      <c r="Q43" s="68">
        <v>14126.513622633003</v>
      </c>
      <c r="R43" s="69">
        <v>8.7109968774936684E-3</v>
      </c>
      <c r="S43" s="69">
        <f t="shared" si="0"/>
        <v>9.446261182804578E-3</v>
      </c>
      <c r="T43" s="69">
        <f>Q43/'סכום נכסי הקרן'!$C$41</f>
        <v>6.7120507077212375E-4</v>
      </c>
    </row>
    <row r="44" spans="1:20">
      <c r="A44" s="62" t="s">
        <v>362</v>
      </c>
      <c r="B44" s="59" t="s">
        <v>363</v>
      </c>
      <c r="C44" s="71" t="s">
        <v>120</v>
      </c>
      <c r="D44" s="71" t="s">
        <v>27</v>
      </c>
      <c r="E44" s="59" t="s">
        <v>359</v>
      </c>
      <c r="F44" s="71" t="s">
        <v>279</v>
      </c>
      <c r="G44" s="59" t="s">
        <v>329</v>
      </c>
      <c r="H44" s="59" t="s">
        <v>287</v>
      </c>
      <c r="I44" s="130" t="s">
        <v>3565</v>
      </c>
      <c r="J44" s="68">
        <v>0.75000000000014844</v>
      </c>
      <c r="K44" s="71" t="s">
        <v>132</v>
      </c>
      <c r="L44" s="72">
        <v>1.95E-2</v>
      </c>
      <c r="M44" s="72">
        <v>3.4100000000001365E-2</v>
      </c>
      <c r="N44" s="68">
        <v>61.756080000000004</v>
      </c>
      <c r="O44" s="70">
        <v>5456707</v>
      </c>
      <c r="P44" s="130" t="s">
        <v>3565</v>
      </c>
      <c r="Q44" s="68">
        <v>3369.848416194</v>
      </c>
      <c r="R44" s="69">
        <v>2.4882581892904632E-3</v>
      </c>
      <c r="S44" s="69">
        <f t="shared" si="0"/>
        <v>2.2533846026119284E-3</v>
      </c>
      <c r="T44" s="69">
        <f>Q44/'סכום נכסי הקרן'!$C$41</f>
        <v>1.6011447729459243E-4</v>
      </c>
    </row>
    <row r="45" spans="1:20">
      <c r="A45" s="62" t="s">
        <v>364</v>
      </c>
      <c r="B45" s="59" t="s">
        <v>365</v>
      </c>
      <c r="C45" s="71" t="s">
        <v>120</v>
      </c>
      <c r="D45" s="71" t="s">
        <v>27</v>
      </c>
      <c r="E45" s="59" t="s">
        <v>359</v>
      </c>
      <c r="F45" s="71" t="s">
        <v>279</v>
      </c>
      <c r="G45" s="59" t="s">
        <v>321</v>
      </c>
      <c r="H45" s="59" t="s">
        <v>130</v>
      </c>
      <c r="I45" s="130" t="s">
        <v>3565</v>
      </c>
      <c r="J45" s="68">
        <v>4.0900000000000283</v>
      </c>
      <c r="K45" s="71" t="s">
        <v>132</v>
      </c>
      <c r="L45" s="72">
        <v>1.4999999999999999E-2</v>
      </c>
      <c r="M45" s="72">
        <v>3.0299999999999789E-2</v>
      </c>
      <c r="N45" s="68">
        <v>212.28652500000001</v>
      </c>
      <c r="O45" s="70">
        <v>5115050</v>
      </c>
      <c r="P45" s="130" t="s">
        <v>3565</v>
      </c>
      <c r="Q45" s="68">
        <v>10858.562340241</v>
      </c>
      <c r="R45" s="69">
        <v>7.5605999358928705E-3</v>
      </c>
      <c r="S45" s="69">
        <f t="shared" si="0"/>
        <v>7.2610141947085675E-3</v>
      </c>
      <c r="T45" s="69">
        <f>Q45/'סכום נכסי הקרן'!$C$41</f>
        <v>5.1593211876339287E-4</v>
      </c>
    </row>
    <row r="46" spans="1:20">
      <c r="A46" s="62" t="s">
        <v>366</v>
      </c>
      <c r="B46" s="59" t="s">
        <v>367</v>
      </c>
      <c r="C46" s="71" t="s">
        <v>120</v>
      </c>
      <c r="D46" s="71" t="s">
        <v>27</v>
      </c>
      <c r="E46" s="59" t="s">
        <v>368</v>
      </c>
      <c r="F46" s="71" t="s">
        <v>308</v>
      </c>
      <c r="G46" s="59" t="s">
        <v>321</v>
      </c>
      <c r="H46" s="59" t="s">
        <v>130</v>
      </c>
      <c r="I46" s="130" t="s">
        <v>3565</v>
      </c>
      <c r="J46" s="68">
        <v>2.4000000000018926</v>
      </c>
      <c r="K46" s="71" t="s">
        <v>132</v>
      </c>
      <c r="L46" s="72">
        <v>3.7000000000000005E-2</v>
      </c>
      <c r="M46" s="72">
        <v>2.3600000000020188E-2</v>
      </c>
      <c r="N46" s="68">
        <v>275333.76347000001</v>
      </c>
      <c r="O46" s="70">
        <v>115.14</v>
      </c>
      <c r="P46" s="130" t="s">
        <v>3565</v>
      </c>
      <c r="Q46" s="68">
        <v>317.01929667600001</v>
      </c>
      <c r="R46" s="69">
        <v>7.3240515685026898E-4</v>
      </c>
      <c r="S46" s="69">
        <f t="shared" si="0"/>
        <v>2.1198769607191605E-4</v>
      </c>
      <c r="T46" s="69">
        <f>Q46/'סכום נכסי הקרן'!$C$41</f>
        <v>1.5062807791486988E-5</v>
      </c>
    </row>
    <row r="47" spans="1:20">
      <c r="A47" s="62" t="s">
        <v>369</v>
      </c>
      <c r="B47" s="59" t="s">
        <v>370</v>
      </c>
      <c r="C47" s="71" t="s">
        <v>120</v>
      </c>
      <c r="D47" s="71" t="s">
        <v>27</v>
      </c>
      <c r="E47" s="59" t="s">
        <v>368</v>
      </c>
      <c r="F47" s="71" t="s">
        <v>308</v>
      </c>
      <c r="G47" s="59" t="s">
        <v>321</v>
      </c>
      <c r="H47" s="59" t="s">
        <v>130</v>
      </c>
      <c r="I47" s="130" t="s">
        <v>3565</v>
      </c>
      <c r="J47" s="68">
        <v>4.1500000000001318</v>
      </c>
      <c r="K47" s="71" t="s">
        <v>132</v>
      </c>
      <c r="L47" s="72">
        <v>2.81E-2</v>
      </c>
      <c r="M47" s="72">
        <v>2.5900000000001672E-2</v>
      </c>
      <c r="N47" s="68">
        <v>995624.43675999995</v>
      </c>
      <c r="O47" s="70">
        <v>113.83</v>
      </c>
      <c r="P47" s="130" t="s">
        <v>3565</v>
      </c>
      <c r="Q47" s="68">
        <v>1133.319293859</v>
      </c>
      <c r="R47" s="69">
        <v>7.9551541728527632E-4</v>
      </c>
      <c r="S47" s="69">
        <f t="shared" si="0"/>
        <v>7.5783950232076946E-4</v>
      </c>
      <c r="T47" s="69">
        <f>Q47/'סכום נכסי הקרן'!$C$41</f>
        <v>5.3848364654056832E-5</v>
      </c>
    </row>
    <row r="48" spans="1:20">
      <c r="A48" s="62" t="s">
        <v>371</v>
      </c>
      <c r="B48" s="59" t="s">
        <v>372</v>
      </c>
      <c r="C48" s="71" t="s">
        <v>120</v>
      </c>
      <c r="D48" s="71" t="s">
        <v>27</v>
      </c>
      <c r="E48" s="59" t="s">
        <v>368</v>
      </c>
      <c r="F48" s="71" t="s">
        <v>308</v>
      </c>
      <c r="G48" s="59" t="s">
        <v>329</v>
      </c>
      <c r="H48" s="59" t="s">
        <v>287</v>
      </c>
      <c r="I48" s="130" t="s">
        <v>3565</v>
      </c>
      <c r="J48" s="68">
        <v>2.4599999999975593</v>
      </c>
      <c r="K48" s="71" t="s">
        <v>132</v>
      </c>
      <c r="L48" s="72">
        <v>2.4E-2</v>
      </c>
      <c r="M48" s="72">
        <v>2.3299999999953473E-2</v>
      </c>
      <c r="N48" s="68">
        <v>232105.06748</v>
      </c>
      <c r="O48" s="70">
        <v>112.98</v>
      </c>
      <c r="P48" s="130" t="s">
        <v>3565</v>
      </c>
      <c r="Q48" s="68">
        <v>262.23230373400003</v>
      </c>
      <c r="R48" s="69">
        <v>4.0225902537154327E-4</v>
      </c>
      <c r="S48" s="69">
        <f t="shared" si="0"/>
        <v>1.7535217094691771E-4</v>
      </c>
      <c r="T48" s="69">
        <f>Q48/'סכום נכסי הקרן'!$C$41</f>
        <v>1.2459666743570533E-5</v>
      </c>
    </row>
    <row r="49" spans="1:20">
      <c r="A49" s="62" t="s">
        <v>373</v>
      </c>
      <c r="B49" s="59" t="s">
        <v>374</v>
      </c>
      <c r="C49" s="71" t="s">
        <v>120</v>
      </c>
      <c r="D49" s="71" t="s">
        <v>27</v>
      </c>
      <c r="E49" s="59" t="s">
        <v>368</v>
      </c>
      <c r="F49" s="71" t="s">
        <v>308</v>
      </c>
      <c r="G49" s="59" t="s">
        <v>321</v>
      </c>
      <c r="H49" s="59" t="s">
        <v>130</v>
      </c>
      <c r="I49" s="130" t="s">
        <v>3565</v>
      </c>
      <c r="J49" s="68">
        <v>3.6699999999994661</v>
      </c>
      <c r="K49" s="71" t="s">
        <v>132</v>
      </c>
      <c r="L49" s="72">
        <v>2.6000000000000002E-2</v>
      </c>
      <c r="M49" s="72">
        <v>2.2699999999996567E-2</v>
      </c>
      <c r="N49" s="68">
        <v>3697646.3703729999</v>
      </c>
      <c r="O49" s="70">
        <v>113.37</v>
      </c>
      <c r="P49" s="130" t="s">
        <v>3565</v>
      </c>
      <c r="Q49" s="68">
        <v>4192.0216771719997</v>
      </c>
      <c r="R49" s="69">
        <v>7.5423997045842104E-3</v>
      </c>
      <c r="S49" s="69">
        <f t="shared" si="0"/>
        <v>2.8031638027872061E-3</v>
      </c>
      <c r="T49" s="69">
        <f>Q49/'סכום נכסי הקרן'!$C$41</f>
        <v>1.9917909554106029E-4</v>
      </c>
    </row>
    <row r="50" spans="1:20">
      <c r="A50" s="62" t="s">
        <v>375</v>
      </c>
      <c r="B50" s="59" t="s">
        <v>376</v>
      </c>
      <c r="C50" s="71" t="s">
        <v>120</v>
      </c>
      <c r="D50" s="71" t="s">
        <v>27</v>
      </c>
      <c r="E50" s="59" t="s">
        <v>368</v>
      </c>
      <c r="F50" s="71" t="s">
        <v>308</v>
      </c>
      <c r="G50" s="59" t="s">
        <v>321</v>
      </c>
      <c r="H50" s="59" t="s">
        <v>130</v>
      </c>
      <c r="I50" s="130" t="s">
        <v>3565</v>
      </c>
      <c r="J50" s="68">
        <v>6.5699999999998253</v>
      </c>
      <c r="K50" s="71" t="s">
        <v>132</v>
      </c>
      <c r="L50" s="72">
        <v>3.4999999999999996E-3</v>
      </c>
      <c r="M50" s="72">
        <v>3.0699999999999093E-2</v>
      </c>
      <c r="N50" s="68">
        <v>19504775.557918001</v>
      </c>
      <c r="O50" s="70">
        <v>91.16</v>
      </c>
      <c r="P50" s="130" t="s">
        <v>3565</v>
      </c>
      <c r="Q50" s="68">
        <v>17780.554704423001</v>
      </c>
      <c r="R50" s="69">
        <v>6.6973238202146347E-3</v>
      </c>
      <c r="S50" s="69">
        <f t="shared" si="0"/>
        <v>1.1889682635071761E-2</v>
      </c>
      <c r="T50" s="69">
        <f>Q50/'סכום נכסי הקרן'!$C$41</f>
        <v>8.448226361831403E-4</v>
      </c>
    </row>
    <row r="51" spans="1:20">
      <c r="A51" s="62" t="s">
        <v>377</v>
      </c>
      <c r="B51" s="59" t="s">
        <v>378</v>
      </c>
      <c r="C51" s="71" t="s">
        <v>120</v>
      </c>
      <c r="D51" s="71" t="s">
        <v>27</v>
      </c>
      <c r="E51" s="59" t="s">
        <v>379</v>
      </c>
      <c r="F51" s="71" t="s">
        <v>308</v>
      </c>
      <c r="G51" s="59" t="s">
        <v>329</v>
      </c>
      <c r="H51" s="59" t="s">
        <v>287</v>
      </c>
      <c r="I51" s="130" t="s">
        <v>3565</v>
      </c>
      <c r="J51" s="68">
        <v>3.0099999999999376</v>
      </c>
      <c r="K51" s="71" t="s">
        <v>132</v>
      </c>
      <c r="L51" s="72">
        <v>2.35E-2</v>
      </c>
      <c r="M51" s="72">
        <v>2.2699999999999085E-2</v>
      </c>
      <c r="N51" s="68">
        <v>6602656.9930760004</v>
      </c>
      <c r="O51" s="70">
        <v>113.73</v>
      </c>
      <c r="P51" s="130" t="s">
        <v>3565</v>
      </c>
      <c r="Q51" s="68">
        <v>7509.2019986469995</v>
      </c>
      <c r="R51" s="69">
        <v>6.9489155921479738E-3</v>
      </c>
      <c r="S51" s="69">
        <f t="shared" si="0"/>
        <v>5.0213297667451315E-3</v>
      </c>
      <c r="T51" s="69">
        <f>Q51/'סכום נכסי הקרן'!$C$41</f>
        <v>3.5679110880329154E-4</v>
      </c>
    </row>
    <row r="52" spans="1:20">
      <c r="A52" s="62" t="s">
        <v>380</v>
      </c>
      <c r="B52" s="59" t="s">
        <v>381</v>
      </c>
      <c r="C52" s="71" t="s">
        <v>120</v>
      </c>
      <c r="D52" s="71" t="s">
        <v>27</v>
      </c>
      <c r="E52" s="59" t="s">
        <v>379</v>
      </c>
      <c r="F52" s="71" t="s">
        <v>308</v>
      </c>
      <c r="G52" s="59" t="s">
        <v>329</v>
      </c>
      <c r="H52" s="59" t="s">
        <v>287</v>
      </c>
      <c r="I52" s="130" t="s">
        <v>3565</v>
      </c>
      <c r="J52" s="68">
        <v>1.4900000000002327</v>
      </c>
      <c r="K52" s="71" t="s">
        <v>132</v>
      </c>
      <c r="L52" s="72">
        <v>1.7600000000000001E-2</v>
      </c>
      <c r="M52" s="72">
        <v>2.1300000000001148E-2</v>
      </c>
      <c r="N52" s="68">
        <v>2354101.550638</v>
      </c>
      <c r="O52" s="70">
        <v>112.57</v>
      </c>
      <c r="P52" s="68">
        <v>55.844139538999997</v>
      </c>
      <c r="Q52" s="68">
        <v>2705.856255313</v>
      </c>
      <c r="R52" s="69">
        <v>1.8053193206126654E-3</v>
      </c>
      <c r="S52" s="69">
        <f t="shared" si="0"/>
        <v>1.8093795534844812E-3</v>
      </c>
      <c r="T52" s="69">
        <f>Q52/'סכום נכסי הקרן'!$C$41</f>
        <v>1.2856565235152778E-4</v>
      </c>
    </row>
    <row r="53" spans="1:20">
      <c r="A53" s="62" t="s">
        <v>382</v>
      </c>
      <c r="B53" s="59" t="s">
        <v>383</v>
      </c>
      <c r="C53" s="71" t="s">
        <v>120</v>
      </c>
      <c r="D53" s="71" t="s">
        <v>27</v>
      </c>
      <c r="E53" s="59" t="s">
        <v>379</v>
      </c>
      <c r="F53" s="71" t="s">
        <v>308</v>
      </c>
      <c r="G53" s="59" t="s">
        <v>329</v>
      </c>
      <c r="H53" s="59" t="s">
        <v>287</v>
      </c>
      <c r="I53" s="130" t="s">
        <v>3565</v>
      </c>
      <c r="J53" s="68">
        <v>2.2100000000000399</v>
      </c>
      <c r="K53" s="71" t="s">
        <v>132</v>
      </c>
      <c r="L53" s="72">
        <v>2.1499999999999998E-2</v>
      </c>
      <c r="M53" s="72">
        <v>2.249999999999933E-2</v>
      </c>
      <c r="N53" s="68">
        <v>3294329.4012020002</v>
      </c>
      <c r="O53" s="70">
        <v>113.66</v>
      </c>
      <c r="P53" s="130" t="s">
        <v>3565</v>
      </c>
      <c r="Q53" s="68">
        <v>3744.3348042850002</v>
      </c>
      <c r="R53" s="69">
        <v>2.7291445358458032E-3</v>
      </c>
      <c r="S53" s="69">
        <f t="shared" si="0"/>
        <v>2.5037999793857883E-3</v>
      </c>
      <c r="T53" s="69">
        <f>Q53/'סכום נכסי הקרן'!$C$41</f>
        <v>1.779077679349031E-4</v>
      </c>
    </row>
    <row r="54" spans="1:20">
      <c r="A54" s="62" t="s">
        <v>384</v>
      </c>
      <c r="B54" s="59" t="s">
        <v>385</v>
      </c>
      <c r="C54" s="71" t="s">
        <v>120</v>
      </c>
      <c r="D54" s="71" t="s">
        <v>27</v>
      </c>
      <c r="E54" s="59" t="s">
        <v>379</v>
      </c>
      <c r="F54" s="71" t="s">
        <v>308</v>
      </c>
      <c r="G54" s="59" t="s">
        <v>329</v>
      </c>
      <c r="H54" s="59" t="s">
        <v>287</v>
      </c>
      <c r="I54" s="130" t="s">
        <v>3565</v>
      </c>
      <c r="J54" s="68">
        <v>4.320000000000185</v>
      </c>
      <c r="K54" s="71" t="s">
        <v>132</v>
      </c>
      <c r="L54" s="72">
        <v>2.2499999999999999E-2</v>
      </c>
      <c r="M54" s="72">
        <v>2.610000000000149E-2</v>
      </c>
      <c r="N54" s="68">
        <v>8814710.7878629994</v>
      </c>
      <c r="O54" s="70">
        <v>111.23</v>
      </c>
      <c r="P54" s="68">
        <v>810.57220200799998</v>
      </c>
      <c r="Q54" s="68">
        <v>10615.175011121999</v>
      </c>
      <c r="R54" s="69">
        <v>7.4565810907564929E-3</v>
      </c>
      <c r="S54" s="69">
        <f t="shared" si="0"/>
        <v>7.0982634735568349E-3</v>
      </c>
      <c r="T54" s="69">
        <f>Q54/'סכום נכסי הקרן'!$C$41</f>
        <v>5.0436784934559237E-4</v>
      </c>
    </row>
    <row r="55" spans="1:20">
      <c r="A55" s="62" t="s">
        <v>386</v>
      </c>
      <c r="B55" s="59" t="s">
        <v>387</v>
      </c>
      <c r="C55" s="71" t="s">
        <v>120</v>
      </c>
      <c r="D55" s="71" t="s">
        <v>27</v>
      </c>
      <c r="E55" s="59" t="s">
        <v>379</v>
      </c>
      <c r="F55" s="71" t="s">
        <v>308</v>
      </c>
      <c r="G55" s="59" t="s">
        <v>329</v>
      </c>
      <c r="H55" s="59" t="s">
        <v>287</v>
      </c>
      <c r="I55" s="130" t="s">
        <v>3565</v>
      </c>
      <c r="J55" s="68">
        <v>4.2399999999993687</v>
      </c>
      <c r="K55" s="71" t="s">
        <v>132</v>
      </c>
      <c r="L55" s="72">
        <v>6.5000000000000006E-3</v>
      </c>
      <c r="M55" s="72">
        <v>2.3299999999996698E-2</v>
      </c>
      <c r="N55" s="68">
        <v>3309540.6230280004</v>
      </c>
      <c r="O55" s="70">
        <v>103.63</v>
      </c>
      <c r="P55" s="68">
        <v>52.088307180999998</v>
      </c>
      <c r="Q55" s="68">
        <v>3481.7652549549998</v>
      </c>
      <c r="R55" s="69">
        <v>6.7152742181088732E-3</v>
      </c>
      <c r="S55" s="69">
        <f t="shared" si="0"/>
        <v>2.3282222956147111E-3</v>
      </c>
      <c r="T55" s="69">
        <f>Q55/'סכום נכסי הקרן'!$C$41</f>
        <v>1.6543207735415815E-4</v>
      </c>
    </row>
    <row r="56" spans="1:20">
      <c r="A56" s="62" t="s">
        <v>388</v>
      </c>
      <c r="B56" s="59" t="s">
        <v>389</v>
      </c>
      <c r="C56" s="71" t="s">
        <v>120</v>
      </c>
      <c r="D56" s="71" t="s">
        <v>27</v>
      </c>
      <c r="E56" s="59" t="s">
        <v>379</v>
      </c>
      <c r="F56" s="71" t="s">
        <v>308</v>
      </c>
      <c r="G56" s="59" t="s">
        <v>329</v>
      </c>
      <c r="H56" s="59" t="s">
        <v>287</v>
      </c>
      <c r="I56" s="130" t="s">
        <v>3565</v>
      </c>
      <c r="J56" s="68">
        <v>5.0100000000264151</v>
      </c>
      <c r="K56" s="71" t="s">
        <v>132</v>
      </c>
      <c r="L56" s="72">
        <v>1.43E-2</v>
      </c>
      <c r="M56" s="72">
        <v>2.6900000000088048E-2</v>
      </c>
      <c r="N56" s="68">
        <v>53204.116677999999</v>
      </c>
      <c r="O56" s="70">
        <v>104.73</v>
      </c>
      <c r="P56" s="68">
        <v>1.0657516850000002</v>
      </c>
      <c r="Q56" s="68">
        <v>56.786422950000002</v>
      </c>
      <c r="R56" s="69">
        <v>1.3510251178273539E-4</v>
      </c>
      <c r="S56" s="69">
        <f t="shared" si="0"/>
        <v>3.7972524371722952E-5</v>
      </c>
      <c r="T56" s="69">
        <f>Q56/'סכום נכסי הקרן'!$C$41</f>
        <v>2.6981416684427678E-6</v>
      </c>
    </row>
    <row r="57" spans="1:20">
      <c r="A57" s="62" t="s">
        <v>390</v>
      </c>
      <c r="B57" s="59" t="s">
        <v>391</v>
      </c>
      <c r="C57" s="71" t="s">
        <v>120</v>
      </c>
      <c r="D57" s="71" t="s">
        <v>27</v>
      </c>
      <c r="E57" s="59" t="s">
        <v>379</v>
      </c>
      <c r="F57" s="71" t="s">
        <v>308</v>
      </c>
      <c r="G57" s="59" t="s">
        <v>329</v>
      </c>
      <c r="H57" s="59" t="s">
        <v>287</v>
      </c>
      <c r="I57" s="130" t="s">
        <v>3565</v>
      </c>
      <c r="J57" s="68">
        <v>5.9100000000003217</v>
      </c>
      <c r="K57" s="71" t="s">
        <v>132</v>
      </c>
      <c r="L57" s="72">
        <v>2.5000000000000001E-3</v>
      </c>
      <c r="M57" s="72">
        <v>2.6900000000001589E-2</v>
      </c>
      <c r="N57" s="68">
        <v>7682624.885063001</v>
      </c>
      <c r="O57" s="70">
        <v>94.78</v>
      </c>
      <c r="P57" s="68">
        <v>197.39146804100002</v>
      </c>
      <c r="Q57" s="68">
        <v>7478.9833334490004</v>
      </c>
      <c r="R57" s="69">
        <v>6.186625002538684E-3</v>
      </c>
      <c r="S57" s="69">
        <f t="shared" si="0"/>
        <v>5.0011228415489046E-3</v>
      </c>
      <c r="T57" s="69">
        <f>Q57/'סכום נכסי הקרן'!$C$41</f>
        <v>3.5535530363191753E-4</v>
      </c>
    </row>
    <row r="58" spans="1:20">
      <c r="A58" s="62" t="s">
        <v>392</v>
      </c>
      <c r="B58" s="59" t="s">
        <v>393</v>
      </c>
      <c r="C58" s="71" t="s">
        <v>120</v>
      </c>
      <c r="D58" s="71" t="s">
        <v>27</v>
      </c>
      <c r="E58" s="59" t="s">
        <v>379</v>
      </c>
      <c r="F58" s="71" t="s">
        <v>308</v>
      </c>
      <c r="G58" s="59" t="s">
        <v>329</v>
      </c>
      <c r="H58" s="59" t="s">
        <v>287</v>
      </c>
      <c r="I58" s="130" t="s">
        <v>3565</v>
      </c>
      <c r="J58" s="68">
        <v>6.6699999999996278</v>
      </c>
      <c r="K58" s="71" t="s">
        <v>132</v>
      </c>
      <c r="L58" s="72">
        <v>3.61E-2</v>
      </c>
      <c r="M58" s="72">
        <v>3.2699999999998862E-2</v>
      </c>
      <c r="N58" s="68">
        <v>5055828.5693529993</v>
      </c>
      <c r="O58" s="70">
        <v>104.73</v>
      </c>
      <c r="P58" s="68">
        <v>146.45345035600002</v>
      </c>
      <c r="Q58" s="68">
        <v>5441.4227112060007</v>
      </c>
      <c r="R58" s="69">
        <v>1.1227931751715393E-2</v>
      </c>
      <c r="S58" s="69">
        <f t="shared" si="0"/>
        <v>3.6386260268594121E-3</v>
      </c>
      <c r="T58" s="69">
        <f>Q58/'סכום נכסי הקרן'!$C$41</f>
        <v>2.5854295076206641E-4</v>
      </c>
    </row>
    <row r="59" spans="1:20">
      <c r="A59" s="62" t="s">
        <v>394</v>
      </c>
      <c r="B59" s="59" t="s">
        <v>395</v>
      </c>
      <c r="C59" s="71" t="s">
        <v>120</v>
      </c>
      <c r="D59" s="71" t="s">
        <v>27</v>
      </c>
      <c r="E59" s="59" t="s">
        <v>396</v>
      </c>
      <c r="F59" s="71" t="s">
        <v>279</v>
      </c>
      <c r="G59" s="59" t="s">
        <v>321</v>
      </c>
      <c r="H59" s="59" t="s">
        <v>130</v>
      </c>
      <c r="I59" s="130" t="s">
        <v>3565</v>
      </c>
      <c r="J59" s="68">
        <v>5.4300000000002973</v>
      </c>
      <c r="K59" s="71" t="s">
        <v>132</v>
      </c>
      <c r="L59" s="72">
        <v>3.7100000000000001E-2</v>
      </c>
      <c r="M59" s="72">
        <v>3.3400000000001692E-2</v>
      </c>
      <c r="N59" s="68">
        <v>118.687466</v>
      </c>
      <c r="O59" s="70">
        <v>5095555</v>
      </c>
      <c r="P59" s="130" t="s">
        <v>3565</v>
      </c>
      <c r="Q59" s="68">
        <v>6047.7847207469995</v>
      </c>
      <c r="R59" s="69">
        <v>1.5448062735910451E-2</v>
      </c>
      <c r="S59" s="69">
        <f t="shared" si="0"/>
        <v>4.0440943587114796E-3</v>
      </c>
      <c r="T59" s="69">
        <f>Q59/'סכום נכסי הקרן'!$C$41</f>
        <v>2.873535452512419E-4</v>
      </c>
    </row>
    <row r="60" spans="1:20">
      <c r="A60" s="62" t="s">
        <v>397</v>
      </c>
      <c r="B60" s="59" t="s">
        <v>398</v>
      </c>
      <c r="C60" s="71" t="s">
        <v>120</v>
      </c>
      <c r="D60" s="71" t="s">
        <v>27</v>
      </c>
      <c r="E60" s="59" t="s">
        <v>396</v>
      </c>
      <c r="F60" s="71" t="s">
        <v>279</v>
      </c>
      <c r="G60" s="59" t="s">
        <v>321</v>
      </c>
      <c r="H60" s="59" t="s">
        <v>130</v>
      </c>
      <c r="I60" s="130" t="s">
        <v>3565</v>
      </c>
      <c r="J60" s="68">
        <v>1.229999999999922</v>
      </c>
      <c r="K60" s="71" t="s">
        <v>132</v>
      </c>
      <c r="L60" s="72">
        <v>2.0199999999999999E-2</v>
      </c>
      <c r="M60" s="72">
        <v>2.0399999999999762E-2</v>
      </c>
      <c r="N60" s="68">
        <v>147.18532400000001</v>
      </c>
      <c r="O60" s="70">
        <v>5652776</v>
      </c>
      <c r="P60" s="130" t="s">
        <v>3565</v>
      </c>
      <c r="Q60" s="68">
        <v>8320.0564010550006</v>
      </c>
      <c r="R60" s="69">
        <v>6.9938381563316703E-3</v>
      </c>
      <c r="S60" s="69">
        <f t="shared" si="0"/>
        <v>5.5635401571489645E-3</v>
      </c>
      <c r="T60" s="69">
        <f>Q60/'סכום נכסי הקרן'!$C$41</f>
        <v>3.9531792448427972E-4</v>
      </c>
    </row>
    <row r="61" spans="1:20">
      <c r="A61" s="62" t="s">
        <v>399</v>
      </c>
      <c r="B61" s="59" t="s">
        <v>400</v>
      </c>
      <c r="C61" s="71" t="s">
        <v>120</v>
      </c>
      <c r="D61" s="71" t="s">
        <v>27</v>
      </c>
      <c r="E61" s="59" t="s">
        <v>396</v>
      </c>
      <c r="F61" s="71" t="s">
        <v>279</v>
      </c>
      <c r="G61" s="59" t="s">
        <v>321</v>
      </c>
      <c r="H61" s="59" t="s">
        <v>130</v>
      </c>
      <c r="I61" s="130" t="s">
        <v>3565</v>
      </c>
      <c r="J61" s="68">
        <v>2.3000000000000873</v>
      </c>
      <c r="K61" s="71" t="s">
        <v>132</v>
      </c>
      <c r="L61" s="72">
        <v>2.5899999999999999E-2</v>
      </c>
      <c r="M61" s="72">
        <v>2.7500000000000822E-2</v>
      </c>
      <c r="N61" s="68">
        <v>325.18435899999997</v>
      </c>
      <c r="O61" s="70">
        <v>5628861</v>
      </c>
      <c r="P61" s="130" t="s">
        <v>3565</v>
      </c>
      <c r="Q61" s="68">
        <v>18304.175500818001</v>
      </c>
      <c r="R61" s="69">
        <v>1.5394799933721535E-2</v>
      </c>
      <c r="S61" s="69">
        <f t="shared" si="0"/>
        <v>1.223982272877263E-2</v>
      </c>
      <c r="T61" s="69">
        <f>Q61/'סכום נכסי הקרן'!$C$41</f>
        <v>8.6970187695624727E-4</v>
      </c>
    </row>
    <row r="62" spans="1:20">
      <c r="A62" s="62" t="s">
        <v>401</v>
      </c>
      <c r="B62" s="59" t="s">
        <v>402</v>
      </c>
      <c r="C62" s="71" t="s">
        <v>120</v>
      </c>
      <c r="D62" s="71" t="s">
        <v>27</v>
      </c>
      <c r="E62" s="59" t="s">
        <v>396</v>
      </c>
      <c r="F62" s="71" t="s">
        <v>279</v>
      </c>
      <c r="G62" s="59" t="s">
        <v>321</v>
      </c>
      <c r="H62" s="59" t="s">
        <v>130</v>
      </c>
      <c r="I62" s="130" t="s">
        <v>3565</v>
      </c>
      <c r="J62" s="68">
        <v>2.5400000000000778</v>
      </c>
      <c r="K62" s="71" t="s">
        <v>132</v>
      </c>
      <c r="L62" s="72">
        <v>2.9700000000000001E-2</v>
      </c>
      <c r="M62" s="72">
        <v>3.0900000000001055E-2</v>
      </c>
      <c r="N62" s="68">
        <v>128.529842</v>
      </c>
      <c r="O62" s="70">
        <v>5615315</v>
      </c>
      <c r="P62" s="130" t="s">
        <v>3565</v>
      </c>
      <c r="Q62" s="68">
        <v>7217.3553579360005</v>
      </c>
      <c r="R62" s="69">
        <v>9.1807030000000001E-3</v>
      </c>
      <c r="S62" s="69">
        <f t="shared" si="0"/>
        <v>4.8261747789593778E-3</v>
      </c>
      <c r="T62" s="69">
        <f>Q62/'סכום נכסי הקרן'!$C$41</f>
        <v>3.429243508497094E-4</v>
      </c>
    </row>
    <row r="63" spans="1:20">
      <c r="A63" s="62" t="s">
        <v>403</v>
      </c>
      <c r="B63" s="59" t="s">
        <v>404</v>
      </c>
      <c r="C63" s="71" t="s">
        <v>120</v>
      </c>
      <c r="D63" s="71" t="s">
        <v>27</v>
      </c>
      <c r="E63" s="59" t="s">
        <v>396</v>
      </c>
      <c r="F63" s="71" t="s">
        <v>279</v>
      </c>
      <c r="G63" s="59" t="s">
        <v>321</v>
      </c>
      <c r="H63" s="59" t="s">
        <v>130</v>
      </c>
      <c r="I63" s="130" t="s">
        <v>3565</v>
      </c>
      <c r="J63" s="68">
        <v>4.1100000000001611</v>
      </c>
      <c r="K63" s="71" t="s">
        <v>132</v>
      </c>
      <c r="L63" s="72">
        <v>8.3999999999999995E-3</v>
      </c>
      <c r="M63" s="72">
        <v>2.9100000000000646E-2</v>
      </c>
      <c r="N63" s="68">
        <v>83.177719999999994</v>
      </c>
      <c r="O63" s="70">
        <v>5012995</v>
      </c>
      <c r="P63" s="130" t="s">
        <v>3565</v>
      </c>
      <c r="Q63" s="68">
        <v>4169.6949566029998</v>
      </c>
      <c r="R63" s="69">
        <v>1.0458659625298629E-2</v>
      </c>
      <c r="S63" s="69">
        <f t="shared" si="0"/>
        <v>2.7882341436027656E-3</v>
      </c>
      <c r="T63" s="69">
        <f>Q63/'סכום נכסי הקרן'!$C$41</f>
        <v>1.9811826705499878E-4</v>
      </c>
    </row>
    <row r="64" spans="1:20">
      <c r="A64" s="62" t="s">
        <v>405</v>
      </c>
      <c r="B64" s="59" t="s">
        <v>406</v>
      </c>
      <c r="C64" s="71" t="s">
        <v>120</v>
      </c>
      <c r="D64" s="71" t="s">
        <v>27</v>
      </c>
      <c r="E64" s="59" t="s">
        <v>396</v>
      </c>
      <c r="F64" s="71" t="s">
        <v>279</v>
      </c>
      <c r="G64" s="59" t="s">
        <v>321</v>
      </c>
      <c r="H64" s="59" t="s">
        <v>130</v>
      </c>
      <c r="I64" s="130" t="s">
        <v>3565</v>
      </c>
      <c r="J64" s="68">
        <v>4.619999999999882</v>
      </c>
      <c r="K64" s="71" t="s">
        <v>132</v>
      </c>
      <c r="L64" s="72">
        <v>3.0899999999999997E-2</v>
      </c>
      <c r="M64" s="72">
        <v>3.1599999999999413E-2</v>
      </c>
      <c r="N64" s="68">
        <v>197.87677299999999</v>
      </c>
      <c r="O64" s="70">
        <v>5168240</v>
      </c>
      <c r="P64" s="130" t="s">
        <v>3565</v>
      </c>
      <c r="Q64" s="68">
        <v>10226.747092560001</v>
      </c>
      <c r="R64" s="69">
        <v>1.0414567E-2</v>
      </c>
      <c r="S64" s="69">
        <f t="shared" si="0"/>
        <v>6.8385255320203521E-3</v>
      </c>
      <c r="T64" s="69">
        <f>Q64/'סכום נכסי הקרן'!$C$41</f>
        <v>4.8591214289651018E-4</v>
      </c>
    </row>
    <row r="65" spans="1:20">
      <c r="A65" s="62" t="s">
        <v>407</v>
      </c>
      <c r="B65" s="59" t="s">
        <v>408</v>
      </c>
      <c r="C65" s="71" t="s">
        <v>120</v>
      </c>
      <c r="D65" s="71" t="s">
        <v>27</v>
      </c>
      <c r="E65" s="59" t="s">
        <v>409</v>
      </c>
      <c r="F65" s="71" t="s">
        <v>308</v>
      </c>
      <c r="G65" s="59" t="s">
        <v>329</v>
      </c>
      <c r="H65" s="59" t="s">
        <v>287</v>
      </c>
      <c r="I65" s="130" t="s">
        <v>3565</v>
      </c>
      <c r="J65" s="68">
        <v>2.9699999999998483</v>
      </c>
      <c r="K65" s="71" t="s">
        <v>132</v>
      </c>
      <c r="L65" s="72">
        <v>1.4199999999999999E-2</v>
      </c>
      <c r="M65" s="72">
        <v>2.4899999999999495E-2</v>
      </c>
      <c r="N65" s="68">
        <v>4024197.0019099996</v>
      </c>
      <c r="O65" s="70">
        <v>108.25</v>
      </c>
      <c r="P65" s="130" t="s">
        <v>3565</v>
      </c>
      <c r="Q65" s="68">
        <v>4356.1930448780004</v>
      </c>
      <c r="R65" s="69">
        <v>3.4084486123738154E-3</v>
      </c>
      <c r="S65" s="69">
        <f t="shared" si="0"/>
        <v>2.9129435870649408E-3</v>
      </c>
      <c r="T65" s="69">
        <f>Q65/'סכום נכסי הקרן'!$C$41</f>
        <v>2.0697950953020732E-4</v>
      </c>
    </row>
    <row r="66" spans="1:20">
      <c r="A66" s="62" t="s">
        <v>410</v>
      </c>
      <c r="B66" s="59" t="s">
        <v>411</v>
      </c>
      <c r="C66" s="71" t="s">
        <v>120</v>
      </c>
      <c r="D66" s="71" t="s">
        <v>27</v>
      </c>
      <c r="E66" s="59" t="s">
        <v>412</v>
      </c>
      <c r="F66" s="71" t="s">
        <v>308</v>
      </c>
      <c r="G66" s="59" t="s">
        <v>329</v>
      </c>
      <c r="H66" s="59" t="s">
        <v>287</v>
      </c>
      <c r="I66" s="130" t="s">
        <v>3565</v>
      </c>
      <c r="J66" s="68">
        <v>0.71000000000591534</v>
      </c>
      <c r="K66" s="71" t="s">
        <v>132</v>
      </c>
      <c r="L66" s="72">
        <v>0.04</v>
      </c>
      <c r="M66" s="72">
        <v>2.5899999999962751E-2</v>
      </c>
      <c r="N66" s="68">
        <v>40197.016597000002</v>
      </c>
      <c r="O66" s="70">
        <v>113.55</v>
      </c>
      <c r="P66" s="130" t="s">
        <v>3565</v>
      </c>
      <c r="Q66" s="68">
        <v>45.643712063000002</v>
      </c>
      <c r="R66" s="69">
        <v>4.9375464077212059E-4</v>
      </c>
      <c r="S66" s="69">
        <f t="shared" si="0"/>
        <v>3.0521502829192951E-5</v>
      </c>
      <c r="T66" s="69">
        <f>Q66/'סכום נכסי הקרן'!$C$41</f>
        <v>2.1687085578188214E-6</v>
      </c>
    </row>
    <row r="67" spans="1:20">
      <c r="A67" s="62" t="s">
        <v>413</v>
      </c>
      <c r="B67" s="59" t="s">
        <v>414</v>
      </c>
      <c r="C67" s="71" t="s">
        <v>120</v>
      </c>
      <c r="D67" s="71" t="s">
        <v>27</v>
      </c>
      <c r="E67" s="59" t="s">
        <v>412</v>
      </c>
      <c r="F67" s="71" t="s">
        <v>308</v>
      </c>
      <c r="G67" s="59" t="s">
        <v>329</v>
      </c>
      <c r="H67" s="59" t="s">
        <v>287</v>
      </c>
      <c r="I67" s="130" t="s">
        <v>3565</v>
      </c>
      <c r="J67" s="68">
        <v>2.6800000000001161</v>
      </c>
      <c r="K67" s="71" t="s">
        <v>132</v>
      </c>
      <c r="L67" s="72">
        <v>0.04</v>
      </c>
      <c r="M67" s="72">
        <v>2.3900000000000698E-2</v>
      </c>
      <c r="N67" s="68">
        <v>7027030.7707590004</v>
      </c>
      <c r="O67" s="70">
        <v>118.24</v>
      </c>
      <c r="P67" s="130" t="s">
        <v>3565</v>
      </c>
      <c r="Q67" s="68">
        <v>8308.7616129779999</v>
      </c>
      <c r="R67" s="69">
        <v>6.8948307882973001E-3</v>
      </c>
      <c r="S67" s="69">
        <f t="shared" si="0"/>
        <v>5.555987443080234E-3</v>
      </c>
      <c r="T67" s="69">
        <f>Q67/'סכום נכסי הקרן'!$C$41</f>
        <v>3.9478126560063038E-4</v>
      </c>
    </row>
    <row r="68" spans="1:20">
      <c r="A68" s="62" t="s">
        <v>415</v>
      </c>
      <c r="B68" s="59" t="s">
        <v>416</v>
      </c>
      <c r="C68" s="71" t="s">
        <v>120</v>
      </c>
      <c r="D68" s="71" t="s">
        <v>27</v>
      </c>
      <c r="E68" s="59" t="s">
        <v>412</v>
      </c>
      <c r="F68" s="71" t="s">
        <v>308</v>
      </c>
      <c r="G68" s="59" t="s">
        <v>329</v>
      </c>
      <c r="H68" s="59" t="s">
        <v>287</v>
      </c>
      <c r="I68" s="130" t="s">
        <v>3565</v>
      </c>
      <c r="J68" s="68">
        <v>4.0300000000007481</v>
      </c>
      <c r="K68" s="71" t="s">
        <v>132</v>
      </c>
      <c r="L68" s="72">
        <v>3.5000000000000003E-2</v>
      </c>
      <c r="M68" s="72">
        <v>2.6100000000003006E-2</v>
      </c>
      <c r="N68" s="68">
        <v>2189857.9324469999</v>
      </c>
      <c r="O68" s="70">
        <v>118.48</v>
      </c>
      <c r="P68" s="130" t="s">
        <v>3565</v>
      </c>
      <c r="Q68" s="68">
        <v>2594.5438889020002</v>
      </c>
      <c r="R68" s="69">
        <v>2.4839245738235332E-3</v>
      </c>
      <c r="S68" s="69">
        <f t="shared" si="0"/>
        <v>1.7349460652167394E-3</v>
      </c>
      <c r="T68" s="69">
        <f>Q68/'סכום נכסי הקרן'!$C$41</f>
        <v>1.2327677310144835E-4</v>
      </c>
    </row>
    <row r="69" spans="1:20">
      <c r="A69" s="62" t="s">
        <v>417</v>
      </c>
      <c r="B69" s="59" t="s">
        <v>418</v>
      </c>
      <c r="C69" s="71" t="s">
        <v>120</v>
      </c>
      <c r="D69" s="71" t="s">
        <v>27</v>
      </c>
      <c r="E69" s="59" t="s">
        <v>412</v>
      </c>
      <c r="F69" s="71" t="s">
        <v>308</v>
      </c>
      <c r="G69" s="59" t="s">
        <v>329</v>
      </c>
      <c r="H69" s="59" t="s">
        <v>287</v>
      </c>
      <c r="I69" s="130" t="s">
        <v>3565</v>
      </c>
      <c r="J69" s="68">
        <v>6.5899999999997982</v>
      </c>
      <c r="K69" s="71" t="s">
        <v>132</v>
      </c>
      <c r="L69" s="72">
        <v>2.5000000000000001E-2</v>
      </c>
      <c r="M69" s="72">
        <v>2.8999999999999044E-2</v>
      </c>
      <c r="N69" s="68">
        <v>3826818.9239099999</v>
      </c>
      <c r="O69" s="70">
        <v>109.47</v>
      </c>
      <c r="P69" s="130" t="s">
        <v>3565</v>
      </c>
      <c r="Q69" s="68">
        <v>4189.218724976</v>
      </c>
      <c r="R69" s="69">
        <v>5.1360524533230825E-3</v>
      </c>
      <c r="S69" s="69">
        <f t="shared" si="0"/>
        <v>2.8012894961299776E-3</v>
      </c>
      <c r="T69" s="69">
        <f>Q69/'סכום נכסי הקרן'!$C$41</f>
        <v>1.9904591648659971E-4</v>
      </c>
    </row>
    <row r="70" spans="1:20">
      <c r="A70" s="62" t="s">
        <v>419</v>
      </c>
      <c r="B70" s="59" t="s">
        <v>420</v>
      </c>
      <c r="C70" s="71" t="s">
        <v>120</v>
      </c>
      <c r="D70" s="71" t="s">
        <v>27</v>
      </c>
      <c r="E70" s="59" t="s">
        <v>421</v>
      </c>
      <c r="F70" s="71" t="s">
        <v>128</v>
      </c>
      <c r="G70" s="59" t="s">
        <v>329</v>
      </c>
      <c r="H70" s="59" t="s">
        <v>287</v>
      </c>
      <c r="I70" s="130" t="s">
        <v>3565</v>
      </c>
      <c r="J70" s="68">
        <v>1.3200000000002972</v>
      </c>
      <c r="K70" s="71" t="s">
        <v>132</v>
      </c>
      <c r="L70" s="72">
        <v>1.8000000000000002E-2</v>
      </c>
      <c r="M70" s="72">
        <v>2.0900000000002885E-2</v>
      </c>
      <c r="N70" s="68">
        <v>2047291.8352590001</v>
      </c>
      <c r="O70" s="70">
        <v>111.63</v>
      </c>
      <c r="P70" s="130" t="s">
        <v>3565</v>
      </c>
      <c r="Q70" s="68">
        <v>2285.3919471260001</v>
      </c>
      <c r="R70" s="69">
        <v>2.5206312704064773E-3</v>
      </c>
      <c r="S70" s="69">
        <f t="shared" si="0"/>
        <v>1.5282191922458713E-3</v>
      </c>
      <c r="T70" s="69">
        <f>Q70/'סכום נכסי הקרן'!$C$41</f>
        <v>1.0858777364254129E-4</v>
      </c>
    </row>
    <row r="71" spans="1:20">
      <c r="A71" s="62" t="s">
        <v>422</v>
      </c>
      <c r="B71" s="59" t="s">
        <v>423</v>
      </c>
      <c r="C71" s="71" t="s">
        <v>120</v>
      </c>
      <c r="D71" s="71" t="s">
        <v>27</v>
      </c>
      <c r="E71" s="59" t="s">
        <v>421</v>
      </c>
      <c r="F71" s="71" t="s">
        <v>128</v>
      </c>
      <c r="G71" s="59" t="s">
        <v>329</v>
      </c>
      <c r="H71" s="59" t="s">
        <v>287</v>
      </c>
      <c r="I71" s="130" t="s">
        <v>3565</v>
      </c>
      <c r="J71" s="68">
        <v>3.8400000000007477</v>
      </c>
      <c r="K71" s="71" t="s">
        <v>132</v>
      </c>
      <c r="L71" s="72">
        <v>2.2000000000000002E-2</v>
      </c>
      <c r="M71" s="72">
        <v>2.7900000000006892E-2</v>
      </c>
      <c r="N71" s="68">
        <v>1696566.4950659999</v>
      </c>
      <c r="O71" s="70">
        <v>100.93</v>
      </c>
      <c r="P71" s="130" t="s">
        <v>3565</v>
      </c>
      <c r="Q71" s="68">
        <v>1712.3445509579999</v>
      </c>
      <c r="R71" s="69">
        <v>3.3391287335420836E-3</v>
      </c>
      <c r="S71" s="69">
        <f t="shared" si="0"/>
        <v>1.1450280157862917E-3</v>
      </c>
      <c r="T71" s="69">
        <f>Q71/'סכום נכסי הקרן'!$C$41</f>
        <v>8.1360084746642775E-5</v>
      </c>
    </row>
    <row r="72" spans="1:20">
      <c r="A72" s="62" t="s">
        <v>424</v>
      </c>
      <c r="B72" s="59" t="s">
        <v>425</v>
      </c>
      <c r="C72" s="71" t="s">
        <v>120</v>
      </c>
      <c r="D72" s="71" t="s">
        <v>27</v>
      </c>
      <c r="E72" s="59" t="s">
        <v>426</v>
      </c>
      <c r="F72" s="71" t="s">
        <v>427</v>
      </c>
      <c r="G72" s="59" t="s">
        <v>428</v>
      </c>
      <c r="H72" s="59" t="s">
        <v>287</v>
      </c>
      <c r="I72" s="130" t="s">
        <v>3565</v>
      </c>
      <c r="J72" s="68">
        <v>5.9200000000001767</v>
      </c>
      <c r="K72" s="71" t="s">
        <v>132</v>
      </c>
      <c r="L72" s="72">
        <v>5.1500000000000004E-2</v>
      </c>
      <c r="M72" s="72">
        <v>2.9500000000001015E-2</v>
      </c>
      <c r="N72" s="68">
        <v>9964578.5043989997</v>
      </c>
      <c r="O72" s="70">
        <v>153</v>
      </c>
      <c r="P72" s="130" t="s">
        <v>3565</v>
      </c>
      <c r="Q72" s="68">
        <v>15245.804306471</v>
      </c>
      <c r="R72" s="69">
        <v>3.4313442949232562E-3</v>
      </c>
      <c r="S72" s="69">
        <f t="shared" si="0"/>
        <v>1.0194719891121241E-2</v>
      </c>
      <c r="T72" s="69">
        <f>Q72/'סכום נכסי הקרן'!$C$41</f>
        <v>7.2438688213259965E-4</v>
      </c>
    </row>
    <row r="73" spans="1:20">
      <c r="A73" s="62" t="s">
        <v>429</v>
      </c>
      <c r="B73" s="59" t="s">
        <v>430</v>
      </c>
      <c r="C73" s="71" t="s">
        <v>120</v>
      </c>
      <c r="D73" s="71" t="s">
        <v>27</v>
      </c>
      <c r="E73" s="59" t="s">
        <v>431</v>
      </c>
      <c r="F73" s="71" t="s">
        <v>156</v>
      </c>
      <c r="G73" s="59" t="s">
        <v>432</v>
      </c>
      <c r="H73" s="59" t="s">
        <v>130</v>
      </c>
      <c r="I73" s="130" t="s">
        <v>3565</v>
      </c>
      <c r="J73" s="68">
        <v>1.3999999999947146</v>
      </c>
      <c r="K73" s="71" t="s">
        <v>132</v>
      </c>
      <c r="L73" s="72">
        <v>2.2000000000000002E-2</v>
      </c>
      <c r="M73" s="72">
        <v>1.7099999999952434E-2</v>
      </c>
      <c r="N73" s="68">
        <v>33608.680144999998</v>
      </c>
      <c r="O73" s="70">
        <v>112.59</v>
      </c>
      <c r="P73" s="130" t="s">
        <v>3565</v>
      </c>
      <c r="Q73" s="68">
        <v>37.840013057999997</v>
      </c>
      <c r="R73" s="69">
        <v>6.3531241568453133E-5</v>
      </c>
      <c r="S73" s="69">
        <f t="shared" si="0"/>
        <v>2.5303245801137746E-5</v>
      </c>
      <c r="T73" s="69">
        <f>Q73/'סכום נכסי הקרן'!$C$41</f>
        <v>1.7979247619823574E-6</v>
      </c>
    </row>
    <row r="74" spans="1:20">
      <c r="A74" s="62" t="s">
        <v>433</v>
      </c>
      <c r="B74" s="59" t="s">
        <v>434</v>
      </c>
      <c r="C74" s="71" t="s">
        <v>120</v>
      </c>
      <c r="D74" s="71" t="s">
        <v>27</v>
      </c>
      <c r="E74" s="59" t="s">
        <v>431</v>
      </c>
      <c r="F74" s="71" t="s">
        <v>156</v>
      </c>
      <c r="G74" s="59" t="s">
        <v>432</v>
      </c>
      <c r="H74" s="59" t="s">
        <v>130</v>
      </c>
      <c r="I74" s="130" t="s">
        <v>3565</v>
      </c>
      <c r="J74" s="68">
        <v>4.2400000000218245</v>
      </c>
      <c r="K74" s="71" t="s">
        <v>132</v>
      </c>
      <c r="L74" s="72">
        <v>1.7000000000000001E-2</v>
      </c>
      <c r="M74" s="72">
        <v>2.2300000000046772E-2</v>
      </c>
      <c r="N74" s="68">
        <v>47715.915999999997</v>
      </c>
      <c r="O74" s="70">
        <v>107.55</v>
      </c>
      <c r="P74" s="130" t="s">
        <v>3565</v>
      </c>
      <c r="Q74" s="68">
        <v>51.31846861199999</v>
      </c>
      <c r="R74" s="69">
        <v>3.7594084649081337E-5</v>
      </c>
      <c r="S74" s="69">
        <f t="shared" ref="S74:S137" si="1">IFERROR(Q74/$Q$9,0)</f>
        <v>3.4316156906105474E-5</v>
      </c>
      <c r="T74" s="69">
        <f>Q74/'סכום נכסי הקרן'!$C$41</f>
        <v>2.4383380979046058E-6</v>
      </c>
    </row>
    <row r="75" spans="1:20">
      <c r="A75" s="62" t="s">
        <v>435</v>
      </c>
      <c r="B75" s="59" t="s">
        <v>436</v>
      </c>
      <c r="C75" s="71" t="s">
        <v>120</v>
      </c>
      <c r="D75" s="71" t="s">
        <v>27</v>
      </c>
      <c r="E75" s="59" t="s">
        <v>431</v>
      </c>
      <c r="F75" s="71" t="s">
        <v>156</v>
      </c>
      <c r="G75" s="59" t="s">
        <v>432</v>
      </c>
      <c r="H75" s="59" t="s">
        <v>130</v>
      </c>
      <c r="I75" s="130" t="s">
        <v>3565</v>
      </c>
      <c r="J75" s="68">
        <v>9.0999999999988752</v>
      </c>
      <c r="K75" s="71" t="s">
        <v>132</v>
      </c>
      <c r="L75" s="72">
        <v>5.7999999999999996E-3</v>
      </c>
      <c r="M75" s="72">
        <v>2.8099999999991382E-2</v>
      </c>
      <c r="N75" s="68">
        <v>898395.26644799998</v>
      </c>
      <c r="O75" s="70">
        <v>89.1</v>
      </c>
      <c r="P75" s="130" t="s">
        <v>3565</v>
      </c>
      <c r="Q75" s="68">
        <v>800.47020864900003</v>
      </c>
      <c r="R75" s="69">
        <v>1.8780617782897088E-3</v>
      </c>
      <c r="S75" s="69">
        <f t="shared" si="1"/>
        <v>5.3526658182935093E-4</v>
      </c>
      <c r="T75" s="69">
        <f>Q75/'סכום נכסי הקרן'!$C$41</f>
        <v>3.8033422640559953E-5</v>
      </c>
    </row>
    <row r="76" spans="1:20">
      <c r="A76" s="62" t="s">
        <v>437</v>
      </c>
      <c r="B76" s="59" t="s">
        <v>438</v>
      </c>
      <c r="C76" s="71" t="s">
        <v>120</v>
      </c>
      <c r="D76" s="71" t="s">
        <v>27</v>
      </c>
      <c r="E76" s="59" t="s">
        <v>336</v>
      </c>
      <c r="F76" s="71" t="s">
        <v>308</v>
      </c>
      <c r="G76" s="59" t="s">
        <v>432</v>
      </c>
      <c r="H76" s="59" t="s">
        <v>130</v>
      </c>
      <c r="I76" s="130" t="s">
        <v>3565</v>
      </c>
      <c r="J76" s="68">
        <v>1.930000000000051</v>
      </c>
      <c r="K76" s="71" t="s">
        <v>132</v>
      </c>
      <c r="L76" s="72">
        <v>1.95E-2</v>
      </c>
      <c r="M76" s="72">
        <v>2.5100000000003564E-2</v>
      </c>
      <c r="N76" s="68">
        <v>2113677.5085649998</v>
      </c>
      <c r="O76" s="70">
        <v>111.32</v>
      </c>
      <c r="P76" s="130" t="s">
        <v>3565</v>
      </c>
      <c r="Q76" s="68">
        <v>2352.9457967160001</v>
      </c>
      <c r="R76" s="69">
        <v>4.1850328678460181E-3</v>
      </c>
      <c r="S76" s="69">
        <f t="shared" si="1"/>
        <v>1.5733917892629191E-3</v>
      </c>
      <c r="T76" s="69">
        <f>Q76/'סכום נכסי הקרן'!$C$41</f>
        <v>1.1179751722161795E-4</v>
      </c>
    </row>
    <row r="77" spans="1:20">
      <c r="A77" s="62" t="s">
        <v>439</v>
      </c>
      <c r="B77" s="59" t="s">
        <v>440</v>
      </c>
      <c r="C77" s="71" t="s">
        <v>120</v>
      </c>
      <c r="D77" s="71" t="s">
        <v>27</v>
      </c>
      <c r="E77" s="59" t="s">
        <v>336</v>
      </c>
      <c r="F77" s="71" t="s">
        <v>308</v>
      </c>
      <c r="G77" s="59" t="s">
        <v>432</v>
      </c>
      <c r="H77" s="59" t="s">
        <v>130</v>
      </c>
      <c r="I77" s="130" t="s">
        <v>3565</v>
      </c>
      <c r="J77" s="68">
        <v>4.9000000000036366</v>
      </c>
      <c r="K77" s="71" t="s">
        <v>132</v>
      </c>
      <c r="L77" s="72">
        <v>1.1699999999999999E-2</v>
      </c>
      <c r="M77" s="72">
        <v>3.3900000000033674E-2</v>
      </c>
      <c r="N77" s="68">
        <v>632317.52654600004</v>
      </c>
      <c r="O77" s="70">
        <v>100.03</v>
      </c>
      <c r="P77" s="130" t="s">
        <v>3565</v>
      </c>
      <c r="Q77" s="68">
        <v>632.50722403299994</v>
      </c>
      <c r="R77" s="69">
        <v>8.765622789538393E-4</v>
      </c>
      <c r="S77" s="69">
        <f t="shared" si="1"/>
        <v>4.2295138049162716E-4</v>
      </c>
      <c r="T77" s="69">
        <f>Q77/'סכום נכסי הקרן'!$C$41</f>
        <v>3.0052854328527521E-5</v>
      </c>
    </row>
    <row r="78" spans="1:20">
      <c r="A78" s="62" t="s">
        <v>441</v>
      </c>
      <c r="B78" s="59" t="s">
        <v>442</v>
      </c>
      <c r="C78" s="71" t="s">
        <v>120</v>
      </c>
      <c r="D78" s="71" t="s">
        <v>27</v>
      </c>
      <c r="E78" s="59" t="s">
        <v>336</v>
      </c>
      <c r="F78" s="71" t="s">
        <v>308</v>
      </c>
      <c r="G78" s="59" t="s">
        <v>432</v>
      </c>
      <c r="H78" s="59" t="s">
        <v>130</v>
      </c>
      <c r="I78" s="130" t="s">
        <v>3565</v>
      </c>
      <c r="J78" s="68">
        <v>3.2500000000001008</v>
      </c>
      <c r="K78" s="71" t="s">
        <v>132</v>
      </c>
      <c r="L78" s="72">
        <v>3.3500000000000002E-2</v>
      </c>
      <c r="M78" s="72">
        <v>2.8099999999998279E-2</v>
      </c>
      <c r="N78" s="68">
        <v>2176509.1258069999</v>
      </c>
      <c r="O78" s="70">
        <v>114.41</v>
      </c>
      <c r="P78" s="130" t="s">
        <v>3565</v>
      </c>
      <c r="Q78" s="68">
        <v>2490.1441406029999</v>
      </c>
      <c r="R78" s="69">
        <v>3.2659248556336719E-3</v>
      </c>
      <c r="S78" s="69">
        <f t="shared" si="1"/>
        <v>1.6651349769188186E-3</v>
      </c>
      <c r="T78" s="69">
        <f>Q78/'סכום נכסי הקרן'!$C$41</f>
        <v>1.1831633896196239E-4</v>
      </c>
    </row>
    <row r="79" spans="1:20">
      <c r="A79" s="62" t="s">
        <v>443</v>
      </c>
      <c r="B79" s="59" t="s">
        <v>444</v>
      </c>
      <c r="C79" s="71" t="s">
        <v>120</v>
      </c>
      <c r="D79" s="71" t="s">
        <v>27</v>
      </c>
      <c r="E79" s="59" t="s">
        <v>336</v>
      </c>
      <c r="F79" s="71" t="s">
        <v>308</v>
      </c>
      <c r="G79" s="59" t="s">
        <v>432</v>
      </c>
      <c r="H79" s="59" t="s">
        <v>130</v>
      </c>
      <c r="I79" s="130" t="s">
        <v>3565</v>
      </c>
      <c r="J79" s="68">
        <v>4.9299999999998585</v>
      </c>
      <c r="K79" s="71" t="s">
        <v>132</v>
      </c>
      <c r="L79" s="72">
        <v>1.3300000000000001E-2</v>
      </c>
      <c r="M79" s="72">
        <v>3.3799999999998886E-2</v>
      </c>
      <c r="N79" s="68">
        <v>9629553.2236609999</v>
      </c>
      <c r="O79" s="70">
        <v>101.09</v>
      </c>
      <c r="P79" s="130" t="s">
        <v>3565</v>
      </c>
      <c r="Q79" s="68">
        <v>9734.5149084660006</v>
      </c>
      <c r="R79" s="69">
        <v>8.109097451504E-3</v>
      </c>
      <c r="S79" s="69">
        <f t="shared" si="1"/>
        <v>6.5093746956749569E-3</v>
      </c>
      <c r="T79" s="69">
        <f>Q79/'סכום נכסי הקרן'!$C$41</f>
        <v>4.625242959877164E-4</v>
      </c>
    </row>
    <row r="80" spans="1:20">
      <c r="A80" s="62" t="s">
        <v>445</v>
      </c>
      <c r="B80" s="59" t="s">
        <v>446</v>
      </c>
      <c r="C80" s="71" t="s">
        <v>120</v>
      </c>
      <c r="D80" s="71" t="s">
        <v>27</v>
      </c>
      <c r="E80" s="59" t="s">
        <v>336</v>
      </c>
      <c r="F80" s="71" t="s">
        <v>308</v>
      </c>
      <c r="G80" s="59" t="s">
        <v>428</v>
      </c>
      <c r="H80" s="59" t="s">
        <v>287</v>
      </c>
      <c r="I80" s="130" t="s">
        <v>3565</v>
      </c>
      <c r="J80" s="68">
        <v>5.5999999999998451</v>
      </c>
      <c r="K80" s="71" t="s">
        <v>132</v>
      </c>
      <c r="L80" s="72">
        <v>1.8700000000000001E-2</v>
      </c>
      <c r="M80" s="72">
        <v>3.5200000000000078E-2</v>
      </c>
      <c r="N80" s="68">
        <v>5257845.8478039997</v>
      </c>
      <c r="O80" s="70">
        <v>97.98</v>
      </c>
      <c r="P80" s="130" t="s">
        <v>3565</v>
      </c>
      <c r="Q80" s="68">
        <v>5151.6373313229997</v>
      </c>
      <c r="R80" s="69">
        <v>9.4033690512137363E-3</v>
      </c>
      <c r="S80" s="69">
        <f t="shared" si="1"/>
        <v>3.4448493839836125E-3</v>
      </c>
      <c r="T80" s="69">
        <f>Q80/'סכום נכסי הקרן'!$C$41</f>
        <v>2.4477413124941136E-4</v>
      </c>
    </row>
    <row r="81" spans="1:20">
      <c r="A81" s="62" t="s">
        <v>447</v>
      </c>
      <c r="B81" s="59" t="s">
        <v>448</v>
      </c>
      <c r="C81" s="71" t="s">
        <v>120</v>
      </c>
      <c r="D81" s="71" t="s">
        <v>27</v>
      </c>
      <c r="E81" s="59" t="s">
        <v>449</v>
      </c>
      <c r="F81" s="71" t="s">
        <v>279</v>
      </c>
      <c r="G81" s="59" t="s">
        <v>432</v>
      </c>
      <c r="H81" s="59" t="s">
        <v>130</v>
      </c>
      <c r="I81" s="130" t="s">
        <v>3565</v>
      </c>
      <c r="J81" s="68">
        <v>4.1400000000001063</v>
      </c>
      <c r="K81" s="71" t="s">
        <v>132</v>
      </c>
      <c r="L81" s="72">
        <v>1.09E-2</v>
      </c>
      <c r="M81" s="72">
        <v>3.4600000000000811E-2</v>
      </c>
      <c r="N81" s="68">
        <v>260.40480400000001</v>
      </c>
      <c r="O81" s="70">
        <v>4925250</v>
      </c>
      <c r="P81" s="130" t="s">
        <v>3565</v>
      </c>
      <c r="Q81" s="68">
        <v>12825.587770476001</v>
      </c>
      <c r="R81" s="69">
        <v>1.4340261247866073E-2</v>
      </c>
      <c r="S81" s="69">
        <f t="shared" si="1"/>
        <v>8.5763448179310212E-3</v>
      </c>
      <c r="T81" s="69">
        <f>Q81/'סכום נכסי הקרן'!$C$41</f>
        <v>6.0939307299318589E-4</v>
      </c>
    </row>
    <row r="82" spans="1:20">
      <c r="A82" s="62" t="s">
        <v>450</v>
      </c>
      <c r="B82" s="59" t="s">
        <v>451</v>
      </c>
      <c r="C82" s="71" t="s">
        <v>120</v>
      </c>
      <c r="D82" s="71" t="s">
        <v>27</v>
      </c>
      <c r="E82" s="59" t="s">
        <v>449</v>
      </c>
      <c r="F82" s="71" t="s">
        <v>279</v>
      </c>
      <c r="G82" s="59" t="s">
        <v>432</v>
      </c>
      <c r="H82" s="59" t="s">
        <v>130</v>
      </c>
      <c r="I82" s="130" t="s">
        <v>3565</v>
      </c>
      <c r="J82" s="68">
        <v>4.7699999999999196</v>
      </c>
      <c r="K82" s="71" t="s">
        <v>132</v>
      </c>
      <c r="L82" s="72">
        <v>2.9900000000000003E-2</v>
      </c>
      <c r="M82" s="72">
        <v>3.4399999999999029E-2</v>
      </c>
      <c r="N82" s="68">
        <v>213.70176900000001</v>
      </c>
      <c r="O82" s="70">
        <v>5209470</v>
      </c>
      <c r="P82" s="130" t="s">
        <v>3565</v>
      </c>
      <c r="Q82" s="68">
        <v>11132.729890656999</v>
      </c>
      <c r="R82" s="69">
        <v>1.3356360562500001E-2</v>
      </c>
      <c r="S82" s="69">
        <f t="shared" si="1"/>
        <v>7.4443473481152151E-3</v>
      </c>
      <c r="T82" s="69">
        <f>Q82/'סכום נכסי הקרן'!$C$41</f>
        <v>5.2895887504567584E-4</v>
      </c>
    </row>
    <row r="83" spans="1:20">
      <c r="A83" s="62" t="s">
        <v>452</v>
      </c>
      <c r="B83" s="59" t="s">
        <v>453</v>
      </c>
      <c r="C83" s="71" t="s">
        <v>120</v>
      </c>
      <c r="D83" s="71" t="s">
        <v>27</v>
      </c>
      <c r="E83" s="59" t="s">
        <v>449</v>
      </c>
      <c r="F83" s="71" t="s">
        <v>279</v>
      </c>
      <c r="G83" s="59" t="s">
        <v>432</v>
      </c>
      <c r="H83" s="59" t="s">
        <v>130</v>
      </c>
      <c r="I83" s="130" t="s">
        <v>3565</v>
      </c>
      <c r="J83" s="68">
        <v>2.4099999999995605</v>
      </c>
      <c r="K83" s="71" t="s">
        <v>132</v>
      </c>
      <c r="L83" s="72">
        <v>2.3199999999999998E-2</v>
      </c>
      <c r="M83" s="72">
        <v>2.549999999999537E-2</v>
      </c>
      <c r="N83" s="68">
        <v>30.749382000000001</v>
      </c>
      <c r="O83" s="70">
        <v>5612952</v>
      </c>
      <c r="P83" s="130" t="s">
        <v>3565</v>
      </c>
      <c r="Q83" s="68">
        <v>1725.9479621359997</v>
      </c>
      <c r="R83" s="69">
        <v>5.1248969999999998E-3</v>
      </c>
      <c r="S83" s="69">
        <f t="shared" si="1"/>
        <v>1.1541244834921375E-3</v>
      </c>
      <c r="T83" s="69">
        <f>Q83/'סכום נכסי הקרן'!$C$41</f>
        <v>8.2006435205530428E-5</v>
      </c>
    </row>
    <row r="84" spans="1:20">
      <c r="A84" s="62" t="s">
        <v>454</v>
      </c>
      <c r="B84" s="59" t="s">
        <v>455</v>
      </c>
      <c r="C84" s="71" t="s">
        <v>120</v>
      </c>
      <c r="D84" s="71" t="s">
        <v>27</v>
      </c>
      <c r="E84" s="59" t="s">
        <v>456</v>
      </c>
      <c r="F84" s="71" t="s">
        <v>279</v>
      </c>
      <c r="G84" s="59" t="s">
        <v>432</v>
      </c>
      <c r="H84" s="59" t="s">
        <v>130</v>
      </c>
      <c r="I84" s="130" t="s">
        <v>3565</v>
      </c>
      <c r="J84" s="68">
        <v>1.8099999999999477</v>
      </c>
      <c r="K84" s="71" t="s">
        <v>132</v>
      </c>
      <c r="L84" s="72">
        <v>1.46E-2</v>
      </c>
      <c r="M84" s="72">
        <v>2.4399999999999276E-2</v>
      </c>
      <c r="N84" s="68">
        <v>292.82674600000001</v>
      </c>
      <c r="O84" s="70">
        <v>5454999</v>
      </c>
      <c r="P84" s="130" t="s">
        <v>3565</v>
      </c>
      <c r="Q84" s="68">
        <v>15973.696259663999</v>
      </c>
      <c r="R84" s="69">
        <v>1.0994884016070289E-2</v>
      </c>
      <c r="S84" s="69">
        <f t="shared" si="1"/>
        <v>1.0681454104983222E-2</v>
      </c>
      <c r="T84" s="69">
        <f>Q84/'סכום נכסי הקרן'!$C$41</f>
        <v>7.5897183231978557E-4</v>
      </c>
    </row>
    <row r="85" spans="1:20">
      <c r="A85" s="62" t="s">
        <v>457</v>
      </c>
      <c r="B85" s="59" t="s">
        <v>458</v>
      </c>
      <c r="C85" s="71" t="s">
        <v>120</v>
      </c>
      <c r="D85" s="71" t="s">
        <v>27</v>
      </c>
      <c r="E85" s="59" t="s">
        <v>456</v>
      </c>
      <c r="F85" s="71" t="s">
        <v>279</v>
      </c>
      <c r="G85" s="59" t="s">
        <v>432</v>
      </c>
      <c r="H85" s="59" t="s">
        <v>130</v>
      </c>
      <c r="I85" s="130" t="s">
        <v>3565</v>
      </c>
      <c r="J85" s="68">
        <v>2.4300000000000073</v>
      </c>
      <c r="K85" s="71" t="s">
        <v>132</v>
      </c>
      <c r="L85" s="72">
        <v>2.4199999999999999E-2</v>
      </c>
      <c r="M85" s="72">
        <v>2.8600000000000139E-2</v>
      </c>
      <c r="N85" s="68">
        <v>302.66912100000002</v>
      </c>
      <c r="O85" s="70">
        <v>5585000</v>
      </c>
      <c r="P85" s="130" t="s">
        <v>3565</v>
      </c>
      <c r="Q85" s="68">
        <v>16904.070680416</v>
      </c>
      <c r="R85" s="69">
        <v>9.9943574494782729E-3</v>
      </c>
      <c r="S85" s="69">
        <f t="shared" si="1"/>
        <v>1.1303586360046013E-2</v>
      </c>
      <c r="T85" s="69">
        <f>Q85/'סכום נכסי הקרן'!$C$41</f>
        <v>8.0317750440613196E-4</v>
      </c>
    </row>
    <row r="86" spans="1:20">
      <c r="A86" s="62" t="s">
        <v>459</v>
      </c>
      <c r="B86" s="59" t="s">
        <v>460</v>
      </c>
      <c r="C86" s="71" t="s">
        <v>120</v>
      </c>
      <c r="D86" s="71" t="s">
        <v>27</v>
      </c>
      <c r="E86" s="59" t="s">
        <v>456</v>
      </c>
      <c r="F86" s="71" t="s">
        <v>279</v>
      </c>
      <c r="G86" s="59" t="s">
        <v>432</v>
      </c>
      <c r="H86" s="59" t="s">
        <v>130</v>
      </c>
      <c r="I86" s="130" t="s">
        <v>3565</v>
      </c>
      <c r="J86" s="68">
        <v>3.8200000000001748</v>
      </c>
      <c r="K86" s="71" t="s">
        <v>132</v>
      </c>
      <c r="L86" s="72">
        <v>2E-3</v>
      </c>
      <c r="M86" s="72">
        <v>3.0600000000000929E-2</v>
      </c>
      <c r="N86" s="68">
        <v>180.700863</v>
      </c>
      <c r="O86" s="70">
        <v>4882000</v>
      </c>
      <c r="P86" s="130" t="s">
        <v>3565</v>
      </c>
      <c r="Q86" s="68">
        <v>8821.8162217030003</v>
      </c>
      <c r="R86" s="69">
        <v>1.5765212266620136E-2</v>
      </c>
      <c r="S86" s="69">
        <f t="shared" si="1"/>
        <v>5.8990620306623495E-3</v>
      </c>
      <c r="T86" s="69">
        <f>Q86/'סכום נכסי הקרן'!$C$41</f>
        <v>4.1915846610164425E-4</v>
      </c>
    </row>
    <row r="87" spans="1:20">
      <c r="A87" s="62" t="s">
        <v>461</v>
      </c>
      <c r="B87" s="59" t="s">
        <v>462</v>
      </c>
      <c r="C87" s="71" t="s">
        <v>120</v>
      </c>
      <c r="D87" s="71" t="s">
        <v>27</v>
      </c>
      <c r="E87" s="59" t="s">
        <v>456</v>
      </c>
      <c r="F87" s="71" t="s">
        <v>279</v>
      </c>
      <c r="G87" s="59" t="s">
        <v>432</v>
      </c>
      <c r="H87" s="59" t="s">
        <v>130</v>
      </c>
      <c r="I87" s="130" t="s">
        <v>3565</v>
      </c>
      <c r="J87" s="68">
        <v>4.6200000000000303</v>
      </c>
      <c r="K87" s="71" t="s">
        <v>132</v>
      </c>
      <c r="L87" s="72">
        <v>3.1699999999999999E-2</v>
      </c>
      <c r="M87" s="72">
        <v>3.3199999999999744E-2</v>
      </c>
      <c r="N87" s="68">
        <v>245.22310100000001</v>
      </c>
      <c r="O87" s="70">
        <v>5151111</v>
      </c>
      <c r="P87" s="130" t="s">
        <v>3565</v>
      </c>
      <c r="Q87" s="68">
        <v>12631.713727451001</v>
      </c>
      <c r="R87" s="69">
        <v>1.451883368857312E-2</v>
      </c>
      <c r="S87" s="69">
        <f t="shared" si="1"/>
        <v>8.4467031458311023E-3</v>
      </c>
      <c r="T87" s="69">
        <f>Q87/'סכום נכסי הקרן'!$C$41</f>
        <v>6.0018137049916182E-4</v>
      </c>
    </row>
    <row r="88" spans="1:20">
      <c r="A88" s="62" t="s">
        <v>463</v>
      </c>
      <c r="B88" s="59" t="s">
        <v>464</v>
      </c>
      <c r="C88" s="71" t="s">
        <v>120</v>
      </c>
      <c r="D88" s="71" t="s">
        <v>27</v>
      </c>
      <c r="E88" s="59" t="s">
        <v>465</v>
      </c>
      <c r="F88" s="71" t="s">
        <v>351</v>
      </c>
      <c r="G88" s="59" t="s">
        <v>428</v>
      </c>
      <c r="H88" s="59" t="s">
        <v>287</v>
      </c>
      <c r="I88" s="130" t="s">
        <v>3565</v>
      </c>
      <c r="J88" s="68">
        <v>0.40999999999968162</v>
      </c>
      <c r="K88" s="71" t="s">
        <v>132</v>
      </c>
      <c r="L88" s="72">
        <v>3.85E-2</v>
      </c>
      <c r="M88" s="72">
        <v>3.4399999999996871E-2</v>
      </c>
      <c r="N88" s="68">
        <v>1439317.8024019999</v>
      </c>
      <c r="O88" s="70">
        <v>115.64</v>
      </c>
      <c r="P88" s="130" t="s">
        <v>3565</v>
      </c>
      <c r="Q88" s="68">
        <v>1664.427105833</v>
      </c>
      <c r="R88" s="69">
        <v>5.7572712096079998E-3</v>
      </c>
      <c r="S88" s="69">
        <f t="shared" si="1"/>
        <v>1.1129860899470494E-3</v>
      </c>
      <c r="T88" s="69">
        <f>Q88/'סכום נכסי הקרן'!$C$41</f>
        <v>7.9083342373718191E-5</v>
      </c>
    </row>
    <row r="89" spans="1:20">
      <c r="A89" s="62" t="s">
        <v>466</v>
      </c>
      <c r="B89" s="59" t="s">
        <v>467</v>
      </c>
      <c r="C89" s="71" t="s">
        <v>120</v>
      </c>
      <c r="D89" s="71" t="s">
        <v>27</v>
      </c>
      <c r="E89" s="59" t="s">
        <v>354</v>
      </c>
      <c r="F89" s="71" t="s">
        <v>308</v>
      </c>
      <c r="G89" s="59" t="s">
        <v>432</v>
      </c>
      <c r="H89" s="59" t="s">
        <v>130</v>
      </c>
      <c r="I89" s="130" t="s">
        <v>3565</v>
      </c>
      <c r="J89" s="68">
        <v>3.9000000000003165</v>
      </c>
      <c r="K89" s="71" t="s">
        <v>132</v>
      </c>
      <c r="L89" s="72">
        <v>2.4E-2</v>
      </c>
      <c r="M89" s="72">
        <v>2.5600000000001268E-2</v>
      </c>
      <c r="N89" s="68">
        <v>4477268.2341900002</v>
      </c>
      <c r="O89" s="70">
        <v>112.91</v>
      </c>
      <c r="P89" s="130" t="s">
        <v>3565</v>
      </c>
      <c r="Q89" s="68">
        <v>5055.2835185559998</v>
      </c>
      <c r="R89" s="69">
        <v>4.1542707427198464E-3</v>
      </c>
      <c r="S89" s="69">
        <f t="shared" si="1"/>
        <v>3.3804185339048028E-3</v>
      </c>
      <c r="T89" s="69">
        <f>Q89/'סכום נכסי הקרן'!$C$41</f>
        <v>2.4019599049613868E-4</v>
      </c>
    </row>
    <row r="90" spans="1:20">
      <c r="A90" s="62" t="s">
        <v>468</v>
      </c>
      <c r="B90" s="59" t="s">
        <v>469</v>
      </c>
      <c r="C90" s="71" t="s">
        <v>120</v>
      </c>
      <c r="D90" s="71" t="s">
        <v>27</v>
      </c>
      <c r="E90" s="59" t="s">
        <v>354</v>
      </c>
      <c r="F90" s="71" t="s">
        <v>308</v>
      </c>
      <c r="G90" s="59" t="s">
        <v>432</v>
      </c>
      <c r="H90" s="59" t="s">
        <v>130</v>
      </c>
      <c r="I90" s="130" t="s">
        <v>3565</v>
      </c>
      <c r="J90" s="68">
        <v>6.0599999999990404</v>
      </c>
      <c r="K90" s="71" t="s">
        <v>132</v>
      </c>
      <c r="L90" s="72">
        <v>1.4999999999999999E-2</v>
      </c>
      <c r="M90" s="72">
        <v>3.0799999999993503E-2</v>
      </c>
      <c r="N90" s="68">
        <v>2697544.5402199994</v>
      </c>
      <c r="O90" s="70">
        <v>98.18</v>
      </c>
      <c r="P90" s="130" t="s">
        <v>3565</v>
      </c>
      <c r="Q90" s="68">
        <v>2648.4493384090001</v>
      </c>
      <c r="R90" s="69">
        <v>1.0304785659107654E-2</v>
      </c>
      <c r="S90" s="69">
        <f t="shared" si="1"/>
        <v>1.7709921108881763E-3</v>
      </c>
      <c r="T90" s="69">
        <f>Q90/'סכום נכסי הקרן'!$C$41</f>
        <v>1.2583802862548509E-4</v>
      </c>
    </row>
    <row r="91" spans="1:20">
      <c r="A91" s="62" t="s">
        <v>470</v>
      </c>
      <c r="B91" s="59" t="s">
        <v>471</v>
      </c>
      <c r="C91" s="71" t="s">
        <v>120</v>
      </c>
      <c r="D91" s="71" t="s">
        <v>27</v>
      </c>
      <c r="E91" s="59" t="s">
        <v>472</v>
      </c>
      <c r="F91" s="71" t="s">
        <v>351</v>
      </c>
      <c r="G91" s="59" t="s">
        <v>432</v>
      </c>
      <c r="H91" s="59" t="s">
        <v>130</v>
      </c>
      <c r="I91" s="130" t="s">
        <v>3565</v>
      </c>
      <c r="J91" s="68">
        <v>1.540000000000169</v>
      </c>
      <c r="K91" s="71" t="s">
        <v>132</v>
      </c>
      <c r="L91" s="72">
        <v>2.4799999999999999E-2</v>
      </c>
      <c r="M91" s="72">
        <v>1.8299999999999653E-2</v>
      </c>
      <c r="N91" s="68">
        <v>1767844.9607840001</v>
      </c>
      <c r="O91" s="70">
        <v>113.92</v>
      </c>
      <c r="P91" s="130" t="s">
        <v>3565</v>
      </c>
      <c r="Q91" s="68">
        <v>2013.9290185289999</v>
      </c>
      <c r="R91" s="69">
        <v>4.1745041865932208E-3</v>
      </c>
      <c r="S91" s="69">
        <f t="shared" si="1"/>
        <v>1.346694592937246E-3</v>
      </c>
      <c r="T91" s="69">
        <f>Q91/'סכום נכסי הקרן'!$C$41</f>
        <v>9.5689524359786099E-5</v>
      </c>
    </row>
    <row r="92" spans="1:20">
      <c r="A92" s="62" t="s">
        <v>473</v>
      </c>
      <c r="B92" s="59" t="s">
        <v>474</v>
      </c>
      <c r="C92" s="71" t="s">
        <v>120</v>
      </c>
      <c r="D92" s="71" t="s">
        <v>27</v>
      </c>
      <c r="E92" s="59" t="s">
        <v>475</v>
      </c>
      <c r="F92" s="71" t="s">
        <v>308</v>
      </c>
      <c r="G92" s="59" t="s">
        <v>428</v>
      </c>
      <c r="H92" s="59" t="s">
        <v>287</v>
      </c>
      <c r="I92" s="130" t="s">
        <v>3565</v>
      </c>
      <c r="J92" s="68">
        <v>1.9899999999999127</v>
      </c>
      <c r="K92" s="71" t="s">
        <v>132</v>
      </c>
      <c r="L92" s="72">
        <v>1.3999999999999999E-2</v>
      </c>
      <c r="M92" s="72">
        <v>2.6099999999997379E-2</v>
      </c>
      <c r="N92" s="68">
        <v>2610148.2593379999</v>
      </c>
      <c r="O92" s="70">
        <v>109.74</v>
      </c>
      <c r="P92" s="130" t="s">
        <v>3565</v>
      </c>
      <c r="Q92" s="68">
        <v>2864.3765855749998</v>
      </c>
      <c r="R92" s="69">
        <v>2.5878923848284751E-3</v>
      </c>
      <c r="S92" s="69">
        <f t="shared" si="1"/>
        <v>1.915380544418307E-3</v>
      </c>
      <c r="T92" s="69">
        <f>Q92/'סכום נכסי הקרן'!$C$41</f>
        <v>1.3609756378662213E-4</v>
      </c>
    </row>
    <row r="93" spans="1:20">
      <c r="A93" s="62" t="s">
        <v>476</v>
      </c>
      <c r="B93" s="59" t="s">
        <v>477</v>
      </c>
      <c r="C93" s="71" t="s">
        <v>120</v>
      </c>
      <c r="D93" s="71" t="s">
        <v>27</v>
      </c>
      <c r="E93" s="59" t="s">
        <v>278</v>
      </c>
      <c r="F93" s="71" t="s">
        <v>279</v>
      </c>
      <c r="G93" s="59" t="s">
        <v>432</v>
      </c>
      <c r="H93" s="59" t="s">
        <v>130</v>
      </c>
      <c r="I93" s="130" t="s">
        <v>3565</v>
      </c>
      <c r="J93" s="68">
        <v>2.4200000000000825</v>
      </c>
      <c r="K93" s="71" t="s">
        <v>132</v>
      </c>
      <c r="L93" s="72">
        <v>1.89E-2</v>
      </c>
      <c r="M93" s="72">
        <v>2.7600000000001002E-2</v>
      </c>
      <c r="N93" s="68">
        <v>123.12618500000001</v>
      </c>
      <c r="O93" s="70">
        <v>5510000</v>
      </c>
      <c r="P93" s="130" t="s">
        <v>3565</v>
      </c>
      <c r="Q93" s="68">
        <v>6784.2525710319997</v>
      </c>
      <c r="R93" s="69">
        <v>1.5390773125000002E-2</v>
      </c>
      <c r="S93" s="69">
        <f t="shared" si="1"/>
        <v>4.5365631908927395E-3</v>
      </c>
      <c r="T93" s="69">
        <f>Q93/'סכום נכסי הקרן'!$C$41</f>
        <v>3.2234596933951477E-4</v>
      </c>
    </row>
    <row r="94" spans="1:20">
      <c r="A94" s="62" t="s">
        <v>478</v>
      </c>
      <c r="B94" s="59" t="s">
        <v>479</v>
      </c>
      <c r="C94" s="71" t="s">
        <v>120</v>
      </c>
      <c r="D94" s="71" t="s">
        <v>27</v>
      </c>
      <c r="E94" s="59" t="s">
        <v>278</v>
      </c>
      <c r="F94" s="71" t="s">
        <v>279</v>
      </c>
      <c r="G94" s="59" t="s">
        <v>432</v>
      </c>
      <c r="H94" s="59" t="s">
        <v>130</v>
      </c>
      <c r="I94" s="130" t="s">
        <v>3565</v>
      </c>
      <c r="J94" s="68">
        <v>4.1300000000001722</v>
      </c>
      <c r="K94" s="71" t="s">
        <v>132</v>
      </c>
      <c r="L94" s="72">
        <v>3.3099999999999997E-2</v>
      </c>
      <c r="M94" s="72">
        <v>3.6000000000001448E-2</v>
      </c>
      <c r="N94" s="68">
        <v>186.49049600000001</v>
      </c>
      <c r="O94" s="70">
        <v>5205991</v>
      </c>
      <c r="P94" s="130" t="s">
        <v>3565</v>
      </c>
      <c r="Q94" s="68">
        <v>9708.6778308409994</v>
      </c>
      <c r="R94" s="69">
        <v>1.3293213771473376E-2</v>
      </c>
      <c r="S94" s="69">
        <f t="shared" si="1"/>
        <v>6.4920976951378159E-3</v>
      </c>
      <c r="T94" s="69">
        <f>Q94/'סכום נכסי הקרן'!$C$41</f>
        <v>4.612966769177111E-4</v>
      </c>
    </row>
    <row r="95" spans="1:20">
      <c r="A95" s="62" t="s">
        <v>480</v>
      </c>
      <c r="B95" s="59" t="s">
        <v>481</v>
      </c>
      <c r="C95" s="71" t="s">
        <v>120</v>
      </c>
      <c r="D95" s="71" t="s">
        <v>27</v>
      </c>
      <c r="E95" s="59" t="s">
        <v>278</v>
      </c>
      <c r="F95" s="71" t="s">
        <v>279</v>
      </c>
      <c r="G95" s="59" t="s">
        <v>432</v>
      </c>
      <c r="H95" s="59" t="s">
        <v>130</v>
      </c>
      <c r="I95" s="130" t="s">
        <v>3565</v>
      </c>
      <c r="J95" s="68">
        <v>5.0900000000003462</v>
      </c>
      <c r="K95" s="71" t="s">
        <v>132</v>
      </c>
      <c r="L95" s="72">
        <v>3.3599999999999998E-2</v>
      </c>
      <c r="M95" s="72">
        <v>3.3700000000001409E-2</v>
      </c>
      <c r="N95" s="68">
        <v>124.863074</v>
      </c>
      <c r="O95" s="70">
        <v>4999400</v>
      </c>
      <c r="P95" s="130" t="s">
        <v>3565</v>
      </c>
      <c r="Q95" s="68">
        <v>6242.4047141760002</v>
      </c>
      <c r="R95" s="69">
        <v>1.1261099747474747E-2</v>
      </c>
      <c r="S95" s="69">
        <f t="shared" si="1"/>
        <v>4.1742348405342973E-3</v>
      </c>
      <c r="T95" s="69">
        <f>Q95/'סכום נכסי הקרן'!$C$41</f>
        <v>2.9660069072200352E-4</v>
      </c>
    </row>
    <row r="96" spans="1:20">
      <c r="A96" s="62" t="s">
        <v>482</v>
      </c>
      <c r="B96" s="59" t="s">
        <v>483</v>
      </c>
      <c r="C96" s="71" t="s">
        <v>120</v>
      </c>
      <c r="D96" s="71" t="s">
        <v>27</v>
      </c>
      <c r="E96" s="59" t="s">
        <v>278</v>
      </c>
      <c r="F96" s="71" t="s">
        <v>279</v>
      </c>
      <c r="G96" s="59" t="s">
        <v>432</v>
      </c>
      <c r="H96" s="59" t="s">
        <v>130</v>
      </c>
      <c r="I96" s="130" t="s">
        <v>3565</v>
      </c>
      <c r="J96" s="68">
        <v>0.97999999999999576</v>
      </c>
      <c r="K96" s="71" t="s">
        <v>132</v>
      </c>
      <c r="L96" s="72">
        <v>1.89E-2</v>
      </c>
      <c r="M96" s="72">
        <v>2.1800000000000364E-2</v>
      </c>
      <c r="N96" s="68">
        <v>177.67738900000001</v>
      </c>
      <c r="O96" s="70">
        <v>5475488</v>
      </c>
      <c r="P96" s="130" t="s">
        <v>3565</v>
      </c>
      <c r="Q96" s="68">
        <v>9728.704079598001</v>
      </c>
      <c r="R96" s="69">
        <v>8.15108675107808E-3</v>
      </c>
      <c r="S96" s="69">
        <f t="shared" si="1"/>
        <v>6.5054890513721927E-3</v>
      </c>
      <c r="T96" s="69">
        <f>Q96/'סכום נכסי הקרן'!$C$41</f>
        <v>4.622482011276696E-4</v>
      </c>
    </row>
    <row r="97" spans="1:20">
      <c r="A97" s="62" t="s">
        <v>484</v>
      </c>
      <c r="B97" s="59" t="s">
        <v>485</v>
      </c>
      <c r="C97" s="71" t="s">
        <v>120</v>
      </c>
      <c r="D97" s="71" t="s">
        <v>27</v>
      </c>
      <c r="E97" s="59" t="s">
        <v>486</v>
      </c>
      <c r="F97" s="71" t="s">
        <v>308</v>
      </c>
      <c r="G97" s="59" t="s">
        <v>432</v>
      </c>
      <c r="H97" s="59" t="s">
        <v>130</v>
      </c>
      <c r="I97" s="130" t="s">
        <v>3565</v>
      </c>
      <c r="J97" s="68">
        <v>0.52000000000025626</v>
      </c>
      <c r="K97" s="71" t="s">
        <v>132</v>
      </c>
      <c r="L97" s="72">
        <v>2.75E-2</v>
      </c>
      <c r="M97" s="72">
        <v>3.1799999999969679E-2</v>
      </c>
      <c r="N97" s="68">
        <v>411183.561093</v>
      </c>
      <c r="O97" s="70">
        <v>113.88</v>
      </c>
      <c r="P97" s="130" t="s">
        <v>3565</v>
      </c>
      <c r="Q97" s="68">
        <v>468.25587156900002</v>
      </c>
      <c r="R97" s="69">
        <v>1.4871957421742708E-3</v>
      </c>
      <c r="S97" s="69">
        <f t="shared" si="1"/>
        <v>3.131181111902775E-4</v>
      </c>
      <c r="T97" s="69">
        <f>Q97/'סכום נכסי הקרן'!$C$41</f>
        <v>2.2248639955464992E-5</v>
      </c>
    </row>
    <row r="98" spans="1:20">
      <c r="A98" s="62" t="s">
        <v>487</v>
      </c>
      <c r="B98" s="59" t="s">
        <v>488</v>
      </c>
      <c r="C98" s="71" t="s">
        <v>120</v>
      </c>
      <c r="D98" s="71" t="s">
        <v>27</v>
      </c>
      <c r="E98" s="59" t="s">
        <v>486</v>
      </c>
      <c r="F98" s="71" t="s">
        <v>308</v>
      </c>
      <c r="G98" s="59" t="s">
        <v>432</v>
      </c>
      <c r="H98" s="59" t="s">
        <v>130</v>
      </c>
      <c r="I98" s="130" t="s">
        <v>3565</v>
      </c>
      <c r="J98" s="68">
        <v>3.629999999999991</v>
      </c>
      <c r="K98" s="71" t="s">
        <v>132</v>
      </c>
      <c r="L98" s="72">
        <v>1.9599999999999999E-2</v>
      </c>
      <c r="M98" s="72">
        <v>2.6500000000001037E-2</v>
      </c>
      <c r="N98" s="68">
        <v>3068173.1757419999</v>
      </c>
      <c r="O98" s="70">
        <v>109.84</v>
      </c>
      <c r="P98" s="130" t="s">
        <v>3565</v>
      </c>
      <c r="Q98" s="68">
        <v>3370.0813523809998</v>
      </c>
      <c r="R98" s="69">
        <v>2.9191740012414142E-3</v>
      </c>
      <c r="S98" s="69">
        <f t="shared" si="1"/>
        <v>2.2535403647567934E-3</v>
      </c>
      <c r="T98" s="69">
        <f>Q98/'סכום נכסי הקרן'!$C$41</f>
        <v>1.6012554498999536E-4</v>
      </c>
    </row>
    <row r="99" spans="1:20">
      <c r="A99" s="62" t="s">
        <v>489</v>
      </c>
      <c r="B99" s="59" t="s">
        <v>490</v>
      </c>
      <c r="C99" s="71" t="s">
        <v>120</v>
      </c>
      <c r="D99" s="71" t="s">
        <v>27</v>
      </c>
      <c r="E99" s="59" t="s">
        <v>486</v>
      </c>
      <c r="F99" s="71" t="s">
        <v>308</v>
      </c>
      <c r="G99" s="59" t="s">
        <v>432</v>
      </c>
      <c r="H99" s="59" t="s">
        <v>130</v>
      </c>
      <c r="I99" s="130" t="s">
        <v>3565</v>
      </c>
      <c r="J99" s="68">
        <v>5.8299999999997718</v>
      </c>
      <c r="K99" s="71" t="s">
        <v>132</v>
      </c>
      <c r="L99" s="72">
        <v>1.5800000000000002E-2</v>
      </c>
      <c r="M99" s="72">
        <v>3.0599999999998202E-2</v>
      </c>
      <c r="N99" s="68">
        <v>7043017.6233879998</v>
      </c>
      <c r="O99" s="70">
        <v>102.86</v>
      </c>
      <c r="P99" s="130" t="s">
        <v>3565</v>
      </c>
      <c r="Q99" s="68">
        <v>7244.4476329550007</v>
      </c>
      <c r="R99" s="69">
        <v>5.9317124371725165E-3</v>
      </c>
      <c r="S99" s="69">
        <f t="shared" si="1"/>
        <v>4.8442911176896806E-3</v>
      </c>
      <c r="T99" s="69">
        <f>Q99/'סכום נכסי הקרן'!$C$41</f>
        <v>3.4421160918232245E-4</v>
      </c>
    </row>
    <row r="100" spans="1:20">
      <c r="A100" s="62" t="s">
        <v>491</v>
      </c>
      <c r="B100" s="59" t="s">
        <v>492</v>
      </c>
      <c r="C100" s="71" t="s">
        <v>120</v>
      </c>
      <c r="D100" s="71" t="s">
        <v>27</v>
      </c>
      <c r="E100" s="59" t="s">
        <v>493</v>
      </c>
      <c r="F100" s="71" t="s">
        <v>351</v>
      </c>
      <c r="G100" s="59" t="s">
        <v>432</v>
      </c>
      <c r="H100" s="59" t="s">
        <v>130</v>
      </c>
      <c r="I100" s="130" t="s">
        <v>3565</v>
      </c>
      <c r="J100" s="68">
        <v>2.7499999999990261</v>
      </c>
      <c r="K100" s="71" t="s">
        <v>132</v>
      </c>
      <c r="L100" s="72">
        <v>2.2499999999999999E-2</v>
      </c>
      <c r="M100" s="72">
        <v>2.0599999999995323E-2</v>
      </c>
      <c r="N100" s="68">
        <v>900997.64479100006</v>
      </c>
      <c r="O100" s="70">
        <v>113.9</v>
      </c>
      <c r="P100" s="130" t="s">
        <v>3565</v>
      </c>
      <c r="Q100" s="68">
        <v>1026.236364608</v>
      </c>
      <c r="R100" s="69">
        <v>2.2023028859299329E-3</v>
      </c>
      <c r="S100" s="69">
        <f t="shared" si="1"/>
        <v>6.8623419722241264E-4</v>
      </c>
      <c r="T100" s="69">
        <f>Q100/'סכום נכסי הקרן'!$C$41</f>
        <v>4.8760442253214153E-5</v>
      </c>
    </row>
    <row r="101" spans="1:20">
      <c r="A101" s="62" t="s">
        <v>494</v>
      </c>
      <c r="B101" s="59" t="s">
        <v>495</v>
      </c>
      <c r="C101" s="71" t="s">
        <v>120</v>
      </c>
      <c r="D101" s="71" t="s">
        <v>27</v>
      </c>
      <c r="E101" s="59" t="s">
        <v>409</v>
      </c>
      <c r="F101" s="71" t="s">
        <v>308</v>
      </c>
      <c r="G101" s="59" t="s">
        <v>428</v>
      </c>
      <c r="H101" s="59" t="s">
        <v>287</v>
      </c>
      <c r="I101" s="130" t="s">
        <v>3565</v>
      </c>
      <c r="J101" s="68">
        <v>1.9399999999999815</v>
      </c>
      <c r="K101" s="71" t="s">
        <v>132</v>
      </c>
      <c r="L101" s="72">
        <v>2.1499999999999998E-2</v>
      </c>
      <c r="M101" s="72">
        <v>2.7000000000000229E-2</v>
      </c>
      <c r="N101" s="68">
        <v>7736074.6060579987</v>
      </c>
      <c r="O101" s="70">
        <v>112.03</v>
      </c>
      <c r="P101" s="130" t="s">
        <v>3565</v>
      </c>
      <c r="Q101" s="68">
        <v>8666.7241836140001</v>
      </c>
      <c r="R101" s="69">
        <v>3.944362291106833E-3</v>
      </c>
      <c r="S101" s="69">
        <f t="shared" si="1"/>
        <v>5.7953535050984106E-3</v>
      </c>
      <c r="T101" s="69">
        <f>Q101/'סכום נכסי הקרן'!$C$41</f>
        <v>4.1178944603182765E-4</v>
      </c>
    </row>
    <row r="102" spans="1:20">
      <c r="A102" s="62" t="s">
        <v>496</v>
      </c>
      <c r="B102" s="59" t="s">
        <v>497</v>
      </c>
      <c r="C102" s="71" t="s">
        <v>120</v>
      </c>
      <c r="D102" s="71" t="s">
        <v>27</v>
      </c>
      <c r="E102" s="59" t="s">
        <v>409</v>
      </c>
      <c r="F102" s="71" t="s">
        <v>308</v>
      </c>
      <c r="G102" s="59" t="s">
        <v>428</v>
      </c>
      <c r="H102" s="59" t="s">
        <v>287</v>
      </c>
      <c r="I102" s="130" t="s">
        <v>3565</v>
      </c>
      <c r="J102" s="68">
        <v>6.9999999999993623</v>
      </c>
      <c r="K102" s="71" t="s">
        <v>132</v>
      </c>
      <c r="L102" s="72">
        <v>1.15E-2</v>
      </c>
      <c r="M102" s="72">
        <v>3.4999999999996811E-2</v>
      </c>
      <c r="N102" s="68">
        <v>4971870.4239659999</v>
      </c>
      <c r="O102" s="70">
        <v>94.63</v>
      </c>
      <c r="P102" s="130" t="s">
        <v>3565</v>
      </c>
      <c r="Q102" s="68">
        <v>4704.8809765349997</v>
      </c>
      <c r="R102" s="69">
        <v>1.0814007275319523E-2</v>
      </c>
      <c r="S102" s="69">
        <f t="shared" si="1"/>
        <v>3.1461077889134935E-3</v>
      </c>
      <c r="T102" s="69">
        <f>Q102/'סכום נכסי הקרן'!$C$41</f>
        <v>2.2354701614204744E-4</v>
      </c>
    </row>
    <row r="103" spans="1:20">
      <c r="A103" s="62" t="s">
        <v>498</v>
      </c>
      <c r="B103" s="59" t="s">
        <v>499</v>
      </c>
      <c r="C103" s="71" t="s">
        <v>120</v>
      </c>
      <c r="D103" s="71" t="s">
        <v>27</v>
      </c>
      <c r="E103" s="59" t="s">
        <v>500</v>
      </c>
      <c r="F103" s="71" t="s">
        <v>128</v>
      </c>
      <c r="G103" s="59" t="s">
        <v>501</v>
      </c>
      <c r="H103" s="59" t="s">
        <v>287</v>
      </c>
      <c r="I103" s="130" t="s">
        <v>3565</v>
      </c>
      <c r="J103" s="68">
        <v>1.510000000000427</v>
      </c>
      <c r="K103" s="71" t="s">
        <v>132</v>
      </c>
      <c r="L103" s="72">
        <v>1.8500000000000003E-2</v>
      </c>
      <c r="M103" s="72">
        <v>2.9699999999987198E-2</v>
      </c>
      <c r="N103" s="68">
        <v>432476.83632399997</v>
      </c>
      <c r="O103" s="70">
        <v>108.37</v>
      </c>
      <c r="P103" s="130" t="s">
        <v>3565</v>
      </c>
      <c r="Q103" s="68">
        <v>468.67515847999999</v>
      </c>
      <c r="R103" s="69">
        <v>6.0107273438983488E-4</v>
      </c>
      <c r="S103" s="69">
        <f t="shared" si="1"/>
        <v>3.1339848423755869E-4</v>
      </c>
      <c r="T103" s="69">
        <f>Q103/'סכום נכסי הקרן'!$C$41</f>
        <v>2.2268561891498852E-5</v>
      </c>
    </row>
    <row r="104" spans="1:20">
      <c r="A104" s="62" t="s">
        <v>502</v>
      </c>
      <c r="B104" s="59" t="s">
        <v>503</v>
      </c>
      <c r="C104" s="71" t="s">
        <v>120</v>
      </c>
      <c r="D104" s="71" t="s">
        <v>27</v>
      </c>
      <c r="E104" s="59" t="s">
        <v>500</v>
      </c>
      <c r="F104" s="71" t="s">
        <v>128</v>
      </c>
      <c r="G104" s="59" t="s">
        <v>501</v>
      </c>
      <c r="H104" s="59" t="s">
        <v>287</v>
      </c>
      <c r="I104" s="130" t="s">
        <v>3565</v>
      </c>
      <c r="J104" s="68">
        <v>2.1500000000000337</v>
      </c>
      <c r="K104" s="71" t="s">
        <v>132</v>
      </c>
      <c r="L104" s="72">
        <v>3.2000000000000001E-2</v>
      </c>
      <c r="M104" s="72">
        <v>3.2100000000000135E-2</v>
      </c>
      <c r="N104" s="68">
        <v>5741720.367842</v>
      </c>
      <c r="O104" s="70">
        <v>103.92</v>
      </c>
      <c r="P104" s="130" t="s">
        <v>3565</v>
      </c>
      <c r="Q104" s="68">
        <v>5966.7959542520002</v>
      </c>
      <c r="R104" s="69">
        <v>1.049135703202194E-2</v>
      </c>
      <c r="S104" s="69">
        <f t="shared" si="1"/>
        <v>3.9899379644572587E-3</v>
      </c>
      <c r="T104" s="69">
        <f>Q104/'סכום נכסי הקרן'!$C$41</f>
        <v>2.8350545702514703E-4</v>
      </c>
    </row>
    <row r="105" spans="1:20">
      <c r="A105" s="62" t="s">
        <v>504</v>
      </c>
      <c r="B105" s="59" t="s">
        <v>505</v>
      </c>
      <c r="C105" s="71" t="s">
        <v>120</v>
      </c>
      <c r="D105" s="71" t="s">
        <v>27</v>
      </c>
      <c r="E105" s="59" t="s">
        <v>506</v>
      </c>
      <c r="F105" s="71" t="s">
        <v>128</v>
      </c>
      <c r="G105" s="59" t="s">
        <v>501</v>
      </c>
      <c r="H105" s="59" t="s">
        <v>287</v>
      </c>
      <c r="I105" s="130" t="s">
        <v>3565</v>
      </c>
      <c r="J105" s="68">
        <v>0.24999999999970918</v>
      </c>
      <c r="K105" s="71" t="s">
        <v>132</v>
      </c>
      <c r="L105" s="72">
        <v>3.15E-2</v>
      </c>
      <c r="M105" s="72">
        <v>6.4799999999985813E-2</v>
      </c>
      <c r="N105" s="68">
        <v>1546038.4538100001</v>
      </c>
      <c r="O105" s="70">
        <v>111.21</v>
      </c>
      <c r="P105" s="130" t="s">
        <v>3565</v>
      </c>
      <c r="Q105" s="68">
        <v>1719.349302778</v>
      </c>
      <c r="R105" s="69">
        <v>1.1402054647892144E-2</v>
      </c>
      <c r="S105" s="69">
        <f t="shared" si="1"/>
        <v>1.1497120246635021E-3</v>
      </c>
      <c r="T105" s="69">
        <f>Q105/'סכום נכסי הקרן'!$C$41</f>
        <v>8.1692907484558205E-5</v>
      </c>
    </row>
    <row r="106" spans="1:20">
      <c r="A106" s="62" t="s">
        <v>507</v>
      </c>
      <c r="B106" s="59" t="s">
        <v>508</v>
      </c>
      <c r="C106" s="71" t="s">
        <v>120</v>
      </c>
      <c r="D106" s="71" t="s">
        <v>27</v>
      </c>
      <c r="E106" s="59" t="s">
        <v>506</v>
      </c>
      <c r="F106" s="71" t="s">
        <v>128</v>
      </c>
      <c r="G106" s="59" t="s">
        <v>501</v>
      </c>
      <c r="H106" s="59" t="s">
        <v>287</v>
      </c>
      <c r="I106" s="130" t="s">
        <v>3565</v>
      </c>
      <c r="J106" s="68">
        <v>2.579999999999814</v>
      </c>
      <c r="K106" s="71" t="s">
        <v>132</v>
      </c>
      <c r="L106" s="72">
        <v>0.01</v>
      </c>
      <c r="M106" s="72">
        <v>3.6299999999998563E-2</v>
      </c>
      <c r="N106" s="68">
        <v>3505344.6794070001</v>
      </c>
      <c r="O106" s="70">
        <v>101.24</v>
      </c>
      <c r="P106" s="130" t="s">
        <v>3565</v>
      </c>
      <c r="Q106" s="68">
        <v>3548.8108665770001</v>
      </c>
      <c r="R106" s="69">
        <v>9.4925818350890395E-3</v>
      </c>
      <c r="S106" s="69">
        <f t="shared" si="1"/>
        <v>2.3730550388846141E-3</v>
      </c>
      <c r="T106" s="69">
        <f>Q106/'סכום נכסי הקרן'!$C$41</f>
        <v>1.6861767258988605E-4</v>
      </c>
    </row>
    <row r="107" spans="1:20">
      <c r="A107" s="62" t="s">
        <v>509</v>
      </c>
      <c r="B107" s="59" t="s">
        <v>510</v>
      </c>
      <c r="C107" s="71" t="s">
        <v>120</v>
      </c>
      <c r="D107" s="71" t="s">
        <v>27</v>
      </c>
      <c r="E107" s="59" t="s">
        <v>506</v>
      </c>
      <c r="F107" s="71" t="s">
        <v>128</v>
      </c>
      <c r="G107" s="59" t="s">
        <v>501</v>
      </c>
      <c r="H107" s="59" t="s">
        <v>287</v>
      </c>
      <c r="I107" s="130" t="s">
        <v>3565</v>
      </c>
      <c r="J107" s="68">
        <v>3.1700000000000803</v>
      </c>
      <c r="K107" s="71" t="s">
        <v>132</v>
      </c>
      <c r="L107" s="72">
        <v>3.2300000000000002E-2</v>
      </c>
      <c r="M107" s="72">
        <v>3.7499999999999999E-2</v>
      </c>
      <c r="N107" s="68">
        <v>3857339.380347</v>
      </c>
      <c r="O107" s="70">
        <v>102.58</v>
      </c>
      <c r="P107" s="130" t="s">
        <v>3565</v>
      </c>
      <c r="Q107" s="68">
        <v>3956.8587605040002</v>
      </c>
      <c r="R107" s="69">
        <v>8.5505231837932523E-3</v>
      </c>
      <c r="S107" s="69">
        <f t="shared" si="1"/>
        <v>2.6459126656207814E-3</v>
      </c>
      <c r="T107" s="69">
        <f>Q107/'סכום נכסי הקרן'!$C$41</f>
        <v>1.8800559963530236E-4</v>
      </c>
    </row>
    <row r="108" spans="1:20">
      <c r="A108" s="62" t="s">
        <v>511</v>
      </c>
      <c r="B108" s="59" t="s">
        <v>512</v>
      </c>
      <c r="C108" s="71" t="s">
        <v>120</v>
      </c>
      <c r="D108" s="71" t="s">
        <v>27</v>
      </c>
      <c r="E108" s="59" t="s">
        <v>513</v>
      </c>
      <c r="F108" s="71" t="s">
        <v>514</v>
      </c>
      <c r="G108" s="59" t="s">
        <v>501</v>
      </c>
      <c r="H108" s="59" t="s">
        <v>287</v>
      </c>
      <c r="I108" s="130" t="s">
        <v>3565</v>
      </c>
      <c r="J108" s="68">
        <v>4.6800000000003195</v>
      </c>
      <c r="K108" s="71" t="s">
        <v>132</v>
      </c>
      <c r="L108" s="72">
        <v>0.03</v>
      </c>
      <c r="M108" s="72">
        <v>3.84000000000016E-2</v>
      </c>
      <c r="N108" s="68">
        <v>2321856.4725600001</v>
      </c>
      <c r="O108" s="70">
        <v>97.18</v>
      </c>
      <c r="P108" s="130" t="s">
        <v>3565</v>
      </c>
      <c r="Q108" s="68">
        <v>2256.3802498209998</v>
      </c>
      <c r="R108" s="69">
        <v>8.2940033455262494E-3</v>
      </c>
      <c r="S108" s="69">
        <f t="shared" si="1"/>
        <v>1.5088193546482617E-3</v>
      </c>
      <c r="T108" s="69">
        <f>Q108/'סכום נכסי הקרן'!$C$41</f>
        <v>1.0720931616442556E-4</v>
      </c>
    </row>
    <row r="109" spans="1:20">
      <c r="A109" s="62" t="s">
        <v>515</v>
      </c>
      <c r="B109" s="59" t="s">
        <v>516</v>
      </c>
      <c r="C109" s="71" t="s">
        <v>120</v>
      </c>
      <c r="D109" s="71" t="s">
        <v>27</v>
      </c>
      <c r="E109" s="59" t="s">
        <v>517</v>
      </c>
      <c r="F109" s="71" t="s">
        <v>308</v>
      </c>
      <c r="G109" s="59" t="s">
        <v>518</v>
      </c>
      <c r="H109" s="59" t="s">
        <v>130</v>
      </c>
      <c r="I109" s="130" t="s">
        <v>3565</v>
      </c>
      <c r="J109" s="68">
        <v>1.8899999999999633</v>
      </c>
      <c r="K109" s="71" t="s">
        <v>132</v>
      </c>
      <c r="L109" s="72">
        <v>2.5000000000000001E-2</v>
      </c>
      <c r="M109" s="72">
        <v>2.6399999999998317E-2</v>
      </c>
      <c r="N109" s="68">
        <v>1693602.512629</v>
      </c>
      <c r="O109" s="70">
        <v>112.49</v>
      </c>
      <c r="P109" s="130" t="s">
        <v>3565</v>
      </c>
      <c r="Q109" s="68">
        <v>1905.1334624630001</v>
      </c>
      <c r="R109" s="69">
        <v>5.1279531183849323E-3</v>
      </c>
      <c r="S109" s="69">
        <f t="shared" si="1"/>
        <v>1.2739440710759051E-3</v>
      </c>
      <c r="T109" s="69">
        <f>Q109/'סכום נכסי הקרן'!$C$41</f>
        <v>9.0520228462745013E-5</v>
      </c>
    </row>
    <row r="110" spans="1:20">
      <c r="A110" s="62" t="s">
        <v>519</v>
      </c>
      <c r="B110" s="59" t="s">
        <v>520</v>
      </c>
      <c r="C110" s="71" t="s">
        <v>120</v>
      </c>
      <c r="D110" s="71" t="s">
        <v>27</v>
      </c>
      <c r="E110" s="59" t="s">
        <v>517</v>
      </c>
      <c r="F110" s="71" t="s">
        <v>308</v>
      </c>
      <c r="G110" s="59" t="s">
        <v>518</v>
      </c>
      <c r="H110" s="59" t="s">
        <v>130</v>
      </c>
      <c r="I110" s="130" t="s">
        <v>3565</v>
      </c>
      <c r="J110" s="68">
        <v>5.2900000000006893</v>
      </c>
      <c r="K110" s="71" t="s">
        <v>132</v>
      </c>
      <c r="L110" s="72">
        <v>1.9E-2</v>
      </c>
      <c r="M110" s="72">
        <v>3.4500000000004923E-2</v>
      </c>
      <c r="N110" s="68">
        <v>1963910.779998</v>
      </c>
      <c r="O110" s="70">
        <v>103.41</v>
      </c>
      <c r="P110" s="130" t="s">
        <v>3565</v>
      </c>
      <c r="Q110" s="68">
        <v>2030.8801258400001</v>
      </c>
      <c r="R110" s="69">
        <v>7.1472455627863809E-3</v>
      </c>
      <c r="S110" s="69">
        <f t="shared" si="1"/>
        <v>1.3580296322310821E-3</v>
      </c>
      <c r="T110" s="69">
        <f>Q110/'סכום נכסי הקרן'!$C$41</f>
        <v>9.6494936755673846E-5</v>
      </c>
    </row>
    <row r="111" spans="1:20">
      <c r="A111" s="62" t="s">
        <v>521</v>
      </c>
      <c r="B111" s="59" t="s">
        <v>522</v>
      </c>
      <c r="C111" s="71" t="s">
        <v>120</v>
      </c>
      <c r="D111" s="71" t="s">
        <v>27</v>
      </c>
      <c r="E111" s="59" t="s">
        <v>517</v>
      </c>
      <c r="F111" s="71" t="s">
        <v>308</v>
      </c>
      <c r="G111" s="59" t="s">
        <v>518</v>
      </c>
      <c r="H111" s="59" t="s">
        <v>130</v>
      </c>
      <c r="I111" s="130" t="s">
        <v>3565</v>
      </c>
      <c r="J111" s="68">
        <v>7.119999999998841</v>
      </c>
      <c r="K111" s="71" t="s">
        <v>132</v>
      </c>
      <c r="L111" s="72">
        <v>3.9000000000000003E-3</v>
      </c>
      <c r="M111" s="72">
        <v>3.7499999999995828E-2</v>
      </c>
      <c r="N111" s="68">
        <v>2106991.627421</v>
      </c>
      <c r="O111" s="70">
        <v>85.22</v>
      </c>
      <c r="P111" s="130" t="s">
        <v>3565</v>
      </c>
      <c r="Q111" s="68">
        <v>1795.578273309</v>
      </c>
      <c r="R111" s="69">
        <v>9.5772346700954553E-3</v>
      </c>
      <c r="S111" s="69">
        <f t="shared" si="1"/>
        <v>1.2006855900150023E-3</v>
      </c>
      <c r="T111" s="69">
        <f>Q111/'סכום נכסי הקרן'!$C$41</f>
        <v>8.5314839471950385E-5</v>
      </c>
    </row>
    <row r="112" spans="1:20">
      <c r="A112" s="62" t="s">
        <v>523</v>
      </c>
      <c r="B112" s="59" t="s">
        <v>524</v>
      </c>
      <c r="C112" s="71" t="s">
        <v>120</v>
      </c>
      <c r="D112" s="71" t="s">
        <v>27</v>
      </c>
      <c r="E112" s="59" t="s">
        <v>525</v>
      </c>
      <c r="F112" s="71" t="s">
        <v>514</v>
      </c>
      <c r="G112" s="59" t="s">
        <v>501</v>
      </c>
      <c r="H112" s="59" t="s">
        <v>287</v>
      </c>
      <c r="I112" s="130" t="s">
        <v>3565</v>
      </c>
      <c r="J112" s="68">
        <v>4.8400000000006891</v>
      </c>
      <c r="K112" s="71" t="s">
        <v>132</v>
      </c>
      <c r="L112" s="72">
        <v>7.4999999999999997E-3</v>
      </c>
      <c r="M112" s="72">
        <v>4.1700000000004789E-2</v>
      </c>
      <c r="N112" s="68">
        <v>4044839.2631330001</v>
      </c>
      <c r="O112" s="70">
        <v>91.87</v>
      </c>
      <c r="P112" s="130" t="s">
        <v>3565</v>
      </c>
      <c r="Q112" s="68">
        <v>3715.9936353659996</v>
      </c>
      <c r="R112" s="69">
        <v>3.8604672096665361E-3</v>
      </c>
      <c r="S112" s="69">
        <f t="shared" si="1"/>
        <v>2.484848517546971E-3</v>
      </c>
      <c r="T112" s="69">
        <f>Q112/'סכום נכסי הקרן'!$C$41</f>
        <v>1.7656116984296022E-4</v>
      </c>
    </row>
    <row r="113" spans="1:20">
      <c r="A113" s="62" t="s">
        <v>526</v>
      </c>
      <c r="B113" s="59" t="s">
        <v>527</v>
      </c>
      <c r="C113" s="71" t="s">
        <v>120</v>
      </c>
      <c r="D113" s="71" t="s">
        <v>27</v>
      </c>
      <c r="E113" s="59" t="s">
        <v>475</v>
      </c>
      <c r="F113" s="71" t="s">
        <v>308</v>
      </c>
      <c r="G113" s="59" t="s">
        <v>501</v>
      </c>
      <c r="H113" s="59" t="s">
        <v>287</v>
      </c>
      <c r="I113" s="130" t="s">
        <v>3565</v>
      </c>
      <c r="J113" s="68">
        <v>1.4699999999992943</v>
      </c>
      <c r="K113" s="71" t="s">
        <v>132</v>
      </c>
      <c r="L113" s="72">
        <v>2.0499999999999997E-2</v>
      </c>
      <c r="M113" s="72">
        <v>2.8300000000002018E-2</v>
      </c>
      <c r="N113" s="68">
        <v>355548.39722599997</v>
      </c>
      <c r="O113" s="70">
        <v>111.63</v>
      </c>
      <c r="P113" s="130" t="s">
        <v>3565</v>
      </c>
      <c r="Q113" s="68">
        <v>396.89869892400003</v>
      </c>
      <c r="R113" s="69">
        <v>9.6095044447975998E-4</v>
      </c>
      <c r="S113" s="69">
        <f t="shared" si="1"/>
        <v>2.6540226932882945E-4</v>
      </c>
      <c r="T113" s="69">
        <f>Q113/'סכום נכסי הקרן'!$C$41</f>
        <v>1.8858185849467477E-5</v>
      </c>
    </row>
    <row r="114" spans="1:20">
      <c r="A114" s="62" t="s">
        <v>528</v>
      </c>
      <c r="B114" s="59" t="s">
        <v>529</v>
      </c>
      <c r="C114" s="71" t="s">
        <v>120</v>
      </c>
      <c r="D114" s="71" t="s">
        <v>27</v>
      </c>
      <c r="E114" s="59" t="s">
        <v>475</v>
      </c>
      <c r="F114" s="71" t="s">
        <v>308</v>
      </c>
      <c r="G114" s="59" t="s">
        <v>501</v>
      </c>
      <c r="H114" s="59" t="s">
        <v>287</v>
      </c>
      <c r="I114" s="130" t="s">
        <v>3565</v>
      </c>
      <c r="J114" s="68">
        <v>2.299999999999955</v>
      </c>
      <c r="K114" s="71" t="s">
        <v>132</v>
      </c>
      <c r="L114" s="72">
        <v>2.0499999999999997E-2</v>
      </c>
      <c r="M114" s="72">
        <v>2.9899999999999868E-2</v>
      </c>
      <c r="N114" s="68">
        <v>2002608.363539</v>
      </c>
      <c r="O114" s="70">
        <v>111.3</v>
      </c>
      <c r="P114" s="130" t="s">
        <v>3565</v>
      </c>
      <c r="Q114" s="68">
        <v>2228.903250497</v>
      </c>
      <c r="R114" s="69">
        <v>2.2726462938236561E-3</v>
      </c>
      <c r="S114" s="69">
        <f t="shared" si="1"/>
        <v>1.4904457545465071E-3</v>
      </c>
      <c r="T114" s="69">
        <f>Q114/'סכום נכסי הקרן'!$C$41</f>
        <v>1.0590377809830834E-4</v>
      </c>
    </row>
    <row r="115" spans="1:20">
      <c r="A115" s="62" t="s">
        <v>530</v>
      </c>
      <c r="B115" s="59" t="s">
        <v>531</v>
      </c>
      <c r="C115" s="71" t="s">
        <v>120</v>
      </c>
      <c r="D115" s="71" t="s">
        <v>27</v>
      </c>
      <c r="E115" s="59" t="s">
        <v>475</v>
      </c>
      <c r="F115" s="71" t="s">
        <v>308</v>
      </c>
      <c r="G115" s="59" t="s">
        <v>501</v>
      </c>
      <c r="H115" s="59" t="s">
        <v>287</v>
      </c>
      <c r="I115" s="130" t="s">
        <v>3565</v>
      </c>
      <c r="J115" s="68">
        <v>5.0200000000002944</v>
      </c>
      <c r="K115" s="71" t="s">
        <v>132</v>
      </c>
      <c r="L115" s="72">
        <v>8.3999999999999995E-3</v>
      </c>
      <c r="M115" s="72">
        <v>3.4000000000001834E-2</v>
      </c>
      <c r="N115" s="68">
        <v>5529210.2797769997</v>
      </c>
      <c r="O115" s="70">
        <v>98.31</v>
      </c>
      <c r="P115" s="130" t="s">
        <v>3565</v>
      </c>
      <c r="Q115" s="68">
        <v>5435.7667642699998</v>
      </c>
      <c r="R115" s="69">
        <v>8.1642199396733013E-3</v>
      </c>
      <c r="S115" s="69">
        <f t="shared" si="1"/>
        <v>3.6348439505863289E-3</v>
      </c>
      <c r="T115" s="69">
        <f>Q115/'סכום נכסי הקרן'!$C$41</f>
        <v>2.5827421493913985E-4</v>
      </c>
    </row>
    <row r="116" spans="1:20">
      <c r="A116" s="62" t="s">
        <v>532</v>
      </c>
      <c r="B116" s="59" t="s">
        <v>533</v>
      </c>
      <c r="C116" s="71" t="s">
        <v>120</v>
      </c>
      <c r="D116" s="71" t="s">
        <v>27</v>
      </c>
      <c r="E116" s="59" t="s">
        <v>475</v>
      </c>
      <c r="F116" s="71" t="s">
        <v>308</v>
      </c>
      <c r="G116" s="59" t="s">
        <v>501</v>
      </c>
      <c r="H116" s="59" t="s">
        <v>287</v>
      </c>
      <c r="I116" s="130" t="s">
        <v>3565</v>
      </c>
      <c r="J116" s="68">
        <v>6.0300000000020493</v>
      </c>
      <c r="K116" s="71" t="s">
        <v>132</v>
      </c>
      <c r="L116" s="72">
        <v>5.0000000000000001E-3</v>
      </c>
      <c r="M116" s="72">
        <v>3.4500000000016823E-2</v>
      </c>
      <c r="N116" s="68">
        <v>710136.25684000005</v>
      </c>
      <c r="O116" s="70">
        <v>92.12</v>
      </c>
      <c r="P116" s="130" t="s">
        <v>3565</v>
      </c>
      <c r="Q116" s="68">
        <v>654.17749842199999</v>
      </c>
      <c r="R116" s="69">
        <v>4.0518460139767577E-3</v>
      </c>
      <c r="S116" s="69">
        <f t="shared" si="1"/>
        <v>4.3744208055038528E-4</v>
      </c>
      <c r="T116" s="69">
        <f>Q116/'סכום נכסי הקרן'!$C$41</f>
        <v>3.1082492528261128E-5</v>
      </c>
    </row>
    <row r="117" spans="1:20">
      <c r="A117" s="62" t="s">
        <v>534</v>
      </c>
      <c r="B117" s="59" t="s">
        <v>535</v>
      </c>
      <c r="C117" s="71" t="s">
        <v>120</v>
      </c>
      <c r="D117" s="71" t="s">
        <v>27</v>
      </c>
      <c r="E117" s="59" t="s">
        <v>475</v>
      </c>
      <c r="F117" s="71" t="s">
        <v>308</v>
      </c>
      <c r="G117" s="59" t="s">
        <v>501</v>
      </c>
      <c r="H117" s="59" t="s">
        <v>287</v>
      </c>
      <c r="I117" s="130" t="s">
        <v>3565</v>
      </c>
      <c r="J117" s="68">
        <v>5.9299999999993425</v>
      </c>
      <c r="K117" s="71" t="s">
        <v>132</v>
      </c>
      <c r="L117" s="72">
        <v>9.7000000000000003E-3</v>
      </c>
      <c r="M117" s="72">
        <v>3.8399999999993432E-2</v>
      </c>
      <c r="N117" s="68">
        <v>3271790.5544719999</v>
      </c>
      <c r="O117" s="70">
        <v>93.04</v>
      </c>
      <c r="P117" s="130" t="s">
        <v>3565</v>
      </c>
      <c r="Q117" s="68">
        <v>3044.0739779999999</v>
      </c>
      <c r="R117" s="69">
        <v>8.0629069095353913E-3</v>
      </c>
      <c r="S117" s="69">
        <f t="shared" si="1"/>
        <v>2.0355424292301306E-3</v>
      </c>
      <c r="T117" s="69">
        <f>Q117/'סכום נכסי הקרן'!$C$41</f>
        <v>1.4463567900897573E-4</v>
      </c>
    </row>
    <row r="118" spans="1:20">
      <c r="A118" s="62" t="s">
        <v>536</v>
      </c>
      <c r="B118" s="59" t="s">
        <v>537</v>
      </c>
      <c r="C118" s="71" t="s">
        <v>120</v>
      </c>
      <c r="D118" s="71" t="s">
        <v>27</v>
      </c>
      <c r="E118" s="59" t="s">
        <v>538</v>
      </c>
      <c r="F118" s="71" t="s">
        <v>539</v>
      </c>
      <c r="G118" s="59" t="s">
        <v>518</v>
      </c>
      <c r="H118" s="59" t="s">
        <v>130</v>
      </c>
      <c r="I118" s="130" t="s">
        <v>3565</v>
      </c>
      <c r="J118" s="68">
        <v>1.2900000000001624</v>
      </c>
      <c r="K118" s="71" t="s">
        <v>132</v>
      </c>
      <c r="L118" s="72">
        <v>1.8500000000000003E-2</v>
      </c>
      <c r="M118" s="72">
        <v>2.0499999999999612E-2</v>
      </c>
      <c r="N118" s="68">
        <v>2326315.5845550001</v>
      </c>
      <c r="O118" s="70">
        <v>111.15</v>
      </c>
      <c r="P118" s="130" t="s">
        <v>3565</v>
      </c>
      <c r="Q118" s="68">
        <v>2585.6997892019999</v>
      </c>
      <c r="R118" s="69">
        <v>4.8521516447417824E-3</v>
      </c>
      <c r="S118" s="69">
        <f t="shared" si="1"/>
        <v>1.7290321024425758E-3</v>
      </c>
      <c r="T118" s="69">
        <f>Q118/'סכום נכסי הקרן'!$C$41</f>
        <v>1.2285655586146752E-4</v>
      </c>
    </row>
    <row r="119" spans="1:20">
      <c r="A119" s="62" t="s">
        <v>540</v>
      </c>
      <c r="B119" s="59" t="s">
        <v>541</v>
      </c>
      <c r="C119" s="71" t="s">
        <v>120</v>
      </c>
      <c r="D119" s="71" t="s">
        <v>27</v>
      </c>
      <c r="E119" s="59" t="s">
        <v>538</v>
      </c>
      <c r="F119" s="71" t="s">
        <v>539</v>
      </c>
      <c r="G119" s="59" t="s">
        <v>518</v>
      </c>
      <c r="H119" s="59" t="s">
        <v>130</v>
      </c>
      <c r="I119" s="130" t="s">
        <v>3565</v>
      </c>
      <c r="J119" s="68">
        <v>0.89000000000004797</v>
      </c>
      <c r="K119" s="71" t="s">
        <v>132</v>
      </c>
      <c r="L119" s="72">
        <v>0.01</v>
      </c>
      <c r="M119" s="72">
        <v>2.9499999999998399E-2</v>
      </c>
      <c r="N119" s="68">
        <v>4598962.9259200003</v>
      </c>
      <c r="O119" s="70">
        <v>108.89</v>
      </c>
      <c r="P119" s="130" t="s">
        <v>3565</v>
      </c>
      <c r="Q119" s="68">
        <v>5007.8105848839996</v>
      </c>
      <c r="R119" s="69">
        <v>5.9720026905627794E-3</v>
      </c>
      <c r="S119" s="69">
        <f t="shared" si="1"/>
        <v>3.3486738485168106E-3</v>
      </c>
      <c r="T119" s="69">
        <f>Q119/'סכום נכסי הקרן'!$C$41</f>
        <v>2.3794036857439121E-4</v>
      </c>
    </row>
    <row r="120" spans="1:20">
      <c r="A120" s="62" t="s">
        <v>542</v>
      </c>
      <c r="B120" s="59" t="s">
        <v>543</v>
      </c>
      <c r="C120" s="71" t="s">
        <v>120</v>
      </c>
      <c r="D120" s="71" t="s">
        <v>27</v>
      </c>
      <c r="E120" s="59" t="s">
        <v>538</v>
      </c>
      <c r="F120" s="71" t="s">
        <v>539</v>
      </c>
      <c r="G120" s="59" t="s">
        <v>518</v>
      </c>
      <c r="H120" s="59" t="s">
        <v>130</v>
      </c>
      <c r="I120" s="130" t="s">
        <v>3565</v>
      </c>
      <c r="J120" s="68">
        <v>3.6800000000000805</v>
      </c>
      <c r="K120" s="71" t="s">
        <v>132</v>
      </c>
      <c r="L120" s="72">
        <v>0.01</v>
      </c>
      <c r="M120" s="72">
        <v>4.1000000000000675E-2</v>
      </c>
      <c r="N120" s="68">
        <v>7621260.3017689995</v>
      </c>
      <c r="O120" s="70">
        <v>97.46</v>
      </c>
      <c r="P120" s="130" t="s">
        <v>3565</v>
      </c>
      <c r="Q120" s="68">
        <v>7427.6798190050004</v>
      </c>
      <c r="R120" s="69">
        <v>6.4365599504154353E-3</v>
      </c>
      <c r="S120" s="69">
        <f t="shared" si="1"/>
        <v>4.9668166843483512E-3</v>
      </c>
      <c r="T120" s="69">
        <f>Q120/'סכום נכסי הקרן'!$C$41</f>
        <v>3.529176760641309E-4</v>
      </c>
    </row>
    <row r="121" spans="1:20">
      <c r="A121" s="62" t="s">
        <v>544</v>
      </c>
      <c r="B121" s="59" t="s">
        <v>545</v>
      </c>
      <c r="C121" s="71" t="s">
        <v>120</v>
      </c>
      <c r="D121" s="71" t="s">
        <v>27</v>
      </c>
      <c r="E121" s="59" t="s">
        <v>538</v>
      </c>
      <c r="F121" s="71" t="s">
        <v>539</v>
      </c>
      <c r="G121" s="59" t="s">
        <v>518</v>
      </c>
      <c r="H121" s="59" t="s">
        <v>130</v>
      </c>
      <c r="I121" s="130" t="s">
        <v>3565</v>
      </c>
      <c r="J121" s="68">
        <v>2.3399999999998702</v>
      </c>
      <c r="K121" s="71" t="s">
        <v>132</v>
      </c>
      <c r="L121" s="72">
        <v>3.5400000000000001E-2</v>
      </c>
      <c r="M121" s="72">
        <v>3.7299999999998043E-2</v>
      </c>
      <c r="N121" s="68">
        <v>7395966.9800000004</v>
      </c>
      <c r="O121" s="70">
        <v>103.99</v>
      </c>
      <c r="P121" s="130" t="s">
        <v>3565</v>
      </c>
      <c r="Q121" s="68">
        <v>7691.0660343500003</v>
      </c>
      <c r="R121" s="69">
        <v>6.6212182343936051E-3</v>
      </c>
      <c r="S121" s="69">
        <f t="shared" si="1"/>
        <v>5.1429404646782034E-3</v>
      </c>
      <c r="T121" s="69">
        <f>Q121/'סכום נכסי הקרן'!$C$41</f>
        <v>3.654321695926546E-4</v>
      </c>
    </row>
    <row r="122" spans="1:20">
      <c r="A122" s="62" t="s">
        <v>546</v>
      </c>
      <c r="B122" s="59" t="s">
        <v>547</v>
      </c>
      <c r="C122" s="71" t="s">
        <v>120</v>
      </c>
      <c r="D122" s="71" t="s">
        <v>27</v>
      </c>
      <c r="E122" s="59" t="s">
        <v>548</v>
      </c>
      <c r="F122" s="71" t="s">
        <v>308</v>
      </c>
      <c r="G122" s="59" t="s">
        <v>518</v>
      </c>
      <c r="H122" s="59" t="s">
        <v>130</v>
      </c>
      <c r="I122" s="130" t="s">
        <v>3565</v>
      </c>
      <c r="J122" s="68">
        <v>3.4900000000002116</v>
      </c>
      <c r="K122" s="71" t="s">
        <v>132</v>
      </c>
      <c r="L122" s="72">
        <v>2.75E-2</v>
      </c>
      <c r="M122" s="72">
        <v>2.5600000000000379E-2</v>
      </c>
      <c r="N122" s="68">
        <v>3775967.9939740002</v>
      </c>
      <c r="O122" s="70">
        <v>111.53</v>
      </c>
      <c r="P122" s="130" t="s">
        <v>3565</v>
      </c>
      <c r="Q122" s="68">
        <v>4211.337145339</v>
      </c>
      <c r="R122" s="69">
        <v>7.8275217861440028E-3</v>
      </c>
      <c r="S122" s="69">
        <f t="shared" si="1"/>
        <v>2.8160798670085513E-3</v>
      </c>
      <c r="T122" s="69">
        <f>Q122/'סכום נכסי הקרן'!$C$41</f>
        <v>2.0009684782760158E-4</v>
      </c>
    </row>
    <row r="123" spans="1:20">
      <c r="A123" s="62" t="s">
        <v>549</v>
      </c>
      <c r="B123" s="59" t="s">
        <v>550</v>
      </c>
      <c r="C123" s="71" t="s">
        <v>120</v>
      </c>
      <c r="D123" s="71" t="s">
        <v>27</v>
      </c>
      <c r="E123" s="59" t="s">
        <v>548</v>
      </c>
      <c r="F123" s="71" t="s">
        <v>308</v>
      </c>
      <c r="G123" s="59" t="s">
        <v>518</v>
      </c>
      <c r="H123" s="59" t="s">
        <v>130</v>
      </c>
      <c r="I123" s="130" t="s">
        <v>3565</v>
      </c>
      <c r="J123" s="68">
        <v>4.9499999999993589</v>
      </c>
      <c r="K123" s="71" t="s">
        <v>132</v>
      </c>
      <c r="L123" s="72">
        <v>8.5000000000000006E-3</v>
      </c>
      <c r="M123" s="72">
        <v>2.9899999999996089E-2</v>
      </c>
      <c r="N123" s="68">
        <v>3075868.1010679994</v>
      </c>
      <c r="O123" s="70">
        <v>98.97</v>
      </c>
      <c r="P123" s="130" t="s">
        <v>3565</v>
      </c>
      <c r="Q123" s="68">
        <v>3044.186564181</v>
      </c>
      <c r="R123" s="69">
        <v>4.8954625918225074E-3</v>
      </c>
      <c r="S123" s="69">
        <f t="shared" si="1"/>
        <v>2.0356177145057271E-3</v>
      </c>
      <c r="T123" s="69">
        <f>Q123/'סכום נכסי הקרן'!$C$41</f>
        <v>1.4464102841206308E-4</v>
      </c>
    </row>
    <row r="124" spans="1:20">
      <c r="A124" s="62" t="s">
        <v>551</v>
      </c>
      <c r="B124" s="59" t="s">
        <v>552</v>
      </c>
      <c r="C124" s="71" t="s">
        <v>120</v>
      </c>
      <c r="D124" s="71" t="s">
        <v>27</v>
      </c>
      <c r="E124" s="59" t="s">
        <v>548</v>
      </c>
      <c r="F124" s="71" t="s">
        <v>308</v>
      </c>
      <c r="G124" s="59" t="s">
        <v>518</v>
      </c>
      <c r="H124" s="59" t="s">
        <v>130</v>
      </c>
      <c r="I124" s="130" t="s">
        <v>3565</v>
      </c>
      <c r="J124" s="68">
        <v>6.4200000000010116</v>
      </c>
      <c r="K124" s="71" t="s">
        <v>132</v>
      </c>
      <c r="L124" s="72">
        <v>3.1800000000000002E-2</v>
      </c>
      <c r="M124" s="72">
        <v>3.2500000000003977E-2</v>
      </c>
      <c r="N124" s="68">
        <v>3073048.1381480005</v>
      </c>
      <c r="O124" s="70">
        <v>102.29</v>
      </c>
      <c r="P124" s="130" t="s">
        <v>3565</v>
      </c>
      <c r="Q124" s="68">
        <v>3143.4209371709999</v>
      </c>
      <c r="R124" s="69">
        <v>8.9161987301883908E-3</v>
      </c>
      <c r="S124" s="69">
        <f t="shared" si="1"/>
        <v>2.1019747669686595E-3</v>
      </c>
      <c r="T124" s="69">
        <f>Q124/'סכום נכסי הקרן'!$C$41</f>
        <v>1.4935603567606807E-4</v>
      </c>
    </row>
    <row r="125" spans="1:20">
      <c r="A125" s="62" t="s">
        <v>553</v>
      </c>
      <c r="B125" s="59" t="s">
        <v>554</v>
      </c>
      <c r="C125" s="71" t="s">
        <v>120</v>
      </c>
      <c r="D125" s="71" t="s">
        <v>27</v>
      </c>
      <c r="E125" s="59" t="s">
        <v>555</v>
      </c>
      <c r="F125" s="71" t="s">
        <v>156</v>
      </c>
      <c r="G125" s="59" t="s">
        <v>501</v>
      </c>
      <c r="H125" s="59" t="s">
        <v>287</v>
      </c>
      <c r="I125" s="130" t="s">
        <v>3565</v>
      </c>
      <c r="J125" s="68">
        <v>0.50999999999978607</v>
      </c>
      <c r="K125" s="71" t="s">
        <v>132</v>
      </c>
      <c r="L125" s="72">
        <v>1.9799999999999998E-2</v>
      </c>
      <c r="M125" s="72">
        <v>3.7499999999991554E-2</v>
      </c>
      <c r="N125" s="68">
        <v>795747.67235100002</v>
      </c>
      <c r="O125" s="70">
        <v>110.52</v>
      </c>
      <c r="P125" s="68">
        <v>8.7847181970000001</v>
      </c>
      <c r="Q125" s="68">
        <v>888.24508096900001</v>
      </c>
      <c r="R125" s="69">
        <v>5.2372566287672241E-3</v>
      </c>
      <c r="S125" s="69">
        <f t="shared" si="1"/>
        <v>5.9396077852722677E-4</v>
      </c>
      <c r="T125" s="69">
        <f>Q125/'סכום נכסי הקרן'!$C$41</f>
        <v>4.2203944891228251E-5</v>
      </c>
    </row>
    <row r="126" spans="1:20">
      <c r="A126" s="62" t="s">
        <v>556</v>
      </c>
      <c r="B126" s="59" t="s">
        <v>557</v>
      </c>
      <c r="C126" s="71" t="s">
        <v>120</v>
      </c>
      <c r="D126" s="71" t="s">
        <v>27</v>
      </c>
      <c r="E126" s="59" t="s">
        <v>558</v>
      </c>
      <c r="F126" s="71" t="s">
        <v>291</v>
      </c>
      <c r="G126" s="59" t="s">
        <v>501</v>
      </c>
      <c r="H126" s="59" t="s">
        <v>287</v>
      </c>
      <c r="I126" s="130" t="s">
        <v>3565</v>
      </c>
      <c r="J126" s="68">
        <v>2.8199999999912784</v>
      </c>
      <c r="K126" s="71" t="s">
        <v>132</v>
      </c>
      <c r="L126" s="72">
        <v>1.9400000000000001E-2</v>
      </c>
      <c r="M126" s="72">
        <v>2.1399999999900755E-2</v>
      </c>
      <c r="N126" s="68">
        <v>59429.321649000005</v>
      </c>
      <c r="O126" s="70">
        <v>111.9</v>
      </c>
      <c r="P126" s="130" t="s">
        <v>3565</v>
      </c>
      <c r="Q126" s="68">
        <v>66.501410168999996</v>
      </c>
      <c r="R126" s="69">
        <v>1.9727339315958205E-4</v>
      </c>
      <c r="S126" s="69">
        <f t="shared" si="1"/>
        <v>4.4468841092874238E-5</v>
      </c>
      <c r="T126" s="69">
        <f>Q126/'סכום נכסי הקרן'!$C$41</f>
        <v>3.1597381286926525E-6</v>
      </c>
    </row>
    <row r="127" spans="1:20">
      <c r="A127" s="62" t="s">
        <v>559</v>
      </c>
      <c r="B127" s="59" t="s">
        <v>560</v>
      </c>
      <c r="C127" s="71" t="s">
        <v>120</v>
      </c>
      <c r="D127" s="71" t="s">
        <v>27</v>
      </c>
      <c r="E127" s="59" t="s">
        <v>558</v>
      </c>
      <c r="F127" s="71" t="s">
        <v>291</v>
      </c>
      <c r="G127" s="59" t="s">
        <v>501</v>
      </c>
      <c r="H127" s="59" t="s">
        <v>287</v>
      </c>
      <c r="I127" s="130" t="s">
        <v>3565</v>
      </c>
      <c r="J127" s="68">
        <v>3.8100000000003389</v>
      </c>
      <c r="K127" s="71" t="s">
        <v>132</v>
      </c>
      <c r="L127" s="72">
        <v>1.23E-2</v>
      </c>
      <c r="M127" s="72">
        <v>2.330000000000218E-2</v>
      </c>
      <c r="N127" s="68">
        <v>4304749.6540890001</v>
      </c>
      <c r="O127" s="70">
        <v>107.66</v>
      </c>
      <c r="P127" s="130" t="s">
        <v>3565</v>
      </c>
      <c r="Q127" s="68">
        <v>4634.4934853029999</v>
      </c>
      <c r="R127" s="69">
        <v>3.8611398869517351E-3</v>
      </c>
      <c r="S127" s="69">
        <f t="shared" si="1"/>
        <v>3.0990403635075135E-3</v>
      </c>
      <c r="T127" s="69">
        <f>Q127/'סכום נכסי הקרן'!$C$41</f>
        <v>2.2020263533472967E-4</v>
      </c>
    </row>
    <row r="128" spans="1:20">
      <c r="A128" s="62" t="s">
        <v>561</v>
      </c>
      <c r="B128" s="59" t="s">
        <v>562</v>
      </c>
      <c r="C128" s="71" t="s">
        <v>120</v>
      </c>
      <c r="D128" s="71" t="s">
        <v>27</v>
      </c>
      <c r="E128" s="59" t="s">
        <v>563</v>
      </c>
      <c r="F128" s="71" t="s">
        <v>564</v>
      </c>
      <c r="G128" s="59" t="s">
        <v>565</v>
      </c>
      <c r="H128" s="59" t="s">
        <v>130</v>
      </c>
      <c r="I128" s="130" t="s">
        <v>3565</v>
      </c>
      <c r="J128" s="68">
        <v>2.1899999999998014</v>
      </c>
      <c r="K128" s="71" t="s">
        <v>132</v>
      </c>
      <c r="L128" s="72">
        <v>2.5699999999999997E-2</v>
      </c>
      <c r="M128" s="72">
        <v>3.239999999999691E-2</v>
      </c>
      <c r="N128" s="68">
        <v>4876784.1520609995</v>
      </c>
      <c r="O128" s="70">
        <v>111.45</v>
      </c>
      <c r="P128" s="130" t="s">
        <v>3565</v>
      </c>
      <c r="Q128" s="68">
        <v>5435.1758260319993</v>
      </c>
      <c r="R128" s="69">
        <v>3.8028160425124832E-3</v>
      </c>
      <c r="S128" s="69">
        <f t="shared" si="1"/>
        <v>3.6344487959793126E-3</v>
      </c>
      <c r="T128" s="69">
        <f>Q128/'סכום נכסי הקרן'!$C$41</f>
        <v>2.5824613718744154E-4</v>
      </c>
    </row>
    <row r="129" spans="1:20">
      <c r="A129" s="62" t="s">
        <v>566</v>
      </c>
      <c r="B129" s="59" t="s">
        <v>567</v>
      </c>
      <c r="C129" s="71" t="s">
        <v>120</v>
      </c>
      <c r="D129" s="71" t="s">
        <v>27</v>
      </c>
      <c r="E129" s="59" t="s">
        <v>563</v>
      </c>
      <c r="F129" s="71" t="s">
        <v>564</v>
      </c>
      <c r="G129" s="59" t="s">
        <v>565</v>
      </c>
      <c r="H129" s="59" t="s">
        <v>130</v>
      </c>
      <c r="I129" s="130" t="s">
        <v>3565</v>
      </c>
      <c r="J129" s="68">
        <v>4.0200000000002705</v>
      </c>
      <c r="K129" s="71" t="s">
        <v>132</v>
      </c>
      <c r="L129" s="72">
        <v>0.04</v>
      </c>
      <c r="M129" s="72">
        <v>3.5100000000003101E-2</v>
      </c>
      <c r="N129" s="68">
        <v>2768597.8812919999</v>
      </c>
      <c r="O129" s="70">
        <v>103.87</v>
      </c>
      <c r="P129" s="130" t="s">
        <v>3565</v>
      </c>
      <c r="Q129" s="68">
        <v>2875.7424604610001</v>
      </c>
      <c r="R129" s="69">
        <v>8.7472959103595781E-3</v>
      </c>
      <c r="S129" s="69">
        <f t="shared" si="1"/>
        <v>1.9229807935393797E-3</v>
      </c>
      <c r="T129" s="69">
        <f>Q129/'סכום נכסי הקרן'!$C$41</f>
        <v>1.3663760027835938E-4</v>
      </c>
    </row>
    <row r="130" spans="1:20">
      <c r="A130" s="62" t="s">
        <v>568</v>
      </c>
      <c r="B130" s="59" t="s">
        <v>569</v>
      </c>
      <c r="C130" s="71" t="s">
        <v>120</v>
      </c>
      <c r="D130" s="71" t="s">
        <v>27</v>
      </c>
      <c r="E130" s="59" t="s">
        <v>563</v>
      </c>
      <c r="F130" s="71" t="s">
        <v>564</v>
      </c>
      <c r="G130" s="59" t="s">
        <v>565</v>
      </c>
      <c r="H130" s="59" t="s">
        <v>130</v>
      </c>
      <c r="I130" s="130" t="s">
        <v>3565</v>
      </c>
      <c r="J130" s="68">
        <v>0.99000000000007704</v>
      </c>
      <c r="K130" s="71" t="s">
        <v>132</v>
      </c>
      <c r="L130" s="72">
        <v>1.2199999999999999E-2</v>
      </c>
      <c r="M130" s="72">
        <v>2.8300000000013127E-2</v>
      </c>
      <c r="N130" s="68">
        <v>708073.79840199987</v>
      </c>
      <c r="O130" s="70">
        <v>109.7</v>
      </c>
      <c r="P130" s="130" t="s">
        <v>3565</v>
      </c>
      <c r="Q130" s="68">
        <v>776.7569253060002</v>
      </c>
      <c r="R130" s="69">
        <v>1.5392908660913042E-3</v>
      </c>
      <c r="S130" s="69">
        <f t="shared" si="1"/>
        <v>5.1940974170986548E-4</v>
      </c>
      <c r="T130" s="69">
        <f>Q130/'סכום נכסי הקרן'!$C$41</f>
        <v>3.6906713216730367E-5</v>
      </c>
    </row>
    <row r="131" spans="1:20">
      <c r="A131" s="62" t="s">
        <v>570</v>
      </c>
      <c r="B131" s="59" t="s">
        <v>571</v>
      </c>
      <c r="C131" s="71" t="s">
        <v>120</v>
      </c>
      <c r="D131" s="71" t="s">
        <v>27</v>
      </c>
      <c r="E131" s="59" t="s">
        <v>563</v>
      </c>
      <c r="F131" s="71" t="s">
        <v>564</v>
      </c>
      <c r="G131" s="59" t="s">
        <v>565</v>
      </c>
      <c r="H131" s="59" t="s">
        <v>130</v>
      </c>
      <c r="I131" s="130" t="s">
        <v>3565</v>
      </c>
      <c r="J131" s="68">
        <v>4.8600000000009986</v>
      </c>
      <c r="K131" s="71" t="s">
        <v>132</v>
      </c>
      <c r="L131" s="72">
        <v>1.09E-2</v>
      </c>
      <c r="M131" s="72">
        <v>3.650000000000761E-2</v>
      </c>
      <c r="N131" s="68">
        <v>2364323.6378000001</v>
      </c>
      <c r="O131" s="70">
        <v>97.27</v>
      </c>
      <c r="P131" s="130" t="s">
        <v>3565</v>
      </c>
      <c r="Q131" s="68">
        <v>2299.7776096450002</v>
      </c>
      <c r="R131" s="69">
        <v>4.231860685954437E-3</v>
      </c>
      <c r="S131" s="69">
        <f t="shared" si="1"/>
        <v>1.537838743755342E-3</v>
      </c>
      <c r="T131" s="69">
        <f>Q131/'סכום נכסי הקרן'!$C$41</f>
        <v>1.0927129187549718E-4</v>
      </c>
    </row>
    <row r="132" spans="1:20">
      <c r="A132" s="62" t="s">
        <v>572</v>
      </c>
      <c r="B132" s="59" t="s">
        <v>573</v>
      </c>
      <c r="C132" s="71" t="s">
        <v>120</v>
      </c>
      <c r="D132" s="71" t="s">
        <v>27</v>
      </c>
      <c r="E132" s="59" t="s">
        <v>563</v>
      </c>
      <c r="F132" s="71" t="s">
        <v>564</v>
      </c>
      <c r="G132" s="59" t="s">
        <v>565</v>
      </c>
      <c r="H132" s="59" t="s">
        <v>130</v>
      </c>
      <c r="I132" s="130" t="s">
        <v>3565</v>
      </c>
      <c r="J132" s="68">
        <v>5.8100000000004011</v>
      </c>
      <c r="K132" s="71" t="s">
        <v>132</v>
      </c>
      <c r="L132" s="72">
        <v>1.54E-2</v>
      </c>
      <c r="M132" s="72">
        <v>3.8400000000004167E-2</v>
      </c>
      <c r="N132" s="68">
        <v>2113564.6656729998</v>
      </c>
      <c r="O132" s="70">
        <v>95.41</v>
      </c>
      <c r="P132" s="130" t="s">
        <v>3565</v>
      </c>
      <c r="Q132" s="68">
        <v>2016.552021599</v>
      </c>
      <c r="R132" s="69">
        <v>6.0387561876371421E-3</v>
      </c>
      <c r="S132" s="69">
        <f t="shared" si="1"/>
        <v>1.3484485693778889E-3</v>
      </c>
      <c r="T132" s="69">
        <f>Q132/'סכום נכסי הקרן'!$C$41</f>
        <v>9.5814153338192649E-5</v>
      </c>
    </row>
    <row r="133" spans="1:20">
      <c r="A133" s="62" t="s">
        <v>574</v>
      </c>
      <c r="B133" s="59" t="s">
        <v>575</v>
      </c>
      <c r="C133" s="71" t="s">
        <v>120</v>
      </c>
      <c r="D133" s="71" t="s">
        <v>27</v>
      </c>
      <c r="E133" s="59" t="s">
        <v>576</v>
      </c>
      <c r="F133" s="71" t="s">
        <v>577</v>
      </c>
      <c r="G133" s="59" t="s">
        <v>578</v>
      </c>
      <c r="H133" s="59" t="s">
        <v>287</v>
      </c>
      <c r="I133" s="130" t="s">
        <v>3565</v>
      </c>
      <c r="J133" s="68">
        <v>4.0000000000001927</v>
      </c>
      <c r="K133" s="71" t="s">
        <v>132</v>
      </c>
      <c r="L133" s="72">
        <v>7.4999999999999997E-3</v>
      </c>
      <c r="M133" s="72">
        <v>3.4100000000001185E-2</v>
      </c>
      <c r="N133" s="68">
        <v>10593588.634674</v>
      </c>
      <c r="O133" s="70">
        <v>97.97</v>
      </c>
      <c r="P133" s="130" t="s">
        <v>3565</v>
      </c>
      <c r="Q133" s="68">
        <v>10378.538793497</v>
      </c>
      <c r="R133" s="69">
        <v>6.8836067982798758E-3</v>
      </c>
      <c r="S133" s="69">
        <f t="shared" si="1"/>
        <v>6.9400271544826538E-3</v>
      </c>
      <c r="T133" s="69">
        <f>Q133/'סכום נכסי הקרן'!$C$41</f>
        <v>4.9312435123691808E-4</v>
      </c>
    </row>
    <row r="134" spans="1:20">
      <c r="A134" s="62" t="s">
        <v>579</v>
      </c>
      <c r="B134" s="59" t="s">
        <v>580</v>
      </c>
      <c r="C134" s="71" t="s">
        <v>120</v>
      </c>
      <c r="D134" s="71" t="s">
        <v>27</v>
      </c>
      <c r="E134" s="59" t="s">
        <v>576</v>
      </c>
      <c r="F134" s="71" t="s">
        <v>577</v>
      </c>
      <c r="G134" s="59" t="s">
        <v>578</v>
      </c>
      <c r="H134" s="59" t="s">
        <v>287</v>
      </c>
      <c r="I134" s="130" t="s">
        <v>3565</v>
      </c>
      <c r="J134" s="68">
        <v>6.1100000000004933</v>
      </c>
      <c r="K134" s="71" t="s">
        <v>132</v>
      </c>
      <c r="L134" s="72">
        <v>4.0800000000000003E-2</v>
      </c>
      <c r="M134" s="72">
        <v>3.8900000000002544E-2</v>
      </c>
      <c r="N134" s="68">
        <v>2621703.2887039999</v>
      </c>
      <c r="O134" s="70">
        <v>101.94</v>
      </c>
      <c r="P134" s="130" t="s">
        <v>3565</v>
      </c>
      <c r="Q134" s="68">
        <v>2672.5643453879998</v>
      </c>
      <c r="R134" s="69">
        <v>7.4905808248685712E-3</v>
      </c>
      <c r="S134" s="69">
        <f t="shared" si="1"/>
        <v>1.7871175796651164E-3</v>
      </c>
      <c r="T134" s="69">
        <f>Q134/'סכום נכסי הקרן'!$C$41</f>
        <v>1.2698382548650798E-4</v>
      </c>
    </row>
    <row r="135" spans="1:20">
      <c r="A135" s="62" t="s">
        <v>581</v>
      </c>
      <c r="B135" s="59" t="s">
        <v>582</v>
      </c>
      <c r="C135" s="71" t="s">
        <v>120</v>
      </c>
      <c r="D135" s="71" t="s">
        <v>27</v>
      </c>
      <c r="E135" s="59" t="s">
        <v>583</v>
      </c>
      <c r="F135" s="71" t="s">
        <v>564</v>
      </c>
      <c r="G135" s="59" t="s">
        <v>565</v>
      </c>
      <c r="H135" s="59" t="s">
        <v>130</v>
      </c>
      <c r="I135" s="130" t="s">
        <v>3565</v>
      </c>
      <c r="J135" s="68">
        <v>3.0700000000003516</v>
      </c>
      <c r="K135" s="71" t="s">
        <v>132</v>
      </c>
      <c r="L135" s="72">
        <v>1.3300000000000001E-2</v>
      </c>
      <c r="M135" s="72">
        <v>2.9700000000003897E-2</v>
      </c>
      <c r="N135" s="68">
        <v>2485808.3599359998</v>
      </c>
      <c r="O135" s="70">
        <v>106.5</v>
      </c>
      <c r="P135" s="130" t="s">
        <v>3565</v>
      </c>
      <c r="Q135" s="68">
        <v>2647.3860126009999</v>
      </c>
      <c r="R135" s="69">
        <v>6.1866808360776498E-3</v>
      </c>
      <c r="S135" s="69">
        <f t="shared" si="1"/>
        <v>1.7702810753437309E-3</v>
      </c>
      <c r="T135" s="69">
        <f>Q135/'סכום נכסי הקרן'!$C$41</f>
        <v>1.2578750592092558E-4</v>
      </c>
    </row>
    <row r="136" spans="1:20">
      <c r="A136" s="62" t="s">
        <v>584</v>
      </c>
      <c r="B136" s="59" t="s">
        <v>585</v>
      </c>
      <c r="C136" s="71" t="s">
        <v>120</v>
      </c>
      <c r="D136" s="71" t="s">
        <v>27</v>
      </c>
      <c r="E136" s="59" t="s">
        <v>586</v>
      </c>
      <c r="F136" s="71" t="s">
        <v>308</v>
      </c>
      <c r="G136" s="59" t="s">
        <v>578</v>
      </c>
      <c r="H136" s="59" t="s">
        <v>287</v>
      </c>
      <c r="I136" s="130" t="s">
        <v>3565</v>
      </c>
      <c r="J136" s="68">
        <v>3.500000000006938</v>
      </c>
      <c r="K136" s="71" t="s">
        <v>132</v>
      </c>
      <c r="L136" s="72">
        <v>1.8000000000000002E-2</v>
      </c>
      <c r="M136" s="72">
        <v>2.800000000004163E-2</v>
      </c>
      <c r="N136" s="68">
        <v>265266.85705599998</v>
      </c>
      <c r="O136" s="70">
        <v>108.67</v>
      </c>
      <c r="P136" s="130" t="s">
        <v>3565</v>
      </c>
      <c r="Q136" s="68">
        <v>288.26549387599999</v>
      </c>
      <c r="R136" s="69">
        <v>3.3632454760338412E-4</v>
      </c>
      <c r="S136" s="69">
        <f t="shared" si="1"/>
        <v>1.9276031000176183E-4</v>
      </c>
      <c r="T136" s="69">
        <f>Q136/'סכום נכסי הקרן'!$C$41</f>
        <v>1.369660387458987E-5</v>
      </c>
    </row>
    <row r="137" spans="1:20">
      <c r="A137" s="62" t="s">
        <v>587</v>
      </c>
      <c r="B137" s="59" t="s">
        <v>588</v>
      </c>
      <c r="C137" s="71" t="s">
        <v>120</v>
      </c>
      <c r="D137" s="71" t="s">
        <v>27</v>
      </c>
      <c r="E137" s="59" t="s">
        <v>589</v>
      </c>
      <c r="F137" s="71" t="s">
        <v>308</v>
      </c>
      <c r="G137" s="59" t="s">
        <v>578</v>
      </c>
      <c r="H137" s="59" t="s">
        <v>287</v>
      </c>
      <c r="I137" s="130" t="s">
        <v>3565</v>
      </c>
      <c r="J137" s="68">
        <v>4.660000000000271</v>
      </c>
      <c r="K137" s="71" t="s">
        <v>132</v>
      </c>
      <c r="L137" s="72">
        <v>3.6200000000000003E-2</v>
      </c>
      <c r="M137" s="72">
        <v>3.8100000000001626E-2</v>
      </c>
      <c r="N137" s="68">
        <v>8098391.4887910001</v>
      </c>
      <c r="O137" s="70">
        <v>102</v>
      </c>
      <c r="P137" s="130" t="s">
        <v>3565</v>
      </c>
      <c r="Q137" s="68">
        <v>8260.359300185999</v>
      </c>
      <c r="R137" s="69">
        <v>4.6272933203350278E-3</v>
      </c>
      <c r="S137" s="69">
        <f t="shared" si="1"/>
        <v>5.5236212909850341E-3</v>
      </c>
      <c r="T137" s="69">
        <f>Q137/'סכום נכסי הקרן'!$C$41</f>
        <v>3.9248148529736872E-4</v>
      </c>
    </row>
    <row r="138" spans="1:20">
      <c r="A138" s="62" t="s">
        <v>590</v>
      </c>
      <c r="B138" s="59" t="s">
        <v>591</v>
      </c>
      <c r="C138" s="71" t="s">
        <v>120</v>
      </c>
      <c r="D138" s="71" t="s">
        <v>27</v>
      </c>
      <c r="E138" s="59" t="s">
        <v>592</v>
      </c>
      <c r="F138" s="71" t="s">
        <v>593</v>
      </c>
      <c r="G138" s="59" t="s">
        <v>565</v>
      </c>
      <c r="H138" s="59" t="s">
        <v>130</v>
      </c>
      <c r="I138" s="130" t="s">
        <v>3565</v>
      </c>
      <c r="J138" s="68">
        <v>3.8999999999998494</v>
      </c>
      <c r="K138" s="71" t="s">
        <v>132</v>
      </c>
      <c r="L138" s="72">
        <v>3.2500000000000001E-2</v>
      </c>
      <c r="M138" s="72">
        <v>3.8899999999997846E-2</v>
      </c>
      <c r="N138" s="68">
        <v>3895138.5452410001</v>
      </c>
      <c r="O138" s="70">
        <v>102.69</v>
      </c>
      <c r="P138" s="130" t="s">
        <v>3565</v>
      </c>
      <c r="Q138" s="68">
        <v>3999.9176851740003</v>
      </c>
      <c r="R138" s="69">
        <v>8.4676924896543489E-3</v>
      </c>
      <c r="S138" s="69">
        <f t="shared" ref="S138:S201" si="2">IFERROR(Q138/$Q$9,0)</f>
        <v>2.6747057464579283E-3</v>
      </c>
      <c r="T138" s="69">
        <f>Q138/'סכום נכסי הקרן'!$C$41</f>
        <v>1.9005149498871739E-4</v>
      </c>
    </row>
    <row r="139" spans="1:20">
      <c r="A139" s="62" t="s">
        <v>594</v>
      </c>
      <c r="B139" s="59" t="s">
        <v>595</v>
      </c>
      <c r="C139" s="71" t="s">
        <v>120</v>
      </c>
      <c r="D139" s="71" t="s">
        <v>27</v>
      </c>
      <c r="E139" s="59" t="s">
        <v>596</v>
      </c>
      <c r="F139" s="71" t="s">
        <v>291</v>
      </c>
      <c r="G139" s="59" t="s">
        <v>597</v>
      </c>
      <c r="H139" s="59" t="s">
        <v>287</v>
      </c>
      <c r="I139" s="130" t="s">
        <v>3565</v>
      </c>
      <c r="J139" s="68">
        <v>3.3400000000002428</v>
      </c>
      <c r="K139" s="71" t="s">
        <v>132</v>
      </c>
      <c r="L139" s="72">
        <v>2.75E-2</v>
      </c>
      <c r="M139" s="72">
        <v>3.0400000000002255E-2</v>
      </c>
      <c r="N139" s="68">
        <v>5116118.0753629999</v>
      </c>
      <c r="O139" s="70">
        <v>110.65</v>
      </c>
      <c r="P139" s="130" t="s">
        <v>3565</v>
      </c>
      <c r="Q139" s="68">
        <v>5660.9848442430011</v>
      </c>
      <c r="R139" s="69">
        <v>5.7570754499459663E-3</v>
      </c>
      <c r="S139" s="69">
        <f t="shared" si="2"/>
        <v>3.7854450729401263E-3</v>
      </c>
      <c r="T139" s="69">
        <f>Q139/'סכום נכסי הקרן'!$C$41</f>
        <v>2.6897519335077318E-4</v>
      </c>
    </row>
    <row r="140" spans="1:20">
      <c r="A140" s="62" t="s">
        <v>598</v>
      </c>
      <c r="B140" s="59" t="s">
        <v>599</v>
      </c>
      <c r="C140" s="71" t="s">
        <v>120</v>
      </c>
      <c r="D140" s="71" t="s">
        <v>27</v>
      </c>
      <c r="E140" s="59" t="s">
        <v>583</v>
      </c>
      <c r="F140" s="71" t="s">
        <v>564</v>
      </c>
      <c r="G140" s="59" t="s">
        <v>600</v>
      </c>
      <c r="H140" s="59" t="s">
        <v>130</v>
      </c>
      <c r="I140" s="130" t="s">
        <v>3565</v>
      </c>
      <c r="J140" s="68">
        <v>2.1999999999997804</v>
      </c>
      <c r="K140" s="71" t="s">
        <v>132</v>
      </c>
      <c r="L140" s="72">
        <v>0.04</v>
      </c>
      <c r="M140" s="72">
        <v>6.5799999999997277E-2</v>
      </c>
      <c r="N140" s="68">
        <v>2589323.2824209998</v>
      </c>
      <c r="O140" s="70">
        <v>105.42</v>
      </c>
      <c r="P140" s="130" t="s">
        <v>3565</v>
      </c>
      <c r="Q140" s="68">
        <v>2729.6646975529998</v>
      </c>
      <c r="R140" s="69">
        <v>9.9761938262791215E-4</v>
      </c>
      <c r="S140" s="69">
        <f t="shared" si="2"/>
        <v>1.8253000254255852E-3</v>
      </c>
      <c r="T140" s="69">
        <f>Q140/'סכום נכסי הקרן'!$C$41</f>
        <v>1.2969688314106028E-4</v>
      </c>
    </row>
    <row r="141" spans="1:20">
      <c r="A141" s="62" t="s">
        <v>601</v>
      </c>
      <c r="B141" s="59" t="s">
        <v>602</v>
      </c>
      <c r="C141" s="71" t="s">
        <v>120</v>
      </c>
      <c r="D141" s="71" t="s">
        <v>27</v>
      </c>
      <c r="E141" s="59" t="s">
        <v>583</v>
      </c>
      <c r="F141" s="71" t="s">
        <v>564</v>
      </c>
      <c r="G141" s="59" t="s">
        <v>600</v>
      </c>
      <c r="H141" s="59" t="s">
        <v>130</v>
      </c>
      <c r="I141" s="130" t="s">
        <v>3565</v>
      </c>
      <c r="J141" s="68">
        <v>2.8900000000002373</v>
      </c>
      <c r="K141" s="71" t="s">
        <v>132</v>
      </c>
      <c r="L141" s="72">
        <v>3.2799999999999996E-2</v>
      </c>
      <c r="M141" s="72">
        <v>6.8800000000008285E-2</v>
      </c>
      <c r="N141" s="68">
        <v>3591300.4945609998</v>
      </c>
      <c r="O141" s="70">
        <v>102.18</v>
      </c>
      <c r="P141" s="130" t="s">
        <v>3565</v>
      </c>
      <c r="Q141" s="68">
        <v>3669.590854217</v>
      </c>
      <c r="R141" s="69">
        <v>2.5646270004918907E-3</v>
      </c>
      <c r="S141" s="69">
        <f t="shared" si="2"/>
        <v>2.4538194326608254E-3</v>
      </c>
      <c r="T141" s="69">
        <f>Q141/'סכום נכסי הקרן'!$C$41</f>
        <v>1.743563949892952E-4</v>
      </c>
    </row>
    <row r="142" spans="1:20">
      <c r="A142" s="62" t="s">
        <v>603</v>
      </c>
      <c r="B142" s="59" t="s">
        <v>604</v>
      </c>
      <c r="C142" s="71" t="s">
        <v>120</v>
      </c>
      <c r="D142" s="71" t="s">
        <v>27</v>
      </c>
      <c r="E142" s="59" t="s">
        <v>583</v>
      </c>
      <c r="F142" s="71" t="s">
        <v>564</v>
      </c>
      <c r="G142" s="59" t="s">
        <v>600</v>
      </c>
      <c r="H142" s="59" t="s">
        <v>130</v>
      </c>
      <c r="I142" s="130" t="s">
        <v>3565</v>
      </c>
      <c r="J142" s="68">
        <v>4.7299999999989355</v>
      </c>
      <c r="K142" s="71" t="s">
        <v>132</v>
      </c>
      <c r="L142" s="72">
        <v>1.7899999999999999E-2</v>
      </c>
      <c r="M142" s="72">
        <v>6.4999999999981656E-2</v>
      </c>
      <c r="N142" s="68">
        <v>1222351.0864319999</v>
      </c>
      <c r="O142" s="70">
        <v>89.15</v>
      </c>
      <c r="P142" s="130" t="s">
        <v>3565</v>
      </c>
      <c r="Q142" s="68">
        <v>1089.725997692</v>
      </c>
      <c r="R142" s="69">
        <v>1.5655964969698403E-3</v>
      </c>
      <c r="S142" s="69">
        <f t="shared" si="2"/>
        <v>7.2868909250181212E-4</v>
      </c>
      <c r="T142" s="69">
        <f>Q142/'סכום נכסי הקרן'!$C$41</f>
        <v>5.1777079252676412E-5</v>
      </c>
    </row>
    <row r="143" spans="1:20">
      <c r="A143" s="62" t="s">
        <v>605</v>
      </c>
      <c r="B143" s="59" t="s">
        <v>606</v>
      </c>
      <c r="C143" s="71" t="s">
        <v>120</v>
      </c>
      <c r="D143" s="71" t="s">
        <v>27</v>
      </c>
      <c r="E143" s="59" t="s">
        <v>586</v>
      </c>
      <c r="F143" s="71" t="s">
        <v>308</v>
      </c>
      <c r="G143" s="59" t="s">
        <v>597</v>
      </c>
      <c r="H143" s="59" t="s">
        <v>287</v>
      </c>
      <c r="I143" s="130" t="s">
        <v>3565</v>
      </c>
      <c r="J143" s="68">
        <v>2.7099999999998166</v>
      </c>
      <c r="K143" s="71" t="s">
        <v>132</v>
      </c>
      <c r="L143" s="72">
        <v>3.3000000000000002E-2</v>
      </c>
      <c r="M143" s="72">
        <v>4.1999999999996651E-2</v>
      </c>
      <c r="N143" s="68">
        <v>4950877.4884569999</v>
      </c>
      <c r="O143" s="70">
        <v>108.69</v>
      </c>
      <c r="P143" s="130" t="s">
        <v>3565</v>
      </c>
      <c r="Q143" s="68">
        <v>5381.1087407690002</v>
      </c>
      <c r="R143" s="69">
        <v>8.253879491806183E-3</v>
      </c>
      <c r="S143" s="69">
        <f t="shared" si="2"/>
        <v>3.598294666062291E-3</v>
      </c>
      <c r="T143" s="69">
        <f>Q143/'סכום נכסי הקרן'!$C$41</f>
        <v>2.5567720172609378E-4</v>
      </c>
    </row>
    <row r="144" spans="1:20">
      <c r="A144" s="62" t="s">
        <v>607</v>
      </c>
      <c r="B144" s="59" t="s">
        <v>608</v>
      </c>
      <c r="C144" s="71" t="s">
        <v>120</v>
      </c>
      <c r="D144" s="71" t="s">
        <v>27</v>
      </c>
      <c r="E144" s="59" t="s">
        <v>586</v>
      </c>
      <c r="F144" s="71" t="s">
        <v>308</v>
      </c>
      <c r="G144" s="59" t="s">
        <v>597</v>
      </c>
      <c r="H144" s="59" t="s">
        <v>287</v>
      </c>
      <c r="I144" s="130" t="s">
        <v>3565</v>
      </c>
      <c r="J144" s="68">
        <v>2.8200000000006291</v>
      </c>
      <c r="K144" s="71" t="s">
        <v>132</v>
      </c>
      <c r="L144" s="72">
        <v>3.6499999999999998E-2</v>
      </c>
      <c r="M144" s="72">
        <v>4.3300000000007784E-2</v>
      </c>
      <c r="N144" s="68">
        <v>1783225.9477270001</v>
      </c>
      <c r="O144" s="70">
        <v>101.64</v>
      </c>
      <c r="P144" s="130" t="s">
        <v>3565</v>
      </c>
      <c r="Q144" s="68">
        <v>1812.470851323</v>
      </c>
      <c r="R144" s="69">
        <v>5.4690116779948479E-3</v>
      </c>
      <c r="S144" s="69">
        <f t="shared" si="2"/>
        <v>1.2119814913416739E-3</v>
      </c>
      <c r="T144" s="69">
        <f>Q144/'סכום נכסי הקרן'!$C$41</f>
        <v>8.6117470915510853E-5</v>
      </c>
    </row>
    <row r="145" spans="1:20">
      <c r="A145" s="62" t="s">
        <v>609</v>
      </c>
      <c r="B145" s="59" t="s">
        <v>610</v>
      </c>
      <c r="C145" s="71" t="s">
        <v>120</v>
      </c>
      <c r="D145" s="71" t="s">
        <v>27</v>
      </c>
      <c r="E145" s="59" t="s">
        <v>611</v>
      </c>
      <c r="F145" s="71" t="s">
        <v>308</v>
      </c>
      <c r="G145" s="59" t="s">
        <v>597</v>
      </c>
      <c r="H145" s="59" t="s">
        <v>287</v>
      </c>
      <c r="I145" s="130" t="s">
        <v>3565</v>
      </c>
      <c r="J145" s="68">
        <v>2</v>
      </c>
      <c r="K145" s="71" t="s">
        <v>132</v>
      </c>
      <c r="L145" s="72">
        <v>1E-3</v>
      </c>
      <c r="M145" s="72">
        <v>2.5999999999999593E-2</v>
      </c>
      <c r="N145" s="68">
        <v>4645812.4454239998</v>
      </c>
      <c r="O145" s="70">
        <v>106.05</v>
      </c>
      <c r="P145" s="130" t="s">
        <v>3565</v>
      </c>
      <c r="Q145" s="68">
        <v>4926.8841336820005</v>
      </c>
      <c r="R145" s="69">
        <v>8.2036560283660891E-3</v>
      </c>
      <c r="S145" s="69">
        <f t="shared" si="2"/>
        <v>3.2945591238881665E-3</v>
      </c>
      <c r="T145" s="69">
        <f>Q145/'סכום נכסי הקרן'!$C$41</f>
        <v>2.3409524118787542E-4</v>
      </c>
    </row>
    <row r="146" spans="1:20">
      <c r="A146" s="62" t="s">
        <v>612</v>
      </c>
      <c r="B146" s="59" t="s">
        <v>613</v>
      </c>
      <c r="C146" s="71" t="s">
        <v>120</v>
      </c>
      <c r="D146" s="71" t="s">
        <v>27</v>
      </c>
      <c r="E146" s="59" t="s">
        <v>611</v>
      </c>
      <c r="F146" s="71" t="s">
        <v>308</v>
      </c>
      <c r="G146" s="59" t="s">
        <v>597</v>
      </c>
      <c r="H146" s="59" t="s">
        <v>287</v>
      </c>
      <c r="I146" s="130" t="s">
        <v>3565</v>
      </c>
      <c r="J146" s="68">
        <v>4.7200000000009021</v>
      </c>
      <c r="K146" s="71" t="s">
        <v>132</v>
      </c>
      <c r="L146" s="72">
        <v>3.0000000000000001E-3</v>
      </c>
      <c r="M146" s="72">
        <v>3.6000000000008858E-2</v>
      </c>
      <c r="N146" s="68">
        <v>2619938.0383919999</v>
      </c>
      <c r="O146" s="70">
        <v>94.75</v>
      </c>
      <c r="P146" s="130" t="s">
        <v>3565</v>
      </c>
      <c r="Q146" s="68">
        <v>2482.3913220330001</v>
      </c>
      <c r="R146" s="69">
        <v>6.4325475906642374E-3</v>
      </c>
      <c r="S146" s="69">
        <f t="shared" si="2"/>
        <v>1.6599507431388871E-3</v>
      </c>
      <c r="T146" s="69">
        <f>Q146/'סכום נכסי הקרן'!$C$41</f>
        <v>1.1794797269155984E-4</v>
      </c>
    </row>
    <row r="147" spans="1:20">
      <c r="A147" s="62" t="s">
        <v>614</v>
      </c>
      <c r="B147" s="59" t="s">
        <v>615</v>
      </c>
      <c r="C147" s="71" t="s">
        <v>120</v>
      </c>
      <c r="D147" s="71" t="s">
        <v>27</v>
      </c>
      <c r="E147" s="59" t="s">
        <v>611</v>
      </c>
      <c r="F147" s="71" t="s">
        <v>308</v>
      </c>
      <c r="G147" s="59" t="s">
        <v>597</v>
      </c>
      <c r="H147" s="59" t="s">
        <v>287</v>
      </c>
      <c r="I147" s="130" t="s">
        <v>3565</v>
      </c>
      <c r="J147" s="68">
        <v>3.2300000000001829</v>
      </c>
      <c r="K147" s="71" t="s">
        <v>132</v>
      </c>
      <c r="L147" s="72">
        <v>3.0000000000000001E-3</v>
      </c>
      <c r="M147" s="72">
        <v>3.3800000000000219E-2</v>
      </c>
      <c r="N147" s="68">
        <v>3805248.8691679998</v>
      </c>
      <c r="O147" s="70">
        <v>97.61</v>
      </c>
      <c r="P147" s="130" t="s">
        <v>3565</v>
      </c>
      <c r="Q147" s="68">
        <v>3714.3035237839995</v>
      </c>
      <c r="R147" s="69">
        <v>7.481810596083366E-3</v>
      </c>
      <c r="S147" s="69">
        <f t="shared" si="2"/>
        <v>2.4837183564995857E-3</v>
      </c>
      <c r="T147" s="69">
        <f>Q147/'סכום נכסי הקרן'!$C$41</f>
        <v>1.7648086613219951E-4</v>
      </c>
    </row>
    <row r="148" spans="1:20">
      <c r="A148" s="62" t="s">
        <v>616</v>
      </c>
      <c r="B148" s="59" t="s">
        <v>617</v>
      </c>
      <c r="C148" s="71" t="s">
        <v>120</v>
      </c>
      <c r="D148" s="71" t="s">
        <v>27</v>
      </c>
      <c r="E148" s="59" t="s">
        <v>611</v>
      </c>
      <c r="F148" s="71" t="s">
        <v>308</v>
      </c>
      <c r="G148" s="59" t="s">
        <v>597</v>
      </c>
      <c r="H148" s="59" t="s">
        <v>287</v>
      </c>
      <c r="I148" s="130" t="s">
        <v>3565</v>
      </c>
      <c r="J148" s="68">
        <v>2.7400000000003151</v>
      </c>
      <c r="K148" s="71" t="s">
        <v>132</v>
      </c>
      <c r="L148" s="72">
        <v>3.0000000000000001E-3</v>
      </c>
      <c r="M148" s="72">
        <v>3.2600000000011155E-2</v>
      </c>
      <c r="N148" s="68">
        <v>1464687.7575360001</v>
      </c>
      <c r="O148" s="70">
        <v>95.51</v>
      </c>
      <c r="P148" s="130" t="s">
        <v>3565</v>
      </c>
      <c r="Q148" s="68">
        <v>1398.9232433440002</v>
      </c>
      <c r="R148" s="69">
        <v>4.1058721092591035E-3</v>
      </c>
      <c r="S148" s="69">
        <f t="shared" si="2"/>
        <v>9.3544625973046548E-4</v>
      </c>
      <c r="T148" s="69">
        <f>Q148/'סכום נכסי הקרן'!$C$41</f>
        <v>6.6468231273221075E-5</v>
      </c>
    </row>
    <row r="149" spans="1:20">
      <c r="A149" s="62" t="s">
        <v>618</v>
      </c>
      <c r="B149" s="59" t="s">
        <v>619</v>
      </c>
      <c r="C149" s="71" t="s">
        <v>120</v>
      </c>
      <c r="D149" s="71" t="s">
        <v>27</v>
      </c>
      <c r="E149" s="59" t="s">
        <v>620</v>
      </c>
      <c r="F149" s="71" t="s">
        <v>308</v>
      </c>
      <c r="G149" s="59" t="s">
        <v>621</v>
      </c>
      <c r="H149" s="130" t="s">
        <v>3565</v>
      </c>
      <c r="I149" s="130" t="s">
        <v>3565</v>
      </c>
      <c r="J149" s="68">
        <v>2.9899999999996885</v>
      </c>
      <c r="K149" s="71" t="s">
        <v>132</v>
      </c>
      <c r="L149" s="72">
        <v>1.9E-2</v>
      </c>
      <c r="M149" s="72">
        <v>3.3499999999996297E-2</v>
      </c>
      <c r="N149" s="68">
        <v>3282855.0208000001</v>
      </c>
      <c r="O149" s="70">
        <v>103</v>
      </c>
      <c r="P149" s="130" t="s">
        <v>3565</v>
      </c>
      <c r="Q149" s="68">
        <v>3381.3405654950006</v>
      </c>
      <c r="R149" s="69">
        <v>6.1286876081079493E-3</v>
      </c>
      <c r="S149" s="69">
        <f t="shared" si="2"/>
        <v>2.2610692901964937E-3</v>
      </c>
      <c r="T149" s="69">
        <f>Q149/'סכום נכסי הקרן'!$C$41</f>
        <v>1.6066051357013487E-4</v>
      </c>
    </row>
    <row r="150" spans="1:20">
      <c r="A150" s="62" t="s">
        <v>622</v>
      </c>
      <c r="B150" s="59" t="s">
        <v>623</v>
      </c>
      <c r="C150" s="71" t="s">
        <v>120</v>
      </c>
      <c r="D150" s="71" t="s">
        <v>27</v>
      </c>
      <c r="E150" s="59" t="s">
        <v>624</v>
      </c>
      <c r="F150" s="71" t="s">
        <v>291</v>
      </c>
      <c r="G150" s="59" t="s">
        <v>621</v>
      </c>
      <c r="H150" s="130" t="s">
        <v>3565</v>
      </c>
      <c r="I150" s="130" t="s">
        <v>3565</v>
      </c>
      <c r="J150" s="68">
        <v>2.0999999999992105</v>
      </c>
      <c r="K150" s="71" t="s">
        <v>132</v>
      </c>
      <c r="L150" s="72">
        <v>1.6399999999999998E-2</v>
      </c>
      <c r="M150" s="72">
        <v>3.0299999999988413E-2</v>
      </c>
      <c r="N150" s="68">
        <v>697901.67123600002</v>
      </c>
      <c r="O150" s="70">
        <v>108.85</v>
      </c>
      <c r="P150" s="130" t="s">
        <v>3565</v>
      </c>
      <c r="Q150" s="68">
        <v>759.66594069600001</v>
      </c>
      <c r="R150" s="69">
        <v>2.7623072564988745E-3</v>
      </c>
      <c r="S150" s="69">
        <f t="shared" si="2"/>
        <v>5.0798116783735015E-4</v>
      </c>
      <c r="T150" s="69">
        <f>Q150/'סכום נכסי הקרן'!$C$41</f>
        <v>3.6094654711626809E-5</v>
      </c>
    </row>
    <row r="151" spans="1:20">
      <c r="A151" s="62" t="s">
        <v>625</v>
      </c>
      <c r="B151" s="59" t="s">
        <v>626</v>
      </c>
      <c r="C151" s="71" t="s">
        <v>120</v>
      </c>
      <c r="D151" s="71" t="s">
        <v>27</v>
      </c>
      <c r="E151" s="59" t="s">
        <v>627</v>
      </c>
      <c r="F151" s="71" t="s">
        <v>628</v>
      </c>
      <c r="G151" s="59" t="s">
        <v>621</v>
      </c>
      <c r="H151" s="130" t="s">
        <v>3565</v>
      </c>
      <c r="I151" s="130" t="s">
        <v>3565</v>
      </c>
      <c r="J151" s="68">
        <v>3.0200000000001817</v>
      </c>
      <c r="K151" s="71" t="s">
        <v>132</v>
      </c>
      <c r="L151" s="72">
        <v>1.4800000000000001E-2</v>
      </c>
      <c r="M151" s="72">
        <v>3.5100000000001734E-2</v>
      </c>
      <c r="N151" s="68">
        <v>5888661.2792239999</v>
      </c>
      <c r="O151" s="70">
        <v>102.99</v>
      </c>
      <c r="P151" s="130" t="s">
        <v>3565</v>
      </c>
      <c r="Q151" s="68">
        <v>6064.7325521449993</v>
      </c>
      <c r="R151" s="69">
        <v>7.2495085823705546E-3</v>
      </c>
      <c r="S151" s="69">
        <f t="shared" si="2"/>
        <v>4.0554272074344051E-3</v>
      </c>
      <c r="T151" s="69">
        <f>Q151/'סכום נכסי הקרן'!$C$41</f>
        <v>2.8815880199588577E-4</v>
      </c>
    </row>
    <row r="152" spans="1:20">
      <c r="A152" s="62" t="s">
        <v>629</v>
      </c>
      <c r="B152" s="59" t="s">
        <v>630</v>
      </c>
      <c r="C152" s="71" t="s">
        <v>120</v>
      </c>
      <c r="D152" s="71" t="s">
        <v>27</v>
      </c>
      <c r="E152" s="59">
        <v>1154</v>
      </c>
      <c r="F152" s="71" t="s">
        <v>514</v>
      </c>
      <c r="G152" s="59" t="s">
        <v>621</v>
      </c>
      <c r="H152" s="130" t="s">
        <v>3565</v>
      </c>
      <c r="I152" s="130" t="s">
        <v>3565</v>
      </c>
      <c r="J152" s="68">
        <v>1</v>
      </c>
      <c r="K152" s="71" t="s">
        <v>132</v>
      </c>
      <c r="L152" s="72">
        <v>6.8000000000000005E-2</v>
      </c>
      <c r="M152" s="72">
        <v>0</v>
      </c>
      <c r="N152" s="68">
        <v>1281854.7633160001</v>
      </c>
      <c r="O152" s="70">
        <v>22.77</v>
      </c>
      <c r="P152" s="130" t="s">
        <v>3565</v>
      </c>
      <c r="Q152" s="68">
        <v>291.87833833499997</v>
      </c>
      <c r="R152" s="69">
        <v>2.8225654207305645E-3</v>
      </c>
      <c r="S152" s="69">
        <f t="shared" si="2"/>
        <v>1.9517618367620359E-4</v>
      </c>
      <c r="T152" s="69">
        <f>Q152/'סכום נכסי הקרן'!$C$41</f>
        <v>1.3868264029782484E-5</v>
      </c>
    </row>
    <row r="153" spans="1:20">
      <c r="A153" s="129" t="s">
        <v>3565</v>
      </c>
      <c r="B153" s="130" t="s">
        <v>3565</v>
      </c>
      <c r="C153" s="130" t="s">
        <v>3565</v>
      </c>
      <c r="D153" s="130" t="s">
        <v>3565</v>
      </c>
      <c r="E153" s="130" t="s">
        <v>3565</v>
      </c>
      <c r="F153" s="130" t="s">
        <v>3565</v>
      </c>
      <c r="G153" s="130" t="s">
        <v>3565</v>
      </c>
      <c r="H153" s="130" t="s">
        <v>3565</v>
      </c>
      <c r="I153" s="130" t="s">
        <v>3565</v>
      </c>
      <c r="J153" s="130" t="s">
        <v>3565</v>
      </c>
      <c r="K153" s="130" t="s">
        <v>3565</v>
      </c>
      <c r="L153" s="130" t="s">
        <v>3565</v>
      </c>
      <c r="M153" s="130" t="s">
        <v>3565</v>
      </c>
      <c r="N153" s="130" t="s">
        <v>3565</v>
      </c>
      <c r="O153" s="130" t="s">
        <v>3565</v>
      </c>
      <c r="P153" s="130" t="s">
        <v>3565</v>
      </c>
      <c r="Q153" s="130" t="s">
        <v>3565</v>
      </c>
      <c r="R153" s="130" t="s">
        <v>3565</v>
      </c>
      <c r="S153" s="130" t="s">
        <v>3565</v>
      </c>
      <c r="T153" s="130" t="s">
        <v>3565</v>
      </c>
    </row>
    <row r="154" spans="1:20">
      <c r="A154" s="74" t="s">
        <v>47</v>
      </c>
      <c r="B154" s="127" t="s">
        <v>3565</v>
      </c>
      <c r="C154" s="127" t="s">
        <v>3565</v>
      </c>
      <c r="D154" s="127" t="s">
        <v>3565</v>
      </c>
      <c r="E154" s="127" t="s">
        <v>3565</v>
      </c>
      <c r="F154" s="127" t="s">
        <v>3565</v>
      </c>
      <c r="G154" s="127" t="s">
        <v>3565</v>
      </c>
      <c r="H154" s="127" t="s">
        <v>3565</v>
      </c>
      <c r="I154" s="127" t="s">
        <v>3565</v>
      </c>
      <c r="J154" s="65">
        <v>3.9783301734792009</v>
      </c>
      <c r="K154" s="127" t="s">
        <v>3565</v>
      </c>
      <c r="L154" s="127" t="s">
        <v>3565</v>
      </c>
      <c r="M154" s="76">
        <v>5.3107023699212282E-2</v>
      </c>
      <c r="N154" s="127" t="s">
        <v>3565</v>
      </c>
      <c r="O154" s="127" t="s">
        <v>3565</v>
      </c>
      <c r="P154" s="65">
        <f>SUM(P155:P213)</f>
        <v>1151.2498915449999</v>
      </c>
      <c r="Q154" s="65">
        <v>118637.23506842001</v>
      </c>
      <c r="R154" s="127" t="s">
        <v>3565</v>
      </c>
      <c r="S154" s="66">
        <f t="shared" si="2"/>
        <v>7.9331556136155668E-2</v>
      </c>
      <c r="T154" s="66">
        <f>Q154/'סכום נכסי הקרן'!$C$41</f>
        <v>5.6369119718773127E-3</v>
      </c>
    </row>
    <row r="155" spans="1:20">
      <c r="A155" s="62" t="s">
        <v>631</v>
      </c>
      <c r="B155" s="59" t="s">
        <v>632</v>
      </c>
      <c r="C155" s="71" t="s">
        <v>120</v>
      </c>
      <c r="D155" s="71" t="s">
        <v>27</v>
      </c>
      <c r="E155" s="59" t="s">
        <v>633</v>
      </c>
      <c r="F155" s="71" t="s">
        <v>634</v>
      </c>
      <c r="G155" s="59" t="s">
        <v>286</v>
      </c>
      <c r="H155" s="59" t="s">
        <v>287</v>
      </c>
      <c r="I155" s="130" t="s">
        <v>3565</v>
      </c>
      <c r="J155" s="68">
        <v>0.8999996494887792</v>
      </c>
      <c r="K155" s="71" t="s">
        <v>132</v>
      </c>
      <c r="L155" s="72">
        <v>5.7000000000000002E-2</v>
      </c>
      <c r="M155" s="72">
        <v>4.6100010921445278E-2</v>
      </c>
      <c r="N155" s="68">
        <v>0.334011</v>
      </c>
      <c r="O155" s="70">
        <v>101.48</v>
      </c>
      <c r="P155" s="130" t="s">
        <v>3565</v>
      </c>
      <c r="Q155" s="68">
        <v>3.3878300000000005E-4</v>
      </c>
      <c r="R155" s="69">
        <v>2.1625774515527059E-9</v>
      </c>
      <c r="S155" s="69">
        <f t="shared" si="2"/>
        <v>2.2654087114366162E-10</v>
      </c>
      <c r="T155" s="69">
        <f>Q155/'סכום נכסי הקרן'!$C$41</f>
        <v>1.6096885159765928E-11</v>
      </c>
    </row>
    <row r="156" spans="1:20">
      <c r="A156" s="62" t="s">
        <v>635</v>
      </c>
      <c r="B156" s="59" t="s">
        <v>636</v>
      </c>
      <c r="C156" s="71" t="s">
        <v>120</v>
      </c>
      <c r="D156" s="71" t="s">
        <v>27</v>
      </c>
      <c r="E156" s="59" t="s">
        <v>343</v>
      </c>
      <c r="F156" s="71" t="s">
        <v>308</v>
      </c>
      <c r="G156" s="59" t="s">
        <v>329</v>
      </c>
      <c r="H156" s="59" t="s">
        <v>287</v>
      </c>
      <c r="I156" s="130" t="s">
        <v>3565</v>
      </c>
      <c r="J156" s="68">
        <v>5.6499999999997357</v>
      </c>
      <c r="K156" s="71" t="s">
        <v>132</v>
      </c>
      <c r="L156" s="72">
        <v>2.5499999999999998E-2</v>
      </c>
      <c r="M156" s="72">
        <v>5.0299999999997819E-2</v>
      </c>
      <c r="N156" s="68">
        <v>6983423.5611079987</v>
      </c>
      <c r="O156" s="70">
        <v>87.22</v>
      </c>
      <c r="P156" s="130" t="s">
        <v>3565</v>
      </c>
      <c r="Q156" s="68">
        <v>6091.4366891440013</v>
      </c>
      <c r="R156" s="69">
        <v>5.1240410907057487E-3</v>
      </c>
      <c r="S156" s="69">
        <f t="shared" si="2"/>
        <v>4.0732840020754986E-3</v>
      </c>
      <c r="T156" s="69">
        <f>Q156/'סכום נכסי הקרן'!$C$41</f>
        <v>2.8942761839624706E-4</v>
      </c>
    </row>
    <row r="157" spans="1:20">
      <c r="A157" s="62" t="s">
        <v>637</v>
      </c>
      <c r="B157" s="59" t="s">
        <v>638</v>
      </c>
      <c r="C157" s="71" t="s">
        <v>120</v>
      </c>
      <c r="D157" s="71" t="s">
        <v>27</v>
      </c>
      <c r="E157" s="59" t="s">
        <v>350</v>
      </c>
      <c r="F157" s="71" t="s">
        <v>351</v>
      </c>
      <c r="G157" s="59" t="s">
        <v>321</v>
      </c>
      <c r="H157" s="59" t="s">
        <v>130</v>
      </c>
      <c r="I157" s="130" t="s">
        <v>3565</v>
      </c>
      <c r="J157" s="68">
        <v>4.990000000000097</v>
      </c>
      <c r="K157" s="71" t="s">
        <v>132</v>
      </c>
      <c r="L157" s="72">
        <v>1.9400000000000001E-2</v>
      </c>
      <c r="M157" s="72">
        <v>4.7100000000000426E-2</v>
      </c>
      <c r="N157" s="68">
        <v>826821.39244800003</v>
      </c>
      <c r="O157" s="70">
        <v>87.3</v>
      </c>
      <c r="P157" s="130" t="s">
        <v>3565</v>
      </c>
      <c r="Q157" s="68">
        <v>721.81507560700004</v>
      </c>
      <c r="R157" s="69">
        <v>1.3478742824929411E-3</v>
      </c>
      <c r="S157" s="69">
        <f t="shared" si="2"/>
        <v>4.8267066538946091E-4</v>
      </c>
      <c r="T157" s="69">
        <f>Q157/'סכום נכסי הקרן'!$C$41</f>
        <v>3.4296214327854819E-5</v>
      </c>
    </row>
    <row r="158" spans="1:20">
      <c r="A158" s="62" t="s">
        <v>639</v>
      </c>
      <c r="B158" s="59" t="s">
        <v>640</v>
      </c>
      <c r="C158" s="71" t="s">
        <v>120</v>
      </c>
      <c r="D158" s="71" t="s">
        <v>27</v>
      </c>
      <c r="E158" s="59" t="s">
        <v>641</v>
      </c>
      <c r="F158" s="71" t="s">
        <v>351</v>
      </c>
      <c r="G158" s="59" t="s">
        <v>321</v>
      </c>
      <c r="H158" s="59" t="s">
        <v>130</v>
      </c>
      <c r="I158" s="130" t="s">
        <v>3565</v>
      </c>
      <c r="J158" s="68">
        <v>5.4799999999738063</v>
      </c>
      <c r="K158" s="71" t="s">
        <v>132</v>
      </c>
      <c r="L158" s="72">
        <v>1.95E-2</v>
      </c>
      <c r="M158" s="72">
        <v>4.859999999980355E-2</v>
      </c>
      <c r="N158" s="68">
        <v>57261.154802000005</v>
      </c>
      <c r="O158" s="70">
        <v>85.34</v>
      </c>
      <c r="P158" s="130" t="s">
        <v>3565</v>
      </c>
      <c r="Q158" s="68">
        <v>48.866667386000003</v>
      </c>
      <c r="R158" s="69">
        <v>5.2317171046833937E-5</v>
      </c>
      <c r="S158" s="69">
        <f t="shared" si="2"/>
        <v>3.2676661460321199E-5</v>
      </c>
      <c r="T158" s="69">
        <f>Q158/'סכום נכסי הקרן'!$C$41</f>
        <v>2.3218435784939653E-6</v>
      </c>
    </row>
    <row r="159" spans="1:20">
      <c r="A159" s="62" t="s">
        <v>642</v>
      </c>
      <c r="B159" s="59" t="s">
        <v>643</v>
      </c>
      <c r="C159" s="71" t="s">
        <v>120</v>
      </c>
      <c r="D159" s="71" t="s">
        <v>27</v>
      </c>
      <c r="E159" s="59" t="s">
        <v>644</v>
      </c>
      <c r="F159" s="71" t="s">
        <v>308</v>
      </c>
      <c r="G159" s="59" t="s">
        <v>329</v>
      </c>
      <c r="H159" s="59" t="s">
        <v>287</v>
      </c>
      <c r="I159" s="130" t="s">
        <v>3565</v>
      </c>
      <c r="J159" s="68">
        <v>0.81000000000005923</v>
      </c>
      <c r="K159" s="71" t="s">
        <v>132</v>
      </c>
      <c r="L159" s="72">
        <v>2.5499999999999998E-2</v>
      </c>
      <c r="M159" s="72">
        <v>4.4299999999978149E-2</v>
      </c>
      <c r="N159" s="68">
        <v>858420.73342099995</v>
      </c>
      <c r="O159" s="70">
        <v>98.58</v>
      </c>
      <c r="P159" s="130" t="s">
        <v>3565</v>
      </c>
      <c r="Q159" s="68">
        <v>846.23115919499992</v>
      </c>
      <c r="R159" s="69">
        <v>4.2638768026713155E-3</v>
      </c>
      <c r="S159" s="69">
        <f t="shared" si="2"/>
        <v>5.6586648088288326E-4</v>
      </c>
      <c r="T159" s="69">
        <f>Q159/'סכום נכסי הקרן'!$C$41</f>
        <v>4.0207701650252558E-5</v>
      </c>
    </row>
    <row r="160" spans="1:20">
      <c r="A160" s="62" t="s">
        <v>645</v>
      </c>
      <c r="B160" s="59" t="s">
        <v>646</v>
      </c>
      <c r="C160" s="71" t="s">
        <v>120</v>
      </c>
      <c r="D160" s="71" t="s">
        <v>27</v>
      </c>
      <c r="E160" s="59" t="s">
        <v>421</v>
      </c>
      <c r="F160" s="71" t="s">
        <v>128</v>
      </c>
      <c r="G160" s="59" t="s">
        <v>329</v>
      </c>
      <c r="H160" s="59" t="s">
        <v>287</v>
      </c>
      <c r="I160" s="130" t="s">
        <v>3565</v>
      </c>
      <c r="J160" s="68">
        <v>3.6300000000006598</v>
      </c>
      <c r="K160" s="71" t="s">
        <v>132</v>
      </c>
      <c r="L160" s="72">
        <v>4.5599999999999995E-2</v>
      </c>
      <c r="M160" s="72">
        <v>5.0900000000008792E-2</v>
      </c>
      <c r="N160" s="68">
        <v>1659920.6582179999</v>
      </c>
      <c r="O160" s="70">
        <v>98.58</v>
      </c>
      <c r="P160" s="130" t="s">
        <v>3565</v>
      </c>
      <c r="Q160" s="68">
        <v>1636.349729584</v>
      </c>
      <c r="R160" s="69">
        <v>3.2158341273329622E-3</v>
      </c>
      <c r="S160" s="69">
        <f t="shared" si="2"/>
        <v>1.0942110236808057E-3</v>
      </c>
      <c r="T160" s="69">
        <f>Q160/'סכום נכסי הקרן'!$C$41</f>
        <v>7.7749278087530004E-5</v>
      </c>
    </row>
    <row r="161" spans="1:20">
      <c r="A161" s="62" t="s">
        <v>647</v>
      </c>
      <c r="B161" s="59" t="s">
        <v>648</v>
      </c>
      <c r="C161" s="71" t="s">
        <v>120</v>
      </c>
      <c r="D161" s="71" t="s">
        <v>27</v>
      </c>
      <c r="E161" s="59" t="s">
        <v>431</v>
      </c>
      <c r="F161" s="71" t="s">
        <v>156</v>
      </c>
      <c r="G161" s="59" t="s">
        <v>432</v>
      </c>
      <c r="H161" s="59" t="s">
        <v>130</v>
      </c>
      <c r="I161" s="130" t="s">
        <v>3565</v>
      </c>
      <c r="J161" s="68">
        <v>8.5199999999999143</v>
      </c>
      <c r="K161" s="71" t="s">
        <v>132</v>
      </c>
      <c r="L161" s="72">
        <v>2.7900000000000001E-2</v>
      </c>
      <c r="M161" s="72">
        <v>5.0099999999999568E-2</v>
      </c>
      <c r="N161" s="68">
        <v>1670057.06</v>
      </c>
      <c r="O161" s="70">
        <v>83.51</v>
      </c>
      <c r="P161" s="130" t="s">
        <v>3565</v>
      </c>
      <c r="Q161" s="68">
        <v>1394.6646508060001</v>
      </c>
      <c r="R161" s="69">
        <v>3.8834923728025303E-3</v>
      </c>
      <c r="S161" s="69">
        <f t="shared" si="2"/>
        <v>9.3259858064561035E-4</v>
      </c>
      <c r="T161" s="69">
        <f>Q161/'סכום נכסי הקרן'!$C$41</f>
        <v>6.6265889139683013E-5</v>
      </c>
    </row>
    <row r="162" spans="1:20">
      <c r="A162" s="62" t="s">
        <v>649</v>
      </c>
      <c r="B162" s="59" t="s">
        <v>650</v>
      </c>
      <c r="C162" s="71" t="s">
        <v>120</v>
      </c>
      <c r="D162" s="71" t="s">
        <v>27</v>
      </c>
      <c r="E162" s="59" t="s">
        <v>651</v>
      </c>
      <c r="F162" s="71" t="s">
        <v>129</v>
      </c>
      <c r="G162" s="59" t="s">
        <v>432</v>
      </c>
      <c r="H162" s="59" t="s">
        <v>130</v>
      </c>
      <c r="I162" s="130" t="s">
        <v>3565</v>
      </c>
      <c r="J162" s="68">
        <v>1.2999999999999448</v>
      </c>
      <c r="K162" s="71" t="s">
        <v>132</v>
      </c>
      <c r="L162" s="72">
        <v>6.0999999999999999E-2</v>
      </c>
      <c r="M162" s="72">
        <v>5.9900000000002597E-2</v>
      </c>
      <c r="N162" s="68">
        <v>3578693.7</v>
      </c>
      <c r="O162" s="70">
        <v>101.47</v>
      </c>
      <c r="P162" s="130" t="s">
        <v>3565</v>
      </c>
      <c r="Q162" s="68">
        <v>3631.3005369940001</v>
      </c>
      <c r="R162" s="69">
        <v>9.2902409075569167E-3</v>
      </c>
      <c r="S162" s="69">
        <f t="shared" si="2"/>
        <v>2.4282150728787066E-3</v>
      </c>
      <c r="T162" s="69">
        <f>Q162/'סכום נכסי הקרן'!$C$41</f>
        <v>1.7253707454207784E-4</v>
      </c>
    </row>
    <row r="163" spans="1:20">
      <c r="A163" s="62" t="s">
        <v>652</v>
      </c>
      <c r="B163" s="59" t="s">
        <v>653</v>
      </c>
      <c r="C163" s="71" t="s">
        <v>120</v>
      </c>
      <c r="D163" s="71" t="s">
        <v>27</v>
      </c>
      <c r="E163" s="59" t="s">
        <v>465</v>
      </c>
      <c r="F163" s="71" t="s">
        <v>351</v>
      </c>
      <c r="G163" s="59" t="s">
        <v>432</v>
      </c>
      <c r="H163" s="59" t="s">
        <v>130</v>
      </c>
      <c r="I163" s="130" t="s">
        <v>3565</v>
      </c>
      <c r="J163" s="68">
        <v>7.080000000000056</v>
      </c>
      <c r="K163" s="71" t="s">
        <v>132</v>
      </c>
      <c r="L163" s="72">
        <v>3.0499999999999999E-2</v>
      </c>
      <c r="M163" s="72">
        <v>5.1700000000000614E-2</v>
      </c>
      <c r="N163" s="68">
        <v>2436513.7151390002</v>
      </c>
      <c r="O163" s="70">
        <v>86.63</v>
      </c>
      <c r="P163" s="130" t="s">
        <v>3565</v>
      </c>
      <c r="Q163" s="68">
        <v>2110.7518315110001</v>
      </c>
      <c r="R163" s="69">
        <v>3.5691284434263737E-3</v>
      </c>
      <c r="S163" s="69">
        <f t="shared" si="2"/>
        <v>1.4114390588624019E-3</v>
      </c>
      <c r="T163" s="69">
        <f>Q163/'סכום נכסי הקרן'!$C$41</f>
        <v>1.0028994911963754E-4</v>
      </c>
    </row>
    <row r="164" spans="1:20">
      <c r="A164" s="62" t="s">
        <v>654</v>
      </c>
      <c r="B164" s="59" t="s">
        <v>655</v>
      </c>
      <c r="C164" s="71" t="s">
        <v>120</v>
      </c>
      <c r="D164" s="71" t="s">
        <v>27</v>
      </c>
      <c r="E164" s="59" t="s">
        <v>465</v>
      </c>
      <c r="F164" s="71" t="s">
        <v>351</v>
      </c>
      <c r="G164" s="59" t="s">
        <v>432</v>
      </c>
      <c r="H164" s="59" t="s">
        <v>130</v>
      </c>
      <c r="I164" s="130" t="s">
        <v>3565</v>
      </c>
      <c r="J164" s="68">
        <v>2.4200000000010218</v>
      </c>
      <c r="K164" s="71" t="s">
        <v>132</v>
      </c>
      <c r="L164" s="72">
        <v>2.9100000000000001E-2</v>
      </c>
      <c r="M164" s="72">
        <v>4.2700000000008453E-2</v>
      </c>
      <c r="N164" s="68">
        <v>1171199.1826309999</v>
      </c>
      <c r="O164" s="70">
        <v>96.93</v>
      </c>
      <c r="P164" s="130" t="s">
        <v>3565</v>
      </c>
      <c r="Q164" s="68">
        <v>1135.2433675520001</v>
      </c>
      <c r="R164" s="69">
        <v>1.9519986377183331E-3</v>
      </c>
      <c r="S164" s="69">
        <f t="shared" si="2"/>
        <v>7.5912611153834198E-4</v>
      </c>
      <c r="T164" s="69">
        <f>Q164/'סכום נכסי הקרן'!$C$41</f>
        <v>5.3939784805821085E-5</v>
      </c>
    </row>
    <row r="165" spans="1:20">
      <c r="A165" s="62" t="s">
        <v>656</v>
      </c>
      <c r="B165" s="59" t="s">
        <v>657</v>
      </c>
      <c r="C165" s="71" t="s">
        <v>120</v>
      </c>
      <c r="D165" s="71" t="s">
        <v>27</v>
      </c>
      <c r="E165" s="59" t="s">
        <v>465</v>
      </c>
      <c r="F165" s="71" t="s">
        <v>351</v>
      </c>
      <c r="G165" s="59" t="s">
        <v>432</v>
      </c>
      <c r="H165" s="59" t="s">
        <v>130</v>
      </c>
      <c r="I165" s="130" t="s">
        <v>3565</v>
      </c>
      <c r="J165" s="68">
        <v>6.3100000000001293</v>
      </c>
      <c r="K165" s="71" t="s">
        <v>132</v>
      </c>
      <c r="L165" s="72">
        <v>3.0499999999999999E-2</v>
      </c>
      <c r="M165" s="72">
        <v>5.0600000000002698E-2</v>
      </c>
      <c r="N165" s="68">
        <v>3996813.5276899999</v>
      </c>
      <c r="O165" s="70">
        <v>88.63</v>
      </c>
      <c r="P165" s="130" t="s">
        <v>3565</v>
      </c>
      <c r="Q165" s="68">
        <v>3542.3758294340005</v>
      </c>
      <c r="R165" s="69">
        <v>5.483564013258853E-3</v>
      </c>
      <c r="S165" s="69">
        <f t="shared" si="2"/>
        <v>2.3687519926272253E-3</v>
      </c>
      <c r="T165" s="69">
        <f>Q165/'סכום נכסי הקרן'!$C$41</f>
        <v>1.6831191919054284E-4</v>
      </c>
    </row>
    <row r="166" spans="1:20">
      <c r="A166" s="62" t="s">
        <v>658</v>
      </c>
      <c r="B166" s="59" t="s">
        <v>659</v>
      </c>
      <c r="C166" s="71" t="s">
        <v>120</v>
      </c>
      <c r="D166" s="71" t="s">
        <v>27</v>
      </c>
      <c r="E166" s="59" t="s">
        <v>465</v>
      </c>
      <c r="F166" s="71" t="s">
        <v>351</v>
      </c>
      <c r="G166" s="59" t="s">
        <v>432</v>
      </c>
      <c r="H166" s="59" t="s">
        <v>130</v>
      </c>
      <c r="I166" s="130" t="s">
        <v>3565</v>
      </c>
      <c r="J166" s="68">
        <v>7.950000000000057</v>
      </c>
      <c r="K166" s="71" t="s">
        <v>132</v>
      </c>
      <c r="L166" s="72">
        <v>2.63E-2</v>
      </c>
      <c r="M166" s="72">
        <v>5.2399999999999551E-2</v>
      </c>
      <c r="N166" s="68">
        <v>4294432.4400000004</v>
      </c>
      <c r="O166" s="70">
        <v>81.86</v>
      </c>
      <c r="P166" s="130" t="s">
        <v>3565</v>
      </c>
      <c r="Q166" s="68">
        <v>3515.4223953840001</v>
      </c>
      <c r="R166" s="69">
        <v>6.1906904505169445E-3</v>
      </c>
      <c r="S166" s="69">
        <f t="shared" si="2"/>
        <v>2.3507284954918896E-3</v>
      </c>
      <c r="T166" s="69">
        <f>Q166/'סכום נכסי הקרן'!$C$41</f>
        <v>1.6703125772711587E-4</v>
      </c>
    </row>
    <row r="167" spans="1:20">
      <c r="A167" s="62" t="s">
        <v>660</v>
      </c>
      <c r="B167" s="59" t="s">
        <v>661</v>
      </c>
      <c r="C167" s="71" t="s">
        <v>120</v>
      </c>
      <c r="D167" s="71" t="s">
        <v>27</v>
      </c>
      <c r="E167" s="59" t="s">
        <v>662</v>
      </c>
      <c r="F167" s="71" t="s">
        <v>351</v>
      </c>
      <c r="G167" s="59" t="s">
        <v>428</v>
      </c>
      <c r="H167" s="59" t="s">
        <v>287</v>
      </c>
      <c r="I167" s="130" t="s">
        <v>3565</v>
      </c>
      <c r="J167" s="68">
        <v>3.72999999999973</v>
      </c>
      <c r="K167" s="71" t="s">
        <v>132</v>
      </c>
      <c r="L167" s="72">
        <v>4.7E-2</v>
      </c>
      <c r="M167" s="72">
        <v>4.5399999999996693E-2</v>
      </c>
      <c r="N167" s="68">
        <v>2194932.1359999999</v>
      </c>
      <c r="O167" s="70">
        <v>104.73</v>
      </c>
      <c r="P167" s="130" t="s">
        <v>3565</v>
      </c>
      <c r="Q167" s="68">
        <v>2298.7524560940001</v>
      </c>
      <c r="R167" s="69">
        <v>2.4412547391836278E-3</v>
      </c>
      <c r="S167" s="69">
        <f t="shared" si="2"/>
        <v>1.5371532336249647E-3</v>
      </c>
      <c r="T167" s="69">
        <f>Q167/'סכום נכסי הקרן'!$C$41</f>
        <v>1.0922258288188895E-4</v>
      </c>
    </row>
    <row r="168" spans="1:20">
      <c r="A168" s="62" t="s">
        <v>663</v>
      </c>
      <c r="B168" s="59" t="s">
        <v>664</v>
      </c>
      <c r="C168" s="71" t="s">
        <v>120</v>
      </c>
      <c r="D168" s="71" t="s">
        <v>27</v>
      </c>
      <c r="E168" s="59" t="s">
        <v>472</v>
      </c>
      <c r="F168" s="71" t="s">
        <v>351</v>
      </c>
      <c r="G168" s="59" t="s">
        <v>432</v>
      </c>
      <c r="H168" s="59" t="s">
        <v>130</v>
      </c>
      <c r="I168" s="130" t="s">
        <v>3565</v>
      </c>
      <c r="J168" s="68">
        <v>5.7199999999999589</v>
      </c>
      <c r="K168" s="71" t="s">
        <v>132</v>
      </c>
      <c r="L168" s="72">
        <v>2.64E-2</v>
      </c>
      <c r="M168" s="72">
        <v>4.9500000000000169E-2</v>
      </c>
      <c r="N168" s="68">
        <v>6609734.0798389995</v>
      </c>
      <c r="O168" s="70">
        <v>88.65</v>
      </c>
      <c r="P168" s="130" t="s">
        <v>3565</v>
      </c>
      <c r="Q168" s="68">
        <v>5859.5292619419997</v>
      </c>
      <c r="R168" s="69">
        <v>4.0397544058093354E-3</v>
      </c>
      <c r="S168" s="69">
        <f t="shared" si="2"/>
        <v>3.9182097788027052E-3</v>
      </c>
      <c r="T168" s="69">
        <f>Q168/'סכום נכסי הקרן'!$C$41</f>
        <v>2.7840880333360402E-4</v>
      </c>
    </row>
    <row r="169" spans="1:20">
      <c r="A169" s="62" t="s">
        <v>665</v>
      </c>
      <c r="B169" s="59" t="s">
        <v>666</v>
      </c>
      <c r="C169" s="71" t="s">
        <v>120</v>
      </c>
      <c r="D169" s="71" t="s">
        <v>27</v>
      </c>
      <c r="E169" s="59" t="s">
        <v>472</v>
      </c>
      <c r="F169" s="71" t="s">
        <v>351</v>
      </c>
      <c r="G169" s="59" t="s">
        <v>432</v>
      </c>
      <c r="H169" s="59" t="s">
        <v>130</v>
      </c>
      <c r="I169" s="130" t="s">
        <v>3565</v>
      </c>
      <c r="J169" s="68">
        <v>7.3500000000011321</v>
      </c>
      <c r="K169" s="71" t="s">
        <v>132</v>
      </c>
      <c r="L169" s="72">
        <v>2.5000000000000001E-2</v>
      </c>
      <c r="M169" s="72">
        <v>5.2800000000005988E-2</v>
      </c>
      <c r="N169" s="68">
        <v>3954882.927925</v>
      </c>
      <c r="O169" s="70">
        <v>82.64</v>
      </c>
      <c r="P169" s="130" t="s">
        <v>3565</v>
      </c>
      <c r="Q169" s="68">
        <v>3268.3152516180003</v>
      </c>
      <c r="R169" s="69">
        <v>2.9654639300140053E-3</v>
      </c>
      <c r="S169" s="69">
        <f t="shared" si="2"/>
        <v>2.1854903707495868E-3</v>
      </c>
      <c r="T169" s="69">
        <f>Q169/'סכום נכסי הקרן'!$C$41</f>
        <v>1.5529024558849302E-4</v>
      </c>
    </row>
    <row r="170" spans="1:20">
      <c r="A170" s="62" t="s">
        <v>667</v>
      </c>
      <c r="B170" s="59" t="s">
        <v>668</v>
      </c>
      <c r="C170" s="71" t="s">
        <v>120</v>
      </c>
      <c r="D170" s="71" t="s">
        <v>27</v>
      </c>
      <c r="E170" s="59" t="s">
        <v>669</v>
      </c>
      <c r="F170" s="71" t="s">
        <v>351</v>
      </c>
      <c r="G170" s="59" t="s">
        <v>432</v>
      </c>
      <c r="H170" s="59" t="s">
        <v>130</v>
      </c>
      <c r="I170" s="130" t="s">
        <v>3565</v>
      </c>
      <c r="J170" s="68">
        <v>5.0400000000005853</v>
      </c>
      <c r="K170" s="71" t="s">
        <v>132</v>
      </c>
      <c r="L170" s="72">
        <v>3.4300000000000004E-2</v>
      </c>
      <c r="M170" s="72">
        <v>4.6700000000005577E-2</v>
      </c>
      <c r="N170" s="68">
        <v>2604134.9087399999</v>
      </c>
      <c r="O170" s="70">
        <v>94.3</v>
      </c>
      <c r="P170" s="130" t="s">
        <v>3565</v>
      </c>
      <c r="Q170" s="68">
        <v>2455.6992189890002</v>
      </c>
      <c r="R170" s="69">
        <v>8.5696159955903645E-3</v>
      </c>
      <c r="S170" s="69">
        <f t="shared" si="2"/>
        <v>1.6421019954855392E-3</v>
      </c>
      <c r="T170" s="69">
        <f>Q170/'סכום נכסי הקרן'!$C$41</f>
        <v>1.1667972807074975E-4</v>
      </c>
    </row>
    <row r="171" spans="1:20">
      <c r="A171" s="62" t="s">
        <v>670</v>
      </c>
      <c r="B171" s="59" t="s">
        <v>671</v>
      </c>
      <c r="C171" s="71" t="s">
        <v>120</v>
      </c>
      <c r="D171" s="71" t="s">
        <v>27</v>
      </c>
      <c r="E171" s="59" t="s">
        <v>669</v>
      </c>
      <c r="F171" s="71" t="s">
        <v>351</v>
      </c>
      <c r="G171" s="59" t="s">
        <v>432</v>
      </c>
      <c r="H171" s="59" t="s">
        <v>130</v>
      </c>
      <c r="I171" s="130" t="s">
        <v>3565</v>
      </c>
      <c r="J171" s="68">
        <v>6.3199999999989576</v>
      </c>
      <c r="K171" s="71" t="s">
        <v>132</v>
      </c>
      <c r="L171" s="72">
        <v>2.98E-2</v>
      </c>
      <c r="M171" s="72">
        <v>4.9399999999991694E-2</v>
      </c>
      <c r="N171" s="68">
        <v>2330397.6215240001</v>
      </c>
      <c r="O171" s="70">
        <v>88.82</v>
      </c>
      <c r="P171" s="130" t="s">
        <v>3565</v>
      </c>
      <c r="Q171" s="68">
        <v>2069.8591674379995</v>
      </c>
      <c r="R171" s="69">
        <v>5.9366809167296303E-3</v>
      </c>
      <c r="S171" s="69">
        <f t="shared" si="2"/>
        <v>1.3840945352514692E-3</v>
      </c>
      <c r="T171" s="69">
        <f>Q171/'סכום נכסי הקרן'!$C$41</f>
        <v>9.8346981150583681E-5</v>
      </c>
    </row>
    <row r="172" spans="1:20">
      <c r="A172" s="62" t="s">
        <v>672</v>
      </c>
      <c r="B172" s="59" t="s">
        <v>673</v>
      </c>
      <c r="C172" s="71" t="s">
        <v>120</v>
      </c>
      <c r="D172" s="71" t="s">
        <v>27</v>
      </c>
      <c r="E172" s="59" t="s">
        <v>493</v>
      </c>
      <c r="F172" s="71" t="s">
        <v>351</v>
      </c>
      <c r="G172" s="59" t="s">
        <v>432</v>
      </c>
      <c r="H172" s="59" t="s">
        <v>130</v>
      </c>
      <c r="I172" s="130" t="s">
        <v>3565</v>
      </c>
      <c r="J172" s="68">
        <v>2.54</v>
      </c>
      <c r="K172" s="71" t="s">
        <v>132</v>
      </c>
      <c r="L172" s="72">
        <v>3.3000000000000002E-2</v>
      </c>
      <c r="M172" s="72">
        <v>4.2599999999994725E-2</v>
      </c>
      <c r="N172" s="68">
        <v>1918788.5351400001</v>
      </c>
      <c r="O172" s="70">
        <v>98.82</v>
      </c>
      <c r="P172" s="130" t="s">
        <v>3565</v>
      </c>
      <c r="Q172" s="68">
        <v>1896.14683055</v>
      </c>
      <c r="R172" s="69">
        <v>6.2228624921435403E-3</v>
      </c>
      <c r="S172" s="69">
        <f t="shared" si="2"/>
        <v>1.2679347984080956E-3</v>
      </c>
      <c r="T172" s="69">
        <f>Q172/'סכום נכסי הקרן'!$C$41</f>
        <v>9.0093238968358779E-5</v>
      </c>
    </row>
    <row r="173" spans="1:20">
      <c r="A173" s="62" t="s">
        <v>674</v>
      </c>
      <c r="B173" s="59" t="s">
        <v>675</v>
      </c>
      <c r="C173" s="71" t="s">
        <v>120</v>
      </c>
      <c r="D173" s="71" t="s">
        <v>27</v>
      </c>
      <c r="E173" s="59" t="s">
        <v>493</v>
      </c>
      <c r="F173" s="71" t="s">
        <v>351</v>
      </c>
      <c r="G173" s="59" t="s">
        <v>432</v>
      </c>
      <c r="H173" s="59" t="s">
        <v>130</v>
      </c>
      <c r="I173" s="130" t="s">
        <v>3565</v>
      </c>
      <c r="J173" s="68">
        <v>4.9699999999997617</v>
      </c>
      <c r="K173" s="71" t="s">
        <v>132</v>
      </c>
      <c r="L173" s="72">
        <v>2.6200000000000001E-2</v>
      </c>
      <c r="M173" s="72">
        <v>4.7099999999998213E-2</v>
      </c>
      <c r="N173" s="68">
        <v>3269053.7646880001</v>
      </c>
      <c r="O173" s="70">
        <v>90.92</v>
      </c>
      <c r="P173" s="130" t="s">
        <v>3565</v>
      </c>
      <c r="Q173" s="68">
        <v>2972.2235740430001</v>
      </c>
      <c r="R173" s="69">
        <v>2.5275648211814028E-3</v>
      </c>
      <c r="S173" s="69">
        <f t="shared" si="2"/>
        <v>1.9874967684253004E-3</v>
      </c>
      <c r="T173" s="69">
        <f>Q173/'סכום נכסי הקרן'!$C$41</f>
        <v>1.4122178958365445E-4</v>
      </c>
    </row>
    <row r="174" spans="1:20">
      <c r="A174" s="62" t="s">
        <v>676</v>
      </c>
      <c r="B174" s="59" t="s">
        <v>677</v>
      </c>
      <c r="C174" s="71" t="s">
        <v>120</v>
      </c>
      <c r="D174" s="71" t="s">
        <v>27</v>
      </c>
      <c r="E174" s="59" t="s">
        <v>678</v>
      </c>
      <c r="F174" s="71" t="s">
        <v>127</v>
      </c>
      <c r="G174" s="59" t="s">
        <v>428</v>
      </c>
      <c r="H174" s="59" t="s">
        <v>287</v>
      </c>
      <c r="I174" s="130" t="s">
        <v>3565</v>
      </c>
      <c r="J174" s="68">
        <v>1.3699999999994754</v>
      </c>
      <c r="K174" s="71" t="s">
        <v>132</v>
      </c>
      <c r="L174" s="72">
        <v>2.75E-2</v>
      </c>
      <c r="M174" s="72">
        <v>4.9399999999987669E-2</v>
      </c>
      <c r="N174" s="68">
        <v>1107803.2034839999</v>
      </c>
      <c r="O174" s="70">
        <v>98.05</v>
      </c>
      <c r="P174" s="130" t="s">
        <v>3565</v>
      </c>
      <c r="Q174" s="68">
        <v>1086.201003961</v>
      </c>
      <c r="R174" s="69">
        <v>4.1031618863098468E-3</v>
      </c>
      <c r="S174" s="69">
        <f t="shared" si="2"/>
        <v>7.263319637480179E-4</v>
      </c>
      <c r="T174" s="69">
        <f>Q174/'סכום נכסי הקרן'!$C$41</f>
        <v>5.1609593223929981E-5</v>
      </c>
    </row>
    <row r="175" spans="1:20">
      <c r="A175" s="62" t="s">
        <v>679</v>
      </c>
      <c r="B175" s="59" t="s">
        <v>680</v>
      </c>
      <c r="C175" s="71" t="s">
        <v>120</v>
      </c>
      <c r="D175" s="71" t="s">
        <v>27</v>
      </c>
      <c r="E175" s="59" t="s">
        <v>678</v>
      </c>
      <c r="F175" s="71" t="s">
        <v>127</v>
      </c>
      <c r="G175" s="59" t="s">
        <v>428</v>
      </c>
      <c r="H175" s="59" t="s">
        <v>287</v>
      </c>
      <c r="I175" s="130" t="s">
        <v>3565</v>
      </c>
      <c r="J175" s="68">
        <v>0.29000000000389453</v>
      </c>
      <c r="K175" s="71" t="s">
        <v>132</v>
      </c>
      <c r="L175" s="72">
        <v>2.4E-2</v>
      </c>
      <c r="M175" s="72">
        <v>5.6599999999978758E-2</v>
      </c>
      <c r="N175" s="68">
        <v>113785.247575</v>
      </c>
      <c r="O175" s="70">
        <v>99.29</v>
      </c>
      <c r="P175" s="130" t="s">
        <v>3565</v>
      </c>
      <c r="Q175" s="68">
        <v>112.97737226400001</v>
      </c>
      <c r="R175" s="69">
        <v>2.4222584680298554E-3</v>
      </c>
      <c r="S175" s="69">
        <f t="shared" si="2"/>
        <v>7.554686136024627E-5</v>
      </c>
      <c r="T175" s="69">
        <f>Q175/'סכום נכסי הקרן'!$C$41</f>
        <v>5.3679900909600902E-6</v>
      </c>
    </row>
    <row r="176" spans="1:20">
      <c r="A176" s="62" t="s">
        <v>681</v>
      </c>
      <c r="B176" s="59" t="s">
        <v>682</v>
      </c>
      <c r="C176" s="71" t="s">
        <v>120</v>
      </c>
      <c r="D176" s="71" t="s">
        <v>27</v>
      </c>
      <c r="E176" s="59" t="s">
        <v>678</v>
      </c>
      <c r="F176" s="71" t="s">
        <v>127</v>
      </c>
      <c r="G176" s="59" t="s">
        <v>428</v>
      </c>
      <c r="H176" s="59" t="s">
        <v>287</v>
      </c>
      <c r="I176" s="130" t="s">
        <v>3565</v>
      </c>
      <c r="J176" s="68">
        <v>2.2900000000000413</v>
      </c>
      <c r="K176" s="71" t="s">
        <v>132</v>
      </c>
      <c r="L176" s="72">
        <v>2.3E-2</v>
      </c>
      <c r="M176" s="72">
        <v>4.9500000000002098E-2</v>
      </c>
      <c r="N176" s="68">
        <v>1503803.2385010002</v>
      </c>
      <c r="O176" s="70">
        <v>95.03</v>
      </c>
      <c r="P176" s="130" t="s">
        <v>3565</v>
      </c>
      <c r="Q176" s="68">
        <v>1429.0641840860001</v>
      </c>
      <c r="R176" s="69">
        <v>1.7910694886669604E-3</v>
      </c>
      <c r="S176" s="69">
        <f t="shared" si="2"/>
        <v>9.5560121134486797E-4</v>
      </c>
      <c r="T176" s="69">
        <f>Q176/'סכום נכסי הקרן'!$C$41</f>
        <v>6.7900343456333222E-5</v>
      </c>
    </row>
    <row r="177" spans="1:20">
      <c r="A177" s="62" t="s">
        <v>683</v>
      </c>
      <c r="B177" s="59" t="s">
        <v>684</v>
      </c>
      <c r="C177" s="71" t="s">
        <v>120</v>
      </c>
      <c r="D177" s="71" t="s">
        <v>27</v>
      </c>
      <c r="E177" s="59" t="s">
        <v>678</v>
      </c>
      <c r="F177" s="71" t="s">
        <v>127</v>
      </c>
      <c r="G177" s="59" t="s">
        <v>428</v>
      </c>
      <c r="H177" s="59" t="s">
        <v>287</v>
      </c>
      <c r="I177" s="130" t="s">
        <v>3565</v>
      </c>
      <c r="J177" s="68">
        <v>2.3700000000002799</v>
      </c>
      <c r="K177" s="71" t="s">
        <v>132</v>
      </c>
      <c r="L177" s="72">
        <v>2.1499999999999998E-2</v>
      </c>
      <c r="M177" s="72">
        <v>5.1800000000003073E-2</v>
      </c>
      <c r="N177" s="68">
        <v>1118469.4919449999</v>
      </c>
      <c r="O177" s="70">
        <v>93.26</v>
      </c>
      <c r="P177" s="68">
        <v>65.101607944999998</v>
      </c>
      <c r="Q177" s="68">
        <v>1108.186256837</v>
      </c>
      <c r="R177" s="69">
        <v>1.1424012625102359E-3</v>
      </c>
      <c r="S177" s="69">
        <f t="shared" si="2"/>
        <v>7.4103328683342278E-4</v>
      </c>
      <c r="T177" s="69">
        <f>Q177/'סכום נכסי הקרן'!$C$41</f>
        <v>5.2654197264727144E-5</v>
      </c>
    </row>
    <row r="178" spans="1:20">
      <c r="A178" s="62" t="s">
        <v>685</v>
      </c>
      <c r="B178" s="59" t="s">
        <v>686</v>
      </c>
      <c r="C178" s="71" t="s">
        <v>120</v>
      </c>
      <c r="D178" s="71" t="s">
        <v>27</v>
      </c>
      <c r="E178" s="59" t="s">
        <v>500</v>
      </c>
      <c r="F178" s="71" t="s">
        <v>128</v>
      </c>
      <c r="G178" s="59" t="s">
        <v>501</v>
      </c>
      <c r="H178" s="59" t="s">
        <v>287</v>
      </c>
      <c r="I178" s="130" t="s">
        <v>3565</v>
      </c>
      <c r="J178" s="68">
        <v>1.4600000000230577</v>
      </c>
      <c r="K178" s="71" t="s">
        <v>132</v>
      </c>
      <c r="L178" s="72">
        <v>3.2500000000000001E-2</v>
      </c>
      <c r="M178" s="72">
        <v>5.7400000000230572E-2</v>
      </c>
      <c r="N178" s="68">
        <v>22288.698904000001</v>
      </c>
      <c r="O178" s="70">
        <v>97.29</v>
      </c>
      <c r="P178" s="130" t="s">
        <v>3565</v>
      </c>
      <c r="Q178" s="68">
        <v>21.684674575000003</v>
      </c>
      <c r="R178" s="69">
        <v>4.210222063492559E-5</v>
      </c>
      <c r="S178" s="69">
        <f t="shared" si="2"/>
        <v>1.4500329321976929E-5</v>
      </c>
      <c r="T178" s="69">
        <f>Q178/'סכום נכסי הקרן'!$C$41</f>
        <v>1.0303224080330803E-6</v>
      </c>
    </row>
    <row r="179" spans="1:20">
      <c r="A179" s="62" t="s">
        <v>687</v>
      </c>
      <c r="B179" s="59" t="s">
        <v>688</v>
      </c>
      <c r="C179" s="71" t="s">
        <v>120</v>
      </c>
      <c r="D179" s="71" t="s">
        <v>27</v>
      </c>
      <c r="E179" s="59" t="s">
        <v>500</v>
      </c>
      <c r="F179" s="71" t="s">
        <v>128</v>
      </c>
      <c r="G179" s="59" t="s">
        <v>501</v>
      </c>
      <c r="H179" s="59" t="s">
        <v>287</v>
      </c>
      <c r="I179" s="130" t="s">
        <v>3565</v>
      </c>
      <c r="J179" s="68">
        <v>2.1699999999999271</v>
      </c>
      <c r="K179" s="71" t="s">
        <v>132</v>
      </c>
      <c r="L179" s="72">
        <v>5.7000000000000002E-2</v>
      </c>
      <c r="M179" s="72">
        <v>5.6399999999999492E-2</v>
      </c>
      <c r="N179" s="68">
        <v>6269740.8474409999</v>
      </c>
      <c r="O179" s="70">
        <v>100.54</v>
      </c>
      <c r="P179" s="130" t="s">
        <v>3565</v>
      </c>
      <c r="Q179" s="68">
        <v>6303.5972390380002</v>
      </c>
      <c r="R179" s="69">
        <v>1.1208308949232127E-2</v>
      </c>
      <c r="S179" s="69">
        <f t="shared" si="2"/>
        <v>4.2151536820632923E-3</v>
      </c>
      <c r="T179" s="69">
        <f>Q179/'סכום נכסי הקרן'!$C$41</f>
        <v>2.9950818326247847E-4</v>
      </c>
    </row>
    <row r="180" spans="1:20">
      <c r="A180" s="62" t="s">
        <v>689</v>
      </c>
      <c r="B180" s="59" t="s">
        <v>690</v>
      </c>
      <c r="C180" s="71" t="s">
        <v>120</v>
      </c>
      <c r="D180" s="71" t="s">
        <v>27</v>
      </c>
      <c r="E180" s="59" t="s">
        <v>506</v>
      </c>
      <c r="F180" s="71" t="s">
        <v>128</v>
      </c>
      <c r="G180" s="59" t="s">
        <v>501</v>
      </c>
      <c r="H180" s="59" t="s">
        <v>287</v>
      </c>
      <c r="I180" s="130" t="s">
        <v>3565</v>
      </c>
      <c r="J180" s="68">
        <v>1.9300000000003608</v>
      </c>
      <c r="K180" s="71" t="s">
        <v>132</v>
      </c>
      <c r="L180" s="72">
        <v>2.7999999999999997E-2</v>
      </c>
      <c r="M180" s="72">
        <v>5.4300000000013629E-2</v>
      </c>
      <c r="N180" s="68">
        <v>1048203.98025</v>
      </c>
      <c r="O180" s="70">
        <v>95.26</v>
      </c>
      <c r="P180" s="130" t="s">
        <v>3565</v>
      </c>
      <c r="Q180" s="68">
        <v>998.51908844799993</v>
      </c>
      <c r="R180" s="69">
        <v>4.0220535713706724E-3</v>
      </c>
      <c r="S180" s="69">
        <f t="shared" si="2"/>
        <v>6.6769992635576391E-4</v>
      </c>
      <c r="T180" s="69">
        <f>Q180/'סכום נכסי הקרן'!$C$41</f>
        <v>4.7443487709187326E-5</v>
      </c>
    </row>
    <row r="181" spans="1:20">
      <c r="A181" s="62" t="s">
        <v>691</v>
      </c>
      <c r="B181" s="59" t="s">
        <v>692</v>
      </c>
      <c r="C181" s="71" t="s">
        <v>120</v>
      </c>
      <c r="D181" s="71" t="s">
        <v>27</v>
      </c>
      <c r="E181" s="59" t="s">
        <v>506</v>
      </c>
      <c r="F181" s="71" t="s">
        <v>128</v>
      </c>
      <c r="G181" s="59" t="s">
        <v>501</v>
      </c>
      <c r="H181" s="59" t="s">
        <v>287</v>
      </c>
      <c r="I181" s="130" t="s">
        <v>3565</v>
      </c>
      <c r="J181" s="68">
        <v>3.190000000000214</v>
      </c>
      <c r="K181" s="71" t="s">
        <v>132</v>
      </c>
      <c r="L181" s="72">
        <v>5.6500000000000002E-2</v>
      </c>
      <c r="M181" s="72">
        <v>6.010000000000261E-2</v>
      </c>
      <c r="N181" s="68">
        <v>3361684.8508759998</v>
      </c>
      <c r="O181" s="70">
        <v>100.53</v>
      </c>
      <c r="P181" s="130" t="s">
        <v>3565</v>
      </c>
      <c r="Q181" s="68">
        <v>3379.5019300119998</v>
      </c>
      <c r="R181" s="69">
        <v>7.9611276089843648E-3</v>
      </c>
      <c r="S181" s="69">
        <f t="shared" si="2"/>
        <v>2.2598398126724307E-3</v>
      </c>
      <c r="T181" s="69">
        <f>Q181/'סכום נכסי הקרן'!$C$41</f>
        <v>1.6057315291679471E-4</v>
      </c>
    </row>
    <row r="182" spans="1:20">
      <c r="A182" s="62" t="s">
        <v>693</v>
      </c>
      <c r="B182" s="59" t="s">
        <v>694</v>
      </c>
      <c r="C182" s="71" t="s">
        <v>120</v>
      </c>
      <c r="D182" s="71" t="s">
        <v>27</v>
      </c>
      <c r="E182" s="59" t="s">
        <v>513</v>
      </c>
      <c r="F182" s="71" t="s">
        <v>514</v>
      </c>
      <c r="G182" s="59" t="s">
        <v>501</v>
      </c>
      <c r="H182" s="59" t="s">
        <v>287</v>
      </c>
      <c r="I182" s="130" t="s">
        <v>3565</v>
      </c>
      <c r="J182" s="68">
        <v>4.4299999999999908</v>
      </c>
      <c r="K182" s="71" t="s">
        <v>132</v>
      </c>
      <c r="L182" s="72">
        <v>5.5E-2</v>
      </c>
      <c r="M182" s="72">
        <v>5.760000000000156E-2</v>
      </c>
      <c r="N182" s="68">
        <v>2313188.6855549999</v>
      </c>
      <c r="O182" s="70">
        <v>99.23</v>
      </c>
      <c r="P182" s="130" t="s">
        <v>3565</v>
      </c>
      <c r="Q182" s="68">
        <v>2295.7305365140001</v>
      </c>
      <c r="R182" s="69">
        <v>9.5032997364723568E-3</v>
      </c>
      <c r="S182" s="69">
        <f t="shared" si="2"/>
        <v>1.5351325056245063E-3</v>
      </c>
      <c r="T182" s="69">
        <f>Q182/'סכום נכסי הקרן'!$C$41</f>
        <v>1.0907899984365707E-4</v>
      </c>
    </row>
    <row r="183" spans="1:20">
      <c r="A183" s="62" t="s">
        <v>695</v>
      </c>
      <c r="B183" s="59" t="s">
        <v>696</v>
      </c>
      <c r="C183" s="71" t="s">
        <v>120</v>
      </c>
      <c r="D183" s="71" t="s">
        <v>27</v>
      </c>
      <c r="E183" s="59" t="s">
        <v>697</v>
      </c>
      <c r="F183" s="71" t="s">
        <v>577</v>
      </c>
      <c r="G183" s="59" t="s">
        <v>518</v>
      </c>
      <c r="H183" s="59" t="s">
        <v>130</v>
      </c>
      <c r="I183" s="130" t="s">
        <v>3565</v>
      </c>
      <c r="J183" s="68">
        <v>0.81999999999837581</v>
      </c>
      <c r="K183" s="71" t="s">
        <v>132</v>
      </c>
      <c r="L183" s="72">
        <v>3.0499999999999999E-2</v>
      </c>
      <c r="M183" s="72">
        <v>4.8399999999689074E-2</v>
      </c>
      <c r="N183" s="68">
        <v>87390.863217000006</v>
      </c>
      <c r="O183" s="70">
        <v>98.63</v>
      </c>
      <c r="P183" s="130" t="s">
        <v>3565</v>
      </c>
      <c r="Q183" s="68">
        <v>86.193608377000004</v>
      </c>
      <c r="R183" s="69">
        <v>1.3019413948468124E-3</v>
      </c>
      <c r="S183" s="69">
        <f t="shared" si="2"/>
        <v>5.7636820999699474E-5</v>
      </c>
      <c r="T183" s="69">
        <f>Q183/'סכום נכסי הקרן'!$C$41</f>
        <v>4.095390310465423E-6</v>
      </c>
    </row>
    <row r="184" spans="1:20">
      <c r="A184" s="62" t="s">
        <v>698</v>
      </c>
      <c r="B184" s="59" t="s">
        <v>699</v>
      </c>
      <c r="C184" s="71" t="s">
        <v>120</v>
      </c>
      <c r="D184" s="71" t="s">
        <v>27</v>
      </c>
      <c r="E184" s="59" t="s">
        <v>697</v>
      </c>
      <c r="F184" s="71" t="s">
        <v>577</v>
      </c>
      <c r="G184" s="59" t="s">
        <v>518</v>
      </c>
      <c r="H184" s="59" t="s">
        <v>130</v>
      </c>
      <c r="I184" s="130" t="s">
        <v>3565</v>
      </c>
      <c r="J184" s="68">
        <v>2.8000000000009138</v>
      </c>
      <c r="K184" s="71" t="s">
        <v>132</v>
      </c>
      <c r="L184" s="72">
        <v>2.58E-2</v>
      </c>
      <c r="M184" s="72">
        <v>5.0700000000003659E-2</v>
      </c>
      <c r="N184" s="68">
        <v>702506.344927</v>
      </c>
      <c r="O184" s="70">
        <v>93.51</v>
      </c>
      <c r="P184" s="130" t="s">
        <v>3565</v>
      </c>
      <c r="Q184" s="68">
        <v>656.91368316799992</v>
      </c>
      <c r="R184" s="69">
        <v>2.6212282779962963E-3</v>
      </c>
      <c r="S184" s="69">
        <f t="shared" si="2"/>
        <v>4.3927174046829386E-4</v>
      </c>
      <c r="T184" s="69">
        <f>Q184/'סכום נכסי הקרן'!$C$41</f>
        <v>3.1212499204016E-5</v>
      </c>
    </row>
    <row r="185" spans="1:20">
      <c r="A185" s="62" t="s">
        <v>700</v>
      </c>
      <c r="B185" s="59" t="s">
        <v>701</v>
      </c>
      <c r="C185" s="71" t="s">
        <v>120</v>
      </c>
      <c r="D185" s="71" t="s">
        <v>27</v>
      </c>
      <c r="E185" s="59" t="s">
        <v>697</v>
      </c>
      <c r="F185" s="71" t="s">
        <v>577</v>
      </c>
      <c r="G185" s="59" t="s">
        <v>518</v>
      </c>
      <c r="H185" s="59" t="s">
        <v>130</v>
      </c>
      <c r="I185" s="130" t="s">
        <v>3565</v>
      </c>
      <c r="J185" s="68">
        <v>3.9800000000000555</v>
      </c>
      <c r="K185" s="71" t="s">
        <v>132</v>
      </c>
      <c r="L185" s="72">
        <v>0.04</v>
      </c>
      <c r="M185" s="72">
        <v>5.3300000000000562E-2</v>
      </c>
      <c r="N185" s="68">
        <v>3817273.28</v>
      </c>
      <c r="O185" s="70">
        <v>95.2</v>
      </c>
      <c r="P185" s="130" t="s">
        <v>3565</v>
      </c>
      <c r="Q185" s="68">
        <v>3634.0441625599997</v>
      </c>
      <c r="R185" s="69">
        <v>8.7207111314181272E-3</v>
      </c>
      <c r="S185" s="69">
        <f t="shared" si="2"/>
        <v>2.4300497084000093E-3</v>
      </c>
      <c r="T185" s="69">
        <f>Q185/'סכום נכסי הקרן'!$C$41</f>
        <v>1.7266743475984937E-4</v>
      </c>
    </row>
    <row r="186" spans="1:20">
      <c r="A186" s="62" t="s">
        <v>702</v>
      </c>
      <c r="B186" s="59" t="s">
        <v>703</v>
      </c>
      <c r="C186" s="71" t="s">
        <v>120</v>
      </c>
      <c r="D186" s="71" t="s">
        <v>27</v>
      </c>
      <c r="E186" s="59" t="s">
        <v>704</v>
      </c>
      <c r="F186" s="71" t="s">
        <v>128</v>
      </c>
      <c r="G186" s="59" t="s">
        <v>501</v>
      </c>
      <c r="H186" s="59" t="s">
        <v>287</v>
      </c>
      <c r="I186" s="130" t="s">
        <v>3565</v>
      </c>
      <c r="J186" s="68">
        <v>0.73999999999913324</v>
      </c>
      <c r="K186" s="71" t="s">
        <v>132</v>
      </c>
      <c r="L186" s="72">
        <v>2.9500000000000002E-2</v>
      </c>
      <c r="M186" s="72">
        <v>5.4499999999987621E-2</v>
      </c>
      <c r="N186" s="68">
        <v>328786.26296399999</v>
      </c>
      <c r="O186" s="70">
        <v>98.25</v>
      </c>
      <c r="P186" s="130" t="s">
        <v>3565</v>
      </c>
      <c r="Q186" s="68">
        <v>323.03250317200002</v>
      </c>
      <c r="R186" s="69">
        <v>9.1942881220466351E-3</v>
      </c>
      <c r="S186" s="69">
        <f t="shared" si="2"/>
        <v>2.1600866831069594E-4</v>
      </c>
      <c r="T186" s="69">
        <f>Q186/'סכום נכסי הקרן'!$C$41</f>
        <v>1.5348518392101749E-5</v>
      </c>
    </row>
    <row r="187" spans="1:20">
      <c r="A187" s="62" t="s">
        <v>705</v>
      </c>
      <c r="B187" s="59" t="s">
        <v>706</v>
      </c>
      <c r="C187" s="71" t="s">
        <v>120</v>
      </c>
      <c r="D187" s="71" t="s">
        <v>27</v>
      </c>
      <c r="E187" s="59" t="s">
        <v>555</v>
      </c>
      <c r="F187" s="71" t="s">
        <v>156</v>
      </c>
      <c r="G187" s="59" t="s">
        <v>501</v>
      </c>
      <c r="H187" s="59" t="s">
        <v>287</v>
      </c>
      <c r="I187" s="130" t="s">
        <v>3565</v>
      </c>
      <c r="J187" s="68">
        <v>1.5499999999993685</v>
      </c>
      <c r="K187" s="71" t="s">
        <v>132</v>
      </c>
      <c r="L187" s="72">
        <v>3.5499999999999997E-2</v>
      </c>
      <c r="M187" s="72">
        <v>4.8899999999986114E-2</v>
      </c>
      <c r="N187" s="68">
        <v>1190386.623747</v>
      </c>
      <c r="O187" s="70">
        <v>98.03</v>
      </c>
      <c r="P187" s="68">
        <v>21.129362471000004</v>
      </c>
      <c r="Q187" s="68">
        <v>1188.065316485</v>
      </c>
      <c r="R187" s="69">
        <v>3.0456456008347986E-3</v>
      </c>
      <c r="S187" s="69">
        <f t="shared" si="2"/>
        <v>7.9444763099707457E-4</v>
      </c>
      <c r="T187" s="69">
        <f>Q187/'סכום נכסי הקרן'!$C$41</f>
        <v>5.6449559044462105E-5</v>
      </c>
    </row>
    <row r="188" spans="1:20">
      <c r="A188" s="62" t="s">
        <v>707</v>
      </c>
      <c r="B188" s="59" t="s">
        <v>708</v>
      </c>
      <c r="C188" s="71" t="s">
        <v>120</v>
      </c>
      <c r="D188" s="71" t="s">
        <v>27</v>
      </c>
      <c r="E188" s="59" t="s">
        <v>555</v>
      </c>
      <c r="F188" s="71" t="s">
        <v>156</v>
      </c>
      <c r="G188" s="59" t="s">
        <v>501</v>
      </c>
      <c r="H188" s="59" t="s">
        <v>287</v>
      </c>
      <c r="I188" s="130" t="s">
        <v>3565</v>
      </c>
      <c r="J188" s="68">
        <v>2.5599999999999108</v>
      </c>
      <c r="K188" s="71" t="s">
        <v>132</v>
      </c>
      <c r="L188" s="72">
        <v>2.5000000000000001E-2</v>
      </c>
      <c r="M188" s="72">
        <v>4.8999999999996768E-2</v>
      </c>
      <c r="N188" s="68">
        <v>4174598.7019179994</v>
      </c>
      <c r="O188" s="70">
        <v>94.18</v>
      </c>
      <c r="P188" s="68">
        <v>1021.285752434</v>
      </c>
      <c r="Q188" s="68">
        <v>4952.9228097240002</v>
      </c>
      <c r="R188" s="69">
        <v>5.4449377944743912E-3</v>
      </c>
      <c r="S188" s="69">
        <f t="shared" si="2"/>
        <v>3.3119709313105647E-3</v>
      </c>
      <c r="T188" s="69">
        <f>Q188/'סכום נכסי הקרן'!$C$41</f>
        <v>2.3533243897513279E-4</v>
      </c>
    </row>
    <row r="189" spans="1:20">
      <c r="A189" s="62" t="s">
        <v>709</v>
      </c>
      <c r="B189" s="59" t="s">
        <v>710</v>
      </c>
      <c r="C189" s="71" t="s">
        <v>120</v>
      </c>
      <c r="D189" s="71" t="s">
        <v>27</v>
      </c>
      <c r="E189" s="59" t="s">
        <v>555</v>
      </c>
      <c r="F189" s="71" t="s">
        <v>156</v>
      </c>
      <c r="G189" s="59" t="s">
        <v>501</v>
      </c>
      <c r="H189" s="59" t="s">
        <v>287</v>
      </c>
      <c r="I189" s="130" t="s">
        <v>3565</v>
      </c>
      <c r="J189" s="68">
        <v>3.9299999999995094</v>
      </c>
      <c r="K189" s="71" t="s">
        <v>132</v>
      </c>
      <c r="L189" s="72">
        <v>4.7300000000000002E-2</v>
      </c>
      <c r="M189" s="72">
        <v>5.0399999999990612E-2</v>
      </c>
      <c r="N189" s="68">
        <v>1849182.6086639999</v>
      </c>
      <c r="O189" s="70">
        <v>99</v>
      </c>
      <c r="P189" s="68">
        <v>43.733168695000003</v>
      </c>
      <c r="Q189" s="68">
        <v>1874.4240333439998</v>
      </c>
      <c r="R189" s="69">
        <v>4.6824825814770262E-3</v>
      </c>
      <c r="S189" s="69">
        <f t="shared" si="2"/>
        <v>1.25340897685647E-3</v>
      </c>
      <c r="T189" s="69">
        <f>Q189/'סכום נכסי הקרן'!$C$41</f>
        <v>8.9061105207296766E-5</v>
      </c>
    </row>
    <row r="190" spans="1:20">
      <c r="A190" s="62" t="s">
        <v>711</v>
      </c>
      <c r="B190" s="59" t="s">
        <v>712</v>
      </c>
      <c r="C190" s="71" t="s">
        <v>120</v>
      </c>
      <c r="D190" s="71" t="s">
        <v>27</v>
      </c>
      <c r="E190" s="59" t="s">
        <v>558</v>
      </c>
      <c r="F190" s="71" t="s">
        <v>291</v>
      </c>
      <c r="G190" s="59" t="s">
        <v>501</v>
      </c>
      <c r="H190" s="59" t="s">
        <v>287</v>
      </c>
      <c r="I190" s="130" t="s">
        <v>3565</v>
      </c>
      <c r="J190" s="68">
        <v>4.5099999999996951</v>
      </c>
      <c r="K190" s="71" t="s">
        <v>132</v>
      </c>
      <c r="L190" s="72">
        <v>2.4300000000000002E-2</v>
      </c>
      <c r="M190" s="72">
        <v>4.909999999999639E-2</v>
      </c>
      <c r="N190" s="68">
        <v>3932982.229084</v>
      </c>
      <c r="O190" s="70">
        <v>89.9</v>
      </c>
      <c r="P190" s="130" t="s">
        <v>3565</v>
      </c>
      <c r="Q190" s="68">
        <v>3535.7510237079996</v>
      </c>
      <c r="R190" s="69">
        <v>2.6853352103344565E-3</v>
      </c>
      <c r="S190" s="69">
        <f t="shared" si="2"/>
        <v>2.3643220499786101E-3</v>
      </c>
      <c r="T190" s="69">
        <f>Q190/'סכום נכסי הקרן'!$C$41</f>
        <v>1.679971491549236E-4</v>
      </c>
    </row>
    <row r="191" spans="1:20">
      <c r="A191" s="62" t="s">
        <v>713</v>
      </c>
      <c r="B191" s="59" t="s">
        <v>714</v>
      </c>
      <c r="C191" s="71" t="s">
        <v>120</v>
      </c>
      <c r="D191" s="71" t="s">
        <v>27</v>
      </c>
      <c r="E191" s="59" t="s">
        <v>715</v>
      </c>
      <c r="F191" s="71" t="s">
        <v>156</v>
      </c>
      <c r="G191" s="59" t="s">
        <v>501</v>
      </c>
      <c r="H191" s="59" t="s">
        <v>287</v>
      </c>
      <c r="I191" s="130" t="s">
        <v>3565</v>
      </c>
      <c r="J191" s="68">
        <v>0.48</v>
      </c>
      <c r="K191" s="71" t="s">
        <v>132</v>
      </c>
      <c r="L191" s="72">
        <v>2.1600000000000001E-2</v>
      </c>
      <c r="M191" s="72">
        <v>5.0700002669727955E-2</v>
      </c>
      <c r="N191" s="68">
        <v>7.5868000000000005E-2</v>
      </c>
      <c r="O191" s="70">
        <v>98.7</v>
      </c>
      <c r="P191" s="130" t="s">
        <v>3565</v>
      </c>
      <c r="Q191" s="68">
        <v>7.4913999999999995E-5</v>
      </c>
      <c r="R191" s="69">
        <v>5.9317494787671004E-10</v>
      </c>
      <c r="S191" s="69">
        <f t="shared" si="2"/>
        <v>5.0094257447558653E-11</v>
      </c>
      <c r="T191" s="69">
        <f>Q191/'סכום נכסי הקרן'!$C$41</f>
        <v>3.5594526728280479E-12</v>
      </c>
    </row>
    <row r="192" spans="1:20">
      <c r="A192" s="62" t="s">
        <v>716</v>
      </c>
      <c r="B192" s="59" t="s">
        <v>717</v>
      </c>
      <c r="C192" s="71" t="s">
        <v>120</v>
      </c>
      <c r="D192" s="71" t="s">
        <v>27</v>
      </c>
      <c r="E192" s="59" t="s">
        <v>718</v>
      </c>
      <c r="F192" s="71" t="s">
        <v>719</v>
      </c>
      <c r="G192" s="59" t="s">
        <v>501</v>
      </c>
      <c r="H192" s="59" t="s">
        <v>287</v>
      </c>
      <c r="I192" s="130" t="s">
        <v>3565</v>
      </c>
      <c r="J192" s="68">
        <v>6.2399999999989832</v>
      </c>
      <c r="K192" s="71" t="s">
        <v>132</v>
      </c>
      <c r="L192" s="72">
        <v>2.3399999999999997E-2</v>
      </c>
      <c r="M192" s="72">
        <v>5.2499999999988729E-2</v>
      </c>
      <c r="N192" s="68">
        <v>2915275.921875</v>
      </c>
      <c r="O192" s="70">
        <v>83.69</v>
      </c>
      <c r="P192" s="130" t="s">
        <v>3565</v>
      </c>
      <c r="Q192" s="68">
        <v>2439.7944191269999</v>
      </c>
      <c r="R192" s="69">
        <v>2.957169149521779E-3</v>
      </c>
      <c r="S192" s="69">
        <f t="shared" si="2"/>
        <v>1.6314666117263096E-3</v>
      </c>
      <c r="T192" s="69">
        <f>Q192/'סכום נכסי הקרן'!$C$41</f>
        <v>1.1592402977163887E-4</v>
      </c>
    </row>
    <row r="193" spans="1:20">
      <c r="A193" s="62" t="s">
        <v>720</v>
      </c>
      <c r="B193" s="59" t="s">
        <v>721</v>
      </c>
      <c r="C193" s="71" t="s">
        <v>120</v>
      </c>
      <c r="D193" s="71" t="s">
        <v>27</v>
      </c>
      <c r="E193" s="59" t="s">
        <v>722</v>
      </c>
      <c r="F193" s="71" t="s">
        <v>577</v>
      </c>
      <c r="G193" s="59" t="s">
        <v>565</v>
      </c>
      <c r="H193" s="59" t="s">
        <v>130</v>
      </c>
      <c r="I193" s="130" t="s">
        <v>3565</v>
      </c>
      <c r="J193" s="68">
        <v>2.0900000000000092</v>
      </c>
      <c r="K193" s="71" t="s">
        <v>132</v>
      </c>
      <c r="L193" s="72">
        <v>2.9500000000000002E-2</v>
      </c>
      <c r="M193" s="72">
        <v>5.3500000000005647E-2</v>
      </c>
      <c r="N193" s="68">
        <v>2414219.6410369999</v>
      </c>
      <c r="O193" s="70">
        <v>95.31</v>
      </c>
      <c r="P193" s="130" t="s">
        <v>3565</v>
      </c>
      <c r="Q193" s="68">
        <v>2300.9927398219997</v>
      </c>
      <c r="R193" s="69">
        <v>7.8003057869368425E-3</v>
      </c>
      <c r="S193" s="69">
        <f t="shared" si="2"/>
        <v>1.538651289393259E-3</v>
      </c>
      <c r="T193" s="69">
        <f>Q193/'סכום נכסי הקרן'!$C$41</f>
        <v>1.0932902739030556E-4</v>
      </c>
    </row>
    <row r="194" spans="1:20">
      <c r="A194" s="62" t="s">
        <v>723</v>
      </c>
      <c r="B194" s="59" t="s">
        <v>724</v>
      </c>
      <c r="C194" s="71" t="s">
        <v>120</v>
      </c>
      <c r="D194" s="71" t="s">
        <v>27</v>
      </c>
      <c r="E194" s="59" t="s">
        <v>722</v>
      </c>
      <c r="F194" s="71" t="s">
        <v>577</v>
      </c>
      <c r="G194" s="59" t="s">
        <v>565</v>
      </c>
      <c r="H194" s="59" t="s">
        <v>130</v>
      </c>
      <c r="I194" s="130" t="s">
        <v>3565</v>
      </c>
      <c r="J194" s="68">
        <v>2.9699999999999216</v>
      </c>
      <c r="K194" s="71" t="s">
        <v>132</v>
      </c>
      <c r="L194" s="72">
        <v>2.5499999999999998E-2</v>
      </c>
      <c r="M194" s="72">
        <v>5.5300000000000772E-2</v>
      </c>
      <c r="N194" s="68">
        <v>278976.20849699999</v>
      </c>
      <c r="O194" s="70">
        <v>91.82</v>
      </c>
      <c r="P194" s="130" t="s">
        <v>3565</v>
      </c>
      <c r="Q194" s="68">
        <v>256.15595476600004</v>
      </c>
      <c r="R194" s="69">
        <v>4.7910183670851292E-4</v>
      </c>
      <c r="S194" s="69">
        <f t="shared" si="2"/>
        <v>1.7128897595607221E-4</v>
      </c>
      <c r="T194" s="69">
        <f>Q194/'סכום נכסי הקרן'!$C$41</f>
        <v>1.2170956000916509E-5</v>
      </c>
    </row>
    <row r="195" spans="1:20">
      <c r="A195" s="62" t="s">
        <v>725</v>
      </c>
      <c r="B195" s="59" t="s">
        <v>726</v>
      </c>
      <c r="C195" s="71" t="s">
        <v>120</v>
      </c>
      <c r="D195" s="71" t="s">
        <v>27</v>
      </c>
      <c r="E195" s="59" t="s">
        <v>727</v>
      </c>
      <c r="F195" s="71" t="s">
        <v>351</v>
      </c>
      <c r="G195" s="59" t="s">
        <v>565</v>
      </c>
      <c r="H195" s="59" t="s">
        <v>130</v>
      </c>
      <c r="I195" s="130" t="s">
        <v>3565</v>
      </c>
      <c r="J195" s="68">
        <v>1.8299999999997205</v>
      </c>
      <c r="K195" s="71" t="s">
        <v>132</v>
      </c>
      <c r="L195" s="72">
        <v>3.27E-2</v>
      </c>
      <c r="M195" s="72">
        <v>4.5199999999977633E-2</v>
      </c>
      <c r="N195" s="68">
        <v>909773.46062999999</v>
      </c>
      <c r="O195" s="70">
        <v>98.27</v>
      </c>
      <c r="P195" s="130" t="s">
        <v>3565</v>
      </c>
      <c r="Q195" s="68">
        <v>894.03437957499989</v>
      </c>
      <c r="R195" s="69">
        <v>2.8827428384976851E-3</v>
      </c>
      <c r="S195" s="69">
        <f t="shared" si="2"/>
        <v>5.9783202575484451E-4</v>
      </c>
      <c r="T195" s="69">
        <f>Q195/'סכום נכסי הקרן'!$C$41</f>
        <v>4.2479016765603213E-5</v>
      </c>
    </row>
    <row r="196" spans="1:20">
      <c r="A196" s="62" t="s">
        <v>728</v>
      </c>
      <c r="B196" s="59" t="s">
        <v>729</v>
      </c>
      <c r="C196" s="71" t="s">
        <v>120</v>
      </c>
      <c r="D196" s="71" t="s">
        <v>27</v>
      </c>
      <c r="E196" s="59" t="s">
        <v>730</v>
      </c>
      <c r="F196" s="71" t="s">
        <v>628</v>
      </c>
      <c r="G196" s="59" t="s">
        <v>565</v>
      </c>
      <c r="H196" s="59" t="s">
        <v>130</v>
      </c>
      <c r="I196" s="130" t="s">
        <v>3565</v>
      </c>
      <c r="J196" s="68">
        <v>2.1999999999918152</v>
      </c>
      <c r="K196" s="71" t="s">
        <v>132</v>
      </c>
      <c r="L196" s="72">
        <v>3.4500000000000003E-2</v>
      </c>
      <c r="M196" s="72">
        <v>5.0399999999765355E-2</v>
      </c>
      <c r="N196" s="68">
        <v>74913.9948</v>
      </c>
      <c r="O196" s="70">
        <v>97.85</v>
      </c>
      <c r="P196" s="130" t="s">
        <v>3565</v>
      </c>
      <c r="Q196" s="68">
        <v>73.303341192999994</v>
      </c>
      <c r="R196" s="69">
        <v>1.0284435866536151E-4</v>
      </c>
      <c r="S196" s="69">
        <f t="shared" si="2"/>
        <v>4.9017225691971766E-5</v>
      </c>
      <c r="T196" s="69">
        <f>Q196/'סכום נכסי הקרן'!$C$41</f>
        <v>3.4829240694216061E-6</v>
      </c>
    </row>
    <row r="197" spans="1:20">
      <c r="A197" s="62" t="s">
        <v>731</v>
      </c>
      <c r="B197" s="59" t="s">
        <v>732</v>
      </c>
      <c r="C197" s="71" t="s">
        <v>120</v>
      </c>
      <c r="D197" s="71" t="s">
        <v>27</v>
      </c>
      <c r="E197" s="59" t="s">
        <v>733</v>
      </c>
      <c r="F197" s="71" t="s">
        <v>628</v>
      </c>
      <c r="G197" s="59" t="s">
        <v>565</v>
      </c>
      <c r="H197" s="59" t="s">
        <v>130</v>
      </c>
      <c r="I197" s="130" t="s">
        <v>3565</v>
      </c>
      <c r="J197" s="68">
        <v>3.56</v>
      </c>
      <c r="K197" s="71" t="s">
        <v>132</v>
      </c>
      <c r="L197" s="72">
        <v>2.5000000000000001E-3</v>
      </c>
      <c r="M197" s="72">
        <v>5.1699999999998587E-2</v>
      </c>
      <c r="N197" s="68">
        <v>2085936.052843</v>
      </c>
      <c r="O197" s="70">
        <v>84.4</v>
      </c>
      <c r="P197" s="130" t="s">
        <v>3565</v>
      </c>
      <c r="Q197" s="68">
        <v>1760.529959125</v>
      </c>
      <c r="R197" s="69">
        <v>3.6814837449267741E-3</v>
      </c>
      <c r="S197" s="69">
        <f t="shared" si="2"/>
        <v>1.1772491258849836E-3</v>
      </c>
      <c r="T197" s="69">
        <f>Q197/'סכום נכסי הקרן'!$C$41</f>
        <v>8.3649559075758004E-5</v>
      </c>
    </row>
    <row r="198" spans="1:20">
      <c r="A198" s="62" t="s">
        <v>734</v>
      </c>
      <c r="B198" s="59" t="s">
        <v>735</v>
      </c>
      <c r="C198" s="71" t="s">
        <v>120</v>
      </c>
      <c r="D198" s="71" t="s">
        <v>27</v>
      </c>
      <c r="E198" s="59" t="s">
        <v>576</v>
      </c>
      <c r="F198" s="71" t="s">
        <v>577</v>
      </c>
      <c r="G198" s="59" t="s">
        <v>578</v>
      </c>
      <c r="H198" s="59" t="s">
        <v>287</v>
      </c>
      <c r="I198" s="130" t="s">
        <v>3565</v>
      </c>
      <c r="J198" s="68">
        <v>2.3200000000001459</v>
      </c>
      <c r="K198" s="71" t="s">
        <v>132</v>
      </c>
      <c r="L198" s="72">
        <v>4.2999999999999997E-2</v>
      </c>
      <c r="M198" s="72">
        <v>5.2300000000003323E-2</v>
      </c>
      <c r="N198" s="68">
        <v>2196470.9824029999</v>
      </c>
      <c r="O198" s="70">
        <v>99.99</v>
      </c>
      <c r="P198" s="130" t="s">
        <v>3565</v>
      </c>
      <c r="Q198" s="68">
        <v>2196.2514085490002</v>
      </c>
      <c r="R198" s="69">
        <v>1.9785615518885229E-3</v>
      </c>
      <c r="S198" s="69">
        <f t="shared" si="2"/>
        <v>1.4686117879090283E-3</v>
      </c>
      <c r="T198" s="69">
        <f>Q198/'סכום נכסי הקרן'!$C$41</f>
        <v>1.0435236332811096E-4</v>
      </c>
    </row>
    <row r="199" spans="1:20">
      <c r="A199" s="62" t="s">
        <v>736</v>
      </c>
      <c r="B199" s="59" t="s">
        <v>737</v>
      </c>
      <c r="C199" s="71" t="s">
        <v>120</v>
      </c>
      <c r="D199" s="71" t="s">
        <v>27</v>
      </c>
      <c r="E199" s="59" t="s">
        <v>738</v>
      </c>
      <c r="F199" s="71" t="s">
        <v>564</v>
      </c>
      <c r="G199" s="59" t="s">
        <v>565</v>
      </c>
      <c r="H199" s="59" t="s">
        <v>130</v>
      </c>
      <c r="I199" s="130" t="s">
        <v>3565</v>
      </c>
      <c r="J199" s="68">
        <v>0.85000000000044973</v>
      </c>
      <c r="K199" s="71" t="s">
        <v>132</v>
      </c>
      <c r="L199" s="72">
        <v>3.5000000000000003E-2</v>
      </c>
      <c r="M199" s="72">
        <v>5.3100000000017106E-2</v>
      </c>
      <c r="N199" s="68">
        <v>1113371.36888</v>
      </c>
      <c r="O199" s="70">
        <v>99.86</v>
      </c>
      <c r="P199" s="130" t="s">
        <v>3565</v>
      </c>
      <c r="Q199" s="68">
        <v>1111.81267361</v>
      </c>
      <c r="R199" s="69">
        <v>5.8072781602336743E-3</v>
      </c>
      <c r="S199" s="69">
        <f t="shared" si="2"/>
        <v>7.4345823618119234E-4</v>
      </c>
      <c r="T199" s="69">
        <f>Q199/'סכום נכסי הקרן'!$C$41</f>
        <v>5.2826502292831953E-5</v>
      </c>
    </row>
    <row r="200" spans="1:20">
      <c r="A200" s="62" t="s">
        <v>739</v>
      </c>
      <c r="B200" s="59" t="s">
        <v>740</v>
      </c>
      <c r="C200" s="71" t="s">
        <v>120</v>
      </c>
      <c r="D200" s="71" t="s">
        <v>27</v>
      </c>
      <c r="E200" s="59" t="s">
        <v>738</v>
      </c>
      <c r="F200" s="71" t="s">
        <v>564</v>
      </c>
      <c r="G200" s="59" t="s">
        <v>565</v>
      </c>
      <c r="H200" s="59" t="s">
        <v>130</v>
      </c>
      <c r="I200" s="130" t="s">
        <v>3565</v>
      </c>
      <c r="J200" s="68">
        <v>2.3700000000010033</v>
      </c>
      <c r="K200" s="71" t="s">
        <v>132</v>
      </c>
      <c r="L200" s="72">
        <v>2.6499999999999999E-2</v>
      </c>
      <c r="M200" s="72">
        <v>5.2800000000014752E-2</v>
      </c>
      <c r="N200" s="68">
        <v>913016.50005899998</v>
      </c>
      <c r="O200" s="70">
        <v>95.03</v>
      </c>
      <c r="P200" s="130" t="s">
        <v>3565</v>
      </c>
      <c r="Q200" s="68">
        <v>867.63961014899996</v>
      </c>
      <c r="R200" s="69">
        <v>1.4856640888918757E-3</v>
      </c>
      <c r="S200" s="69">
        <f t="shared" si="2"/>
        <v>5.8018210217720891E-4</v>
      </c>
      <c r="T200" s="69">
        <f>Q200/'סכום נכסי הקרן'!$C$41</f>
        <v>4.1224899610170907E-5</v>
      </c>
    </row>
    <row r="201" spans="1:20">
      <c r="A201" s="62" t="s">
        <v>741</v>
      </c>
      <c r="B201" s="59" t="s">
        <v>742</v>
      </c>
      <c r="C201" s="71" t="s">
        <v>120</v>
      </c>
      <c r="D201" s="71" t="s">
        <v>27</v>
      </c>
      <c r="E201" s="59" t="s">
        <v>738</v>
      </c>
      <c r="F201" s="71" t="s">
        <v>564</v>
      </c>
      <c r="G201" s="59" t="s">
        <v>565</v>
      </c>
      <c r="H201" s="59" t="s">
        <v>130</v>
      </c>
      <c r="I201" s="130" t="s">
        <v>3565</v>
      </c>
      <c r="J201" s="68">
        <v>1.9099999999999748</v>
      </c>
      <c r="K201" s="71" t="s">
        <v>132</v>
      </c>
      <c r="L201" s="72">
        <v>4.99E-2</v>
      </c>
      <c r="M201" s="72">
        <v>4.6799999999997371E-2</v>
      </c>
      <c r="N201" s="68">
        <v>3123826.4854949997</v>
      </c>
      <c r="O201" s="70">
        <v>101.94</v>
      </c>
      <c r="P201" s="130" t="s">
        <v>3565</v>
      </c>
      <c r="Q201" s="68">
        <v>3184.4287535879998</v>
      </c>
      <c r="R201" s="69">
        <v>8.9572085605591385E-3</v>
      </c>
      <c r="S201" s="69">
        <f t="shared" si="2"/>
        <v>2.1293962918232318E-3</v>
      </c>
      <c r="T201" s="69">
        <f>Q201/'סכום נכסי הקרן'!$C$41</f>
        <v>1.5130447497649699E-4</v>
      </c>
    </row>
    <row r="202" spans="1:20">
      <c r="A202" s="62" t="s">
        <v>743</v>
      </c>
      <c r="B202" s="59" t="s">
        <v>744</v>
      </c>
      <c r="C202" s="71" t="s">
        <v>120</v>
      </c>
      <c r="D202" s="71" t="s">
        <v>27</v>
      </c>
      <c r="E202" s="59" t="s">
        <v>592</v>
      </c>
      <c r="F202" s="71" t="s">
        <v>593</v>
      </c>
      <c r="G202" s="59" t="s">
        <v>565</v>
      </c>
      <c r="H202" s="59" t="s">
        <v>130</v>
      </c>
      <c r="I202" s="130" t="s">
        <v>3565</v>
      </c>
      <c r="J202" s="68">
        <v>1.6900000000015334</v>
      </c>
      <c r="K202" s="71" t="s">
        <v>132</v>
      </c>
      <c r="L202" s="72">
        <v>3.2500000000000001E-2</v>
      </c>
      <c r="M202" s="72">
        <v>5.3600000000014754E-2</v>
      </c>
      <c r="N202" s="68">
        <v>532842.31605799997</v>
      </c>
      <c r="O202" s="70">
        <v>96.68</v>
      </c>
      <c r="P202" s="130" t="s">
        <v>3565</v>
      </c>
      <c r="Q202" s="68">
        <v>515.15195130899997</v>
      </c>
      <c r="R202" s="69">
        <v>1.6818603571656912E-3</v>
      </c>
      <c r="S202" s="69">
        <f t="shared" ref="S202:S265" si="3">IFERROR(Q202/$Q$9,0)</f>
        <v>3.4447706000861314E-4</v>
      </c>
      <c r="T202" s="69">
        <f>Q202/'סכום נכסי הקרן'!$C$41</f>
        <v>2.4476853325138216E-5</v>
      </c>
    </row>
    <row r="203" spans="1:20">
      <c r="A203" s="62" t="s">
        <v>745</v>
      </c>
      <c r="B203" s="59" t="s">
        <v>746</v>
      </c>
      <c r="C203" s="71" t="s">
        <v>120</v>
      </c>
      <c r="D203" s="71" t="s">
        <v>27</v>
      </c>
      <c r="E203" s="59" t="s">
        <v>592</v>
      </c>
      <c r="F203" s="71" t="s">
        <v>593</v>
      </c>
      <c r="G203" s="59" t="s">
        <v>565</v>
      </c>
      <c r="H203" s="59" t="s">
        <v>130</v>
      </c>
      <c r="I203" s="130" t="s">
        <v>3565</v>
      </c>
      <c r="J203" s="68">
        <v>3.5399999999999974</v>
      </c>
      <c r="K203" s="71" t="s">
        <v>132</v>
      </c>
      <c r="L203" s="72">
        <v>2.1600000000000001E-2</v>
      </c>
      <c r="M203" s="72">
        <v>6.0500000000000539E-2</v>
      </c>
      <c r="N203" s="68">
        <v>7499728.3718919996</v>
      </c>
      <c r="O203" s="70">
        <v>87.98</v>
      </c>
      <c r="P203" s="130" t="s">
        <v>3565</v>
      </c>
      <c r="Q203" s="68">
        <v>6598.2607716129987</v>
      </c>
      <c r="R203" s="69">
        <v>9.6744503240584808E-3</v>
      </c>
      <c r="S203" s="69">
        <f t="shared" si="3"/>
        <v>4.4121922978256206E-3</v>
      </c>
      <c r="T203" s="69">
        <f>Q203/'סכום נכסי הקרן'!$C$41</f>
        <v>3.1350878259783679E-4</v>
      </c>
    </row>
    <row r="204" spans="1:20">
      <c r="A204" s="62" t="s">
        <v>747</v>
      </c>
      <c r="B204" s="59" t="s">
        <v>748</v>
      </c>
      <c r="C204" s="71" t="s">
        <v>120</v>
      </c>
      <c r="D204" s="71" t="s">
        <v>27</v>
      </c>
      <c r="E204" s="59" t="s">
        <v>749</v>
      </c>
      <c r="F204" s="71" t="s">
        <v>577</v>
      </c>
      <c r="G204" s="59" t="s">
        <v>578</v>
      </c>
      <c r="H204" s="59" t="s">
        <v>287</v>
      </c>
      <c r="I204" s="130" t="s">
        <v>3565</v>
      </c>
      <c r="J204" s="68">
        <v>3.5199999999999654</v>
      </c>
      <c r="K204" s="71" t="s">
        <v>132</v>
      </c>
      <c r="L204" s="72">
        <v>5.3399999999999996E-2</v>
      </c>
      <c r="M204" s="72">
        <v>5.690000000000104E-2</v>
      </c>
      <c r="N204" s="68">
        <v>3449063.9187190002</v>
      </c>
      <c r="O204" s="70">
        <v>99.52</v>
      </c>
      <c r="P204" s="130" t="s">
        <v>3565</v>
      </c>
      <c r="Q204" s="68">
        <v>3432.508526656</v>
      </c>
      <c r="R204" s="69">
        <v>8.6226597967975008E-3</v>
      </c>
      <c r="S204" s="69">
        <f t="shared" si="3"/>
        <v>2.2952848042454804E-3</v>
      </c>
      <c r="T204" s="69">
        <f>Q204/'סכום נכסי הקרן'!$C$41</f>
        <v>1.6309170047935985E-4</v>
      </c>
    </row>
    <row r="205" spans="1:20">
      <c r="A205" s="62" t="s">
        <v>750</v>
      </c>
      <c r="B205" s="59" t="s">
        <v>751</v>
      </c>
      <c r="C205" s="71" t="s">
        <v>120</v>
      </c>
      <c r="D205" s="71" t="s">
        <v>27</v>
      </c>
      <c r="E205" s="59" t="s">
        <v>596</v>
      </c>
      <c r="F205" s="71" t="s">
        <v>291</v>
      </c>
      <c r="G205" s="59" t="s">
        <v>597</v>
      </c>
      <c r="H205" s="59" t="s">
        <v>287</v>
      </c>
      <c r="I205" s="130" t="s">
        <v>3565</v>
      </c>
      <c r="J205" s="68">
        <v>3.5400000000041549</v>
      </c>
      <c r="K205" s="71" t="s">
        <v>132</v>
      </c>
      <c r="L205" s="72">
        <v>2.5000000000000001E-2</v>
      </c>
      <c r="M205" s="72">
        <v>5.390000000005795E-2</v>
      </c>
      <c r="N205" s="68">
        <v>501090.83909000002</v>
      </c>
      <c r="O205" s="70">
        <v>91.27</v>
      </c>
      <c r="P205" s="130" t="s">
        <v>3565</v>
      </c>
      <c r="Q205" s="68">
        <v>457.34559206499989</v>
      </c>
      <c r="R205" s="69">
        <v>5.8898715992745368E-4</v>
      </c>
      <c r="S205" s="69">
        <f t="shared" si="3"/>
        <v>3.0582251423512619E-4</v>
      </c>
      <c r="T205" s="69">
        <f>Q205/'סכום נכסי הקרן'!$C$41</f>
        <v>2.173025055506167E-5</v>
      </c>
    </row>
    <row r="206" spans="1:20">
      <c r="A206" s="62" t="s">
        <v>752</v>
      </c>
      <c r="B206" s="59" t="s">
        <v>753</v>
      </c>
      <c r="C206" s="71" t="s">
        <v>120</v>
      </c>
      <c r="D206" s="71" t="s">
        <v>27</v>
      </c>
      <c r="E206" s="59" t="s">
        <v>754</v>
      </c>
      <c r="F206" s="71" t="s">
        <v>577</v>
      </c>
      <c r="G206" s="59" t="s">
        <v>600</v>
      </c>
      <c r="H206" s="59" t="s">
        <v>130</v>
      </c>
      <c r="I206" s="130" t="s">
        <v>3565</v>
      </c>
      <c r="J206" s="68">
        <v>2.9399999999997402</v>
      </c>
      <c r="K206" s="71" t="s">
        <v>132</v>
      </c>
      <c r="L206" s="72">
        <v>4.53E-2</v>
      </c>
      <c r="M206" s="72">
        <v>5.589999999999342E-2</v>
      </c>
      <c r="N206" s="68">
        <v>2454824.3161769998</v>
      </c>
      <c r="O206" s="70">
        <v>97.2</v>
      </c>
      <c r="P206" s="130" t="s">
        <v>3565</v>
      </c>
      <c r="Q206" s="68">
        <v>2386.089316823</v>
      </c>
      <c r="R206" s="69">
        <v>3.506891880252857E-3</v>
      </c>
      <c r="S206" s="69">
        <f t="shared" si="3"/>
        <v>1.5955545362655939E-3</v>
      </c>
      <c r="T206" s="69">
        <f>Q206/'סכום נכסי הקרן'!$C$41</f>
        <v>1.1337229351485809E-4</v>
      </c>
    </row>
    <row r="207" spans="1:20">
      <c r="A207" s="62" t="s">
        <v>755</v>
      </c>
      <c r="B207" s="59" t="s">
        <v>756</v>
      </c>
      <c r="C207" s="71" t="s">
        <v>120</v>
      </c>
      <c r="D207" s="71" t="s">
        <v>27</v>
      </c>
      <c r="E207" s="59" t="s">
        <v>583</v>
      </c>
      <c r="F207" s="71" t="s">
        <v>564</v>
      </c>
      <c r="G207" s="59" t="s">
        <v>600</v>
      </c>
      <c r="H207" s="59" t="s">
        <v>130</v>
      </c>
      <c r="I207" s="130" t="s">
        <v>3565</v>
      </c>
      <c r="J207" s="68">
        <v>4.4300000000003914</v>
      </c>
      <c r="K207" s="71" t="s">
        <v>132</v>
      </c>
      <c r="L207" s="72">
        <v>5.5E-2</v>
      </c>
      <c r="M207" s="72">
        <v>6.3900000000004939E-2</v>
      </c>
      <c r="N207" s="68">
        <v>2385795.7999999998</v>
      </c>
      <c r="O207" s="70">
        <v>98.6</v>
      </c>
      <c r="P207" s="130" t="s">
        <v>3565</v>
      </c>
      <c r="Q207" s="68">
        <v>2352.3946325559996</v>
      </c>
      <c r="R207" s="69">
        <v>4.1554396329802241E-3</v>
      </c>
      <c r="S207" s="69">
        <f t="shared" si="3"/>
        <v>1.5730232311919718E-3</v>
      </c>
      <c r="T207" s="69">
        <f>Q207/'סכום נכסי הקרן'!$C$41</f>
        <v>1.1177132928955611E-4</v>
      </c>
    </row>
    <row r="208" spans="1:20">
      <c r="A208" s="62" t="s">
        <v>757</v>
      </c>
      <c r="B208" s="59" t="s">
        <v>758</v>
      </c>
      <c r="C208" s="71" t="s">
        <v>120</v>
      </c>
      <c r="D208" s="71" t="s">
        <v>27</v>
      </c>
      <c r="E208" s="59" t="s">
        <v>759</v>
      </c>
      <c r="F208" s="71" t="s">
        <v>577</v>
      </c>
      <c r="G208" s="59" t="s">
        <v>600</v>
      </c>
      <c r="H208" s="59" t="s">
        <v>130</v>
      </c>
      <c r="I208" s="130" t="s">
        <v>3565</v>
      </c>
      <c r="J208" s="68">
        <v>3.1500000000000741</v>
      </c>
      <c r="K208" s="71" t="s">
        <v>132</v>
      </c>
      <c r="L208" s="72">
        <v>2.5000000000000001E-2</v>
      </c>
      <c r="M208" s="72">
        <v>6.100000000000546E-2</v>
      </c>
      <c r="N208" s="68">
        <v>2253251.5902140001</v>
      </c>
      <c r="O208" s="70">
        <v>89.63</v>
      </c>
      <c r="P208" s="130" t="s">
        <v>3565</v>
      </c>
      <c r="Q208" s="68">
        <v>2019.7458759389999</v>
      </c>
      <c r="R208" s="69">
        <v>1.1312681121828781E-2</v>
      </c>
      <c r="S208" s="69">
        <f t="shared" si="3"/>
        <v>1.3505842684669504E-3</v>
      </c>
      <c r="T208" s="69">
        <f>Q208/'סכום נכסי הקרן'!$C$41</f>
        <v>9.5965905659082417E-5</v>
      </c>
    </row>
    <row r="209" spans="1:20">
      <c r="A209" s="62" t="s">
        <v>760</v>
      </c>
      <c r="B209" s="59" t="s">
        <v>761</v>
      </c>
      <c r="C209" s="71" t="s">
        <v>120</v>
      </c>
      <c r="D209" s="71" t="s">
        <v>27</v>
      </c>
      <c r="E209" s="59" t="s">
        <v>762</v>
      </c>
      <c r="F209" s="71" t="s">
        <v>291</v>
      </c>
      <c r="G209" s="59" t="s">
        <v>600</v>
      </c>
      <c r="H209" s="59" t="s">
        <v>130</v>
      </c>
      <c r="I209" s="130" t="s">
        <v>3565</v>
      </c>
      <c r="J209" s="68">
        <v>4.7999999999994261</v>
      </c>
      <c r="K209" s="71" t="s">
        <v>132</v>
      </c>
      <c r="L209" s="72">
        <v>6.7699999999999996E-2</v>
      </c>
      <c r="M209" s="72">
        <v>5.9599999999994165E-2</v>
      </c>
      <c r="N209" s="68">
        <v>3585053.6590120001</v>
      </c>
      <c r="O209" s="70">
        <v>107.02</v>
      </c>
      <c r="P209" s="130" t="s">
        <v>3565</v>
      </c>
      <c r="Q209" s="68">
        <v>3836.7244159690008</v>
      </c>
      <c r="R209" s="69">
        <v>4.7800715453493337E-3</v>
      </c>
      <c r="S209" s="69">
        <f t="shared" si="3"/>
        <v>2.5655800070598987E-3</v>
      </c>
      <c r="T209" s="69">
        <f>Q209/'סכום נכסי הקרן'!$C$41</f>
        <v>1.8229755422651962E-4</v>
      </c>
    </row>
    <row r="210" spans="1:20">
      <c r="A210" s="62" t="s">
        <v>763</v>
      </c>
      <c r="B210" s="59" t="s">
        <v>764</v>
      </c>
      <c r="C210" s="71" t="s">
        <v>120</v>
      </c>
      <c r="D210" s="71" t="s">
        <v>27</v>
      </c>
      <c r="E210" s="59" t="s">
        <v>765</v>
      </c>
      <c r="F210" s="71" t="s">
        <v>628</v>
      </c>
      <c r="G210" s="59" t="s">
        <v>621</v>
      </c>
      <c r="H210" s="130" t="s">
        <v>3565</v>
      </c>
      <c r="I210" s="130" t="s">
        <v>3565</v>
      </c>
      <c r="J210" s="68">
        <v>2.9499999999986763</v>
      </c>
      <c r="K210" s="71" t="s">
        <v>132</v>
      </c>
      <c r="L210" s="72">
        <v>1.2E-2</v>
      </c>
      <c r="M210" s="72">
        <v>8.419999999997882E-2</v>
      </c>
      <c r="N210" s="68">
        <v>277706.63111999998</v>
      </c>
      <c r="O210" s="70">
        <v>81.599999999999994</v>
      </c>
      <c r="P210" s="130" t="s">
        <v>3565</v>
      </c>
      <c r="Q210" s="68">
        <v>226.60861099399997</v>
      </c>
      <c r="R210" s="69">
        <v>4.4791392116129026E-3</v>
      </c>
      <c r="S210" s="69">
        <f t="shared" si="3"/>
        <v>1.5153095681671124E-4</v>
      </c>
      <c r="T210" s="69">
        <f>Q210/'סכום נכסי הקרן'!$C$41</f>
        <v>1.0767047896100123E-5</v>
      </c>
    </row>
    <row r="211" spans="1:20">
      <c r="A211" s="62" t="s">
        <v>766</v>
      </c>
      <c r="B211" s="59" t="s">
        <v>767</v>
      </c>
      <c r="C211" s="71" t="s">
        <v>120</v>
      </c>
      <c r="D211" s="71" t="s">
        <v>27</v>
      </c>
      <c r="E211" s="59" t="s">
        <v>765</v>
      </c>
      <c r="F211" s="71" t="s">
        <v>628</v>
      </c>
      <c r="G211" s="59" t="s">
        <v>621</v>
      </c>
      <c r="H211" s="130" t="s">
        <v>3565</v>
      </c>
      <c r="I211" s="130" t="s">
        <v>3565</v>
      </c>
      <c r="J211" s="68">
        <v>0.96999999999868636</v>
      </c>
      <c r="K211" s="71" t="s">
        <v>132</v>
      </c>
      <c r="L211" s="72">
        <v>3.5499999999999997E-2</v>
      </c>
      <c r="M211" s="72">
        <v>7.2899999999967754E-2</v>
      </c>
      <c r="N211" s="68">
        <v>433250.51602400007</v>
      </c>
      <c r="O211" s="70">
        <v>96.63</v>
      </c>
      <c r="P211" s="130" t="s">
        <v>3565</v>
      </c>
      <c r="Q211" s="68">
        <v>418.64997871499997</v>
      </c>
      <c r="R211" s="69">
        <v>1.5127335386295648E-3</v>
      </c>
      <c r="S211" s="69">
        <f t="shared" si="3"/>
        <v>2.7994713690584084E-4</v>
      </c>
      <c r="T211" s="69">
        <f>Q211/'סכום נכסי הקרן'!$C$41</f>
        <v>1.989167292784409E-5</v>
      </c>
    </row>
    <row r="212" spans="1:20">
      <c r="A212" s="62" t="s">
        <v>768</v>
      </c>
      <c r="B212" s="59" t="s">
        <v>769</v>
      </c>
      <c r="C212" s="71" t="s">
        <v>120</v>
      </c>
      <c r="D212" s="71" t="s">
        <v>27</v>
      </c>
      <c r="E212" s="59" t="s">
        <v>765</v>
      </c>
      <c r="F212" s="71" t="s">
        <v>628</v>
      </c>
      <c r="G212" s="59" t="s">
        <v>621</v>
      </c>
      <c r="H212" s="130" t="s">
        <v>3565</v>
      </c>
      <c r="I212" s="130" t="s">
        <v>3565</v>
      </c>
      <c r="J212" s="68">
        <v>3.3299999999997749</v>
      </c>
      <c r="K212" s="71" t="s">
        <v>132</v>
      </c>
      <c r="L212" s="72">
        <v>6.0499999999999998E-2</v>
      </c>
      <c r="M212" s="72">
        <v>5.8999999999999983E-2</v>
      </c>
      <c r="N212" s="68">
        <v>2174748.3035320002</v>
      </c>
      <c r="O212" s="70">
        <v>102.3</v>
      </c>
      <c r="P212" s="130" t="s">
        <v>3565</v>
      </c>
      <c r="Q212" s="68">
        <v>2224.76741765</v>
      </c>
      <c r="R212" s="69">
        <v>9.8852195615090916E-3</v>
      </c>
      <c r="S212" s="69">
        <f t="shared" si="3"/>
        <v>1.4876801636636589E-3</v>
      </c>
      <c r="T212" s="69">
        <f>Q212/'סכום נכסי הקרן'!$C$41</f>
        <v>1.0570726875050119E-4</v>
      </c>
    </row>
    <row r="213" spans="1:20">
      <c r="A213" s="62" t="s">
        <v>770</v>
      </c>
      <c r="B213" s="59" t="s">
        <v>771</v>
      </c>
      <c r="C213" s="71" t="s">
        <v>120</v>
      </c>
      <c r="D213" s="71" t="s">
        <v>27</v>
      </c>
      <c r="E213" s="59" t="s">
        <v>772</v>
      </c>
      <c r="F213" s="71" t="s">
        <v>308</v>
      </c>
      <c r="G213" s="59" t="s">
        <v>621</v>
      </c>
      <c r="H213" s="130" t="s">
        <v>3565</v>
      </c>
      <c r="I213" s="130" t="s">
        <v>3565</v>
      </c>
      <c r="J213" s="68">
        <v>1.9799999999978748</v>
      </c>
      <c r="K213" s="71" t="s">
        <v>132</v>
      </c>
      <c r="L213" s="72">
        <v>0.01</v>
      </c>
      <c r="M213" s="72">
        <v>6.5099999999952529E-2</v>
      </c>
      <c r="N213" s="68">
        <v>669168.00598400005</v>
      </c>
      <c r="O213" s="70">
        <v>90</v>
      </c>
      <c r="P213" s="130" t="s">
        <v>3565</v>
      </c>
      <c r="Q213" s="68">
        <v>602.25120538600004</v>
      </c>
      <c r="R213" s="69">
        <v>2.7882000249333334E-3</v>
      </c>
      <c r="S213" s="69">
        <f t="shared" si="3"/>
        <v>4.027194774102145E-4</v>
      </c>
      <c r="T213" s="69">
        <f>Q213/'סכום נכסי הקרן'!$C$41</f>
        <v>2.8615274350923879E-5</v>
      </c>
    </row>
    <row r="214" spans="1:20">
      <c r="A214" s="129" t="s">
        <v>3565</v>
      </c>
      <c r="B214" s="130" t="s">
        <v>3565</v>
      </c>
      <c r="C214" s="130" t="s">
        <v>3565</v>
      </c>
      <c r="D214" s="130" t="s">
        <v>3565</v>
      </c>
      <c r="E214" s="130" t="s">
        <v>3565</v>
      </c>
      <c r="F214" s="130" t="s">
        <v>3565</v>
      </c>
      <c r="G214" s="130" t="s">
        <v>3565</v>
      </c>
      <c r="H214" s="130" t="s">
        <v>3565</v>
      </c>
      <c r="I214" s="130" t="s">
        <v>3565</v>
      </c>
      <c r="J214" s="130" t="s">
        <v>3565</v>
      </c>
      <c r="K214" s="130" t="s">
        <v>3565</v>
      </c>
      <c r="L214" s="130" t="s">
        <v>3565</v>
      </c>
      <c r="M214" s="130" t="s">
        <v>3565</v>
      </c>
      <c r="N214" s="130" t="s">
        <v>3565</v>
      </c>
      <c r="O214" s="130" t="s">
        <v>3565</v>
      </c>
      <c r="P214" s="130" t="s">
        <v>3565</v>
      </c>
      <c r="Q214" s="130" t="s">
        <v>3565</v>
      </c>
      <c r="R214" s="130" t="s">
        <v>3565</v>
      </c>
      <c r="S214" s="130" t="s">
        <v>3565</v>
      </c>
      <c r="T214" s="130" t="s">
        <v>3565</v>
      </c>
    </row>
    <row r="215" spans="1:20">
      <c r="A215" s="74" t="s">
        <v>48</v>
      </c>
      <c r="B215" s="127" t="s">
        <v>3565</v>
      </c>
      <c r="C215" s="127" t="s">
        <v>3565</v>
      </c>
      <c r="D215" s="127" t="s">
        <v>3565</v>
      </c>
      <c r="E215" s="127" t="s">
        <v>3565</v>
      </c>
      <c r="F215" s="127" t="s">
        <v>3565</v>
      </c>
      <c r="G215" s="127" t="s">
        <v>3565</v>
      </c>
      <c r="H215" s="127" t="s">
        <v>3565</v>
      </c>
      <c r="I215" s="127" t="s">
        <v>3565</v>
      </c>
      <c r="J215" s="65">
        <v>2.8199999999992569</v>
      </c>
      <c r="K215" s="127" t="s">
        <v>3565</v>
      </c>
      <c r="L215" s="127" t="s">
        <v>3565</v>
      </c>
      <c r="M215" s="76">
        <v>4.7699999999987169E-2</v>
      </c>
      <c r="N215" s="127" t="s">
        <v>3565</v>
      </c>
      <c r="O215" s="127" t="s">
        <v>3565</v>
      </c>
      <c r="P215" s="127" t="s">
        <v>3565</v>
      </c>
      <c r="Q215" s="65">
        <v>1668.6503804820002</v>
      </c>
      <c r="R215" s="127" t="s">
        <v>3565</v>
      </c>
      <c r="S215" s="66">
        <f t="shared" si="3"/>
        <v>1.1158101523057375E-3</v>
      </c>
      <c r="T215" s="66">
        <f>Q215/'סכום נכסי הקרן'!$C$41</f>
        <v>7.9284006418322276E-5</v>
      </c>
    </row>
    <row r="216" spans="1:20">
      <c r="A216" s="62" t="s">
        <v>773</v>
      </c>
      <c r="B216" s="59" t="s">
        <v>774</v>
      </c>
      <c r="C216" s="71" t="s">
        <v>120</v>
      </c>
      <c r="D216" s="71" t="s">
        <v>27</v>
      </c>
      <c r="E216" s="59" t="s">
        <v>775</v>
      </c>
      <c r="F216" s="71" t="s">
        <v>634</v>
      </c>
      <c r="G216" s="59" t="s">
        <v>329</v>
      </c>
      <c r="H216" s="59" t="s">
        <v>287</v>
      </c>
      <c r="I216" s="130" t="s">
        <v>3565</v>
      </c>
      <c r="J216" s="68">
        <v>2.8199999999992569</v>
      </c>
      <c r="K216" s="71" t="s">
        <v>132</v>
      </c>
      <c r="L216" s="72">
        <v>2.12E-2</v>
      </c>
      <c r="M216" s="72">
        <v>4.7699999999987169E-2</v>
      </c>
      <c r="N216" s="68">
        <v>1620048.979233</v>
      </c>
      <c r="O216" s="70">
        <v>103</v>
      </c>
      <c r="P216" s="130" t="s">
        <v>3565</v>
      </c>
      <c r="Q216" s="68">
        <v>1668.6503804820002</v>
      </c>
      <c r="R216" s="69">
        <v>1.080032652822E-2</v>
      </c>
      <c r="S216" s="69">
        <f t="shared" si="3"/>
        <v>1.1158101523057375E-3</v>
      </c>
      <c r="T216" s="69">
        <f>Q216/'סכום נכסי הקרן'!$C$41</f>
        <v>7.9284006418322276E-5</v>
      </c>
    </row>
    <row r="217" spans="1:20">
      <c r="A217" s="129" t="s">
        <v>3565</v>
      </c>
      <c r="B217" s="130" t="s">
        <v>3565</v>
      </c>
      <c r="C217" s="130" t="s">
        <v>3565</v>
      </c>
      <c r="D217" s="130" t="s">
        <v>3565</v>
      </c>
      <c r="E217" s="130" t="s">
        <v>3565</v>
      </c>
      <c r="F217" s="130" t="s">
        <v>3565</v>
      </c>
      <c r="G217" s="130" t="s">
        <v>3565</v>
      </c>
      <c r="H217" s="130" t="s">
        <v>3565</v>
      </c>
      <c r="I217" s="130" t="s">
        <v>3565</v>
      </c>
      <c r="J217" s="130" t="s">
        <v>3565</v>
      </c>
      <c r="K217" s="130" t="s">
        <v>3565</v>
      </c>
      <c r="L217" s="130" t="s">
        <v>3565</v>
      </c>
      <c r="M217" s="130" t="s">
        <v>3565</v>
      </c>
      <c r="N217" s="130" t="s">
        <v>3565</v>
      </c>
      <c r="O217" s="130" t="s">
        <v>3565</v>
      </c>
      <c r="P217" s="130" t="s">
        <v>3565</v>
      </c>
      <c r="Q217" s="130" t="s">
        <v>3565</v>
      </c>
      <c r="R217" s="130" t="s">
        <v>3565</v>
      </c>
      <c r="S217" s="130" t="s">
        <v>3565</v>
      </c>
      <c r="T217" s="130" t="s">
        <v>3565</v>
      </c>
    </row>
    <row r="218" spans="1:20">
      <c r="A218" s="56" t="s">
        <v>186</v>
      </c>
      <c r="B218" s="127" t="s">
        <v>3565</v>
      </c>
      <c r="C218" s="127" t="s">
        <v>3565</v>
      </c>
      <c r="D218" s="127" t="s">
        <v>3565</v>
      </c>
      <c r="E218" s="127" t="s">
        <v>3565</v>
      </c>
      <c r="F218" s="127" t="s">
        <v>3565</v>
      </c>
      <c r="G218" s="127" t="s">
        <v>3565</v>
      </c>
      <c r="H218" s="127" t="s">
        <v>3565</v>
      </c>
      <c r="I218" s="127" t="s">
        <v>3565</v>
      </c>
      <c r="J218" s="65">
        <v>4.7376411817432587</v>
      </c>
      <c r="K218" s="127" t="s">
        <v>3565</v>
      </c>
      <c r="L218" s="127" t="s">
        <v>3565</v>
      </c>
      <c r="M218" s="76">
        <v>6.3889774397461213E-2</v>
      </c>
      <c r="N218" s="127" t="s">
        <v>3565</v>
      </c>
      <c r="O218" s="127" t="s">
        <v>3565</v>
      </c>
      <c r="P218" s="127" t="s">
        <v>3565</v>
      </c>
      <c r="Q218" s="65">
        <v>629765.21739365498</v>
      </c>
      <c r="R218" s="127" t="s">
        <v>3565</v>
      </c>
      <c r="S218" s="66">
        <f t="shared" si="3"/>
        <v>0.42111782753070848</v>
      </c>
      <c r="T218" s="66">
        <f>Q218/'סכום נכסי הקרן'!$C$41</f>
        <v>2.9922571032196678E-2</v>
      </c>
    </row>
    <row r="219" spans="1:20">
      <c r="A219" s="74" t="s">
        <v>66</v>
      </c>
      <c r="B219" s="127" t="s">
        <v>3565</v>
      </c>
      <c r="C219" s="127" t="s">
        <v>3565</v>
      </c>
      <c r="D219" s="127" t="s">
        <v>3565</v>
      </c>
      <c r="E219" s="127" t="s">
        <v>3565</v>
      </c>
      <c r="F219" s="127" t="s">
        <v>3565</v>
      </c>
      <c r="G219" s="127" t="s">
        <v>3565</v>
      </c>
      <c r="H219" s="127" t="s">
        <v>3565</v>
      </c>
      <c r="I219" s="127" t="s">
        <v>3565</v>
      </c>
      <c r="J219" s="65">
        <v>4.932234007219817</v>
      </c>
      <c r="K219" s="127" t="s">
        <v>3565</v>
      </c>
      <c r="L219" s="127" t="s">
        <v>3565</v>
      </c>
      <c r="M219" s="76">
        <v>7.4380385701933643E-2</v>
      </c>
      <c r="N219" s="127" t="s">
        <v>3565</v>
      </c>
      <c r="O219" s="127" t="s">
        <v>3565</v>
      </c>
      <c r="P219" s="127" t="s">
        <v>3565</v>
      </c>
      <c r="Q219" s="65">
        <v>98091.546330933008</v>
      </c>
      <c r="R219" s="127" t="s">
        <v>3565</v>
      </c>
      <c r="S219" s="66">
        <f t="shared" si="3"/>
        <v>6.5592855478694048E-2</v>
      </c>
      <c r="T219" s="66">
        <f>Q219/'סכום נכסי הקרן'!$C$41</f>
        <v>4.6607071678121019E-3</v>
      </c>
    </row>
    <row r="220" spans="1:20">
      <c r="A220" s="62" t="s">
        <v>776</v>
      </c>
      <c r="B220" s="59" t="s">
        <v>777</v>
      </c>
      <c r="C220" s="71" t="s">
        <v>27</v>
      </c>
      <c r="D220" s="71" t="s">
        <v>778</v>
      </c>
      <c r="E220" s="59" t="s">
        <v>290</v>
      </c>
      <c r="F220" s="71" t="s">
        <v>291</v>
      </c>
      <c r="G220" s="59" t="s">
        <v>779</v>
      </c>
      <c r="H220" s="59" t="s">
        <v>780</v>
      </c>
      <c r="I220" s="130" t="s">
        <v>3565</v>
      </c>
      <c r="J220" s="68">
        <v>6.8600000000000971</v>
      </c>
      <c r="K220" s="71" t="s">
        <v>131</v>
      </c>
      <c r="L220" s="72">
        <v>3.7499999999999999E-2</v>
      </c>
      <c r="M220" s="72">
        <v>6.1400000000001682E-2</v>
      </c>
      <c r="N220" s="68">
        <v>1214809.4652</v>
      </c>
      <c r="O220" s="70">
        <v>85.582329999999999</v>
      </c>
      <c r="P220" s="130" t="s">
        <v>3565</v>
      </c>
      <c r="Q220" s="68">
        <v>3770.855111674</v>
      </c>
      <c r="R220" s="69">
        <v>2.4296189303999998E-3</v>
      </c>
      <c r="S220" s="69">
        <f t="shared" si="3"/>
        <v>2.5215338489686825E-3</v>
      </c>
      <c r="T220" s="69">
        <f>Q220/'סכום נכסי הקרן'!$C$41</f>
        <v>1.7916784988246959E-4</v>
      </c>
    </row>
    <row r="221" spans="1:20">
      <c r="A221" s="62" t="s">
        <v>781</v>
      </c>
      <c r="B221" s="59" t="s">
        <v>782</v>
      </c>
      <c r="C221" s="71" t="s">
        <v>27</v>
      </c>
      <c r="D221" s="71" t="s">
        <v>778</v>
      </c>
      <c r="E221" s="59" t="s">
        <v>396</v>
      </c>
      <c r="F221" s="71" t="s">
        <v>279</v>
      </c>
      <c r="G221" s="59" t="s">
        <v>784</v>
      </c>
      <c r="H221" s="59" t="s">
        <v>273</v>
      </c>
      <c r="I221" s="130" t="s">
        <v>3565</v>
      </c>
      <c r="J221" s="68">
        <v>2.6399999999999721</v>
      </c>
      <c r="K221" s="71" t="s">
        <v>131</v>
      </c>
      <c r="L221" s="72">
        <v>3.2549999999999996E-2</v>
      </c>
      <c r="M221" s="72">
        <v>8.6599999999999927E-2</v>
      </c>
      <c r="N221" s="68">
        <v>3648309.5759999994</v>
      </c>
      <c r="O221" s="70">
        <v>87.799629999999993</v>
      </c>
      <c r="P221" s="130" t="s">
        <v>3565</v>
      </c>
      <c r="Q221" s="68">
        <v>11618.014113738</v>
      </c>
      <c r="R221" s="69">
        <v>3.6483095759999996E-3</v>
      </c>
      <c r="S221" s="69">
        <f t="shared" si="3"/>
        <v>7.7688521510393431E-3</v>
      </c>
      <c r="T221" s="69">
        <f>Q221/'סכום נכסי הקרן'!$C$41</f>
        <v>5.5201659756652568E-4</v>
      </c>
    </row>
    <row r="222" spans="1:20">
      <c r="A222" s="62" t="s">
        <v>785</v>
      </c>
      <c r="B222" s="59" t="s">
        <v>786</v>
      </c>
      <c r="C222" s="71" t="s">
        <v>27</v>
      </c>
      <c r="D222" s="71" t="s">
        <v>778</v>
      </c>
      <c r="E222" s="59" t="s">
        <v>359</v>
      </c>
      <c r="F222" s="71" t="s">
        <v>279</v>
      </c>
      <c r="G222" s="59" t="s">
        <v>784</v>
      </c>
      <c r="H222" s="59" t="s">
        <v>273</v>
      </c>
      <c r="I222" s="130" t="s">
        <v>3565</v>
      </c>
      <c r="J222" s="68">
        <v>1.9899999999999454</v>
      </c>
      <c r="K222" s="71" t="s">
        <v>131</v>
      </c>
      <c r="L222" s="72">
        <v>3.2750000000000001E-2</v>
      </c>
      <c r="M222" s="72">
        <v>8.3099999999998342E-2</v>
      </c>
      <c r="N222" s="68">
        <v>5164143.3930240003</v>
      </c>
      <c r="O222" s="70">
        <v>91.480680000000007</v>
      </c>
      <c r="P222" s="130" t="s">
        <v>3565</v>
      </c>
      <c r="Q222" s="68">
        <v>17134.649900005999</v>
      </c>
      <c r="R222" s="69">
        <v>6.8855245240320006E-3</v>
      </c>
      <c r="S222" s="69">
        <f t="shared" si="3"/>
        <v>1.1457772423908557E-2</v>
      </c>
      <c r="T222" s="69">
        <f>Q222/'סכום נכסי הקרן'!$C$41</f>
        <v>8.141332112095096E-4</v>
      </c>
    </row>
    <row r="223" spans="1:20">
      <c r="A223" s="62" t="s">
        <v>787</v>
      </c>
      <c r="B223" s="59" t="s">
        <v>788</v>
      </c>
      <c r="C223" s="71" t="s">
        <v>27</v>
      </c>
      <c r="D223" s="71" t="s">
        <v>778</v>
      </c>
      <c r="E223" s="59" t="s">
        <v>359</v>
      </c>
      <c r="F223" s="71" t="s">
        <v>279</v>
      </c>
      <c r="G223" s="59" t="s">
        <v>784</v>
      </c>
      <c r="H223" s="59" t="s">
        <v>273</v>
      </c>
      <c r="I223" s="130" t="s">
        <v>3565</v>
      </c>
      <c r="J223" s="68">
        <v>3.8300000000001009</v>
      </c>
      <c r="K223" s="71" t="s">
        <v>131</v>
      </c>
      <c r="L223" s="72">
        <v>7.1289999999999992E-2</v>
      </c>
      <c r="M223" s="72">
        <v>7.5000000000002315E-2</v>
      </c>
      <c r="N223" s="68">
        <v>2949697.1039999998</v>
      </c>
      <c r="O223" s="70">
        <v>101.25705000000001</v>
      </c>
      <c r="P223" s="130" t="s">
        <v>3565</v>
      </c>
      <c r="Q223" s="68">
        <v>10833.037537077</v>
      </c>
      <c r="R223" s="69">
        <v>5.8993942079999997E-3</v>
      </c>
      <c r="S223" s="69">
        <f t="shared" si="3"/>
        <v>7.2439460090423947E-3</v>
      </c>
      <c r="T223" s="69">
        <f>Q223/'סכום נכסי הקרן'!$C$41</f>
        <v>5.147193370557613E-4</v>
      </c>
    </row>
    <row r="224" spans="1:20">
      <c r="A224" s="62" t="s">
        <v>789</v>
      </c>
      <c r="B224" s="59" t="s">
        <v>790</v>
      </c>
      <c r="C224" s="71" t="s">
        <v>27</v>
      </c>
      <c r="D224" s="71" t="s">
        <v>778</v>
      </c>
      <c r="E224" s="59" t="s">
        <v>791</v>
      </c>
      <c r="F224" s="71" t="s">
        <v>427</v>
      </c>
      <c r="G224" s="59" t="s">
        <v>792</v>
      </c>
      <c r="H224" s="59" t="s">
        <v>273</v>
      </c>
      <c r="I224" s="130" t="s">
        <v>3565</v>
      </c>
      <c r="J224" s="68">
        <v>9.4600000000000719</v>
      </c>
      <c r="K224" s="71" t="s">
        <v>131</v>
      </c>
      <c r="L224" s="72">
        <v>6.3750000000000001E-2</v>
      </c>
      <c r="M224" s="72">
        <v>6.8700000000000566E-2</v>
      </c>
      <c r="N224" s="68">
        <v>7382005.1207999997</v>
      </c>
      <c r="O224" s="70">
        <v>94.761250000000004</v>
      </c>
      <c r="P224" s="130" t="s">
        <v>3565</v>
      </c>
      <c r="Q224" s="68">
        <v>25371.881748256998</v>
      </c>
      <c r="R224" s="69">
        <v>1.065070714298081E-2</v>
      </c>
      <c r="S224" s="69">
        <f t="shared" si="3"/>
        <v>1.6965928614493961E-2</v>
      </c>
      <c r="T224" s="69">
        <f>Q224/'סכום נכסי הקרן'!$C$41</f>
        <v>1.2055158221895845E-3</v>
      </c>
    </row>
    <row r="225" spans="1:20">
      <c r="A225" s="62" t="s">
        <v>793</v>
      </c>
      <c r="B225" s="59" t="s">
        <v>794</v>
      </c>
      <c r="C225" s="71" t="s">
        <v>27</v>
      </c>
      <c r="D225" s="71" t="s">
        <v>778</v>
      </c>
      <c r="E225" s="59" t="s">
        <v>795</v>
      </c>
      <c r="F225" s="71" t="s">
        <v>279</v>
      </c>
      <c r="G225" s="59" t="s">
        <v>792</v>
      </c>
      <c r="H225" s="59" t="s">
        <v>780</v>
      </c>
      <c r="I225" s="130" t="s">
        <v>3565</v>
      </c>
      <c r="J225" s="68">
        <v>2.1899999999999715</v>
      </c>
      <c r="K225" s="71" t="s">
        <v>131</v>
      </c>
      <c r="L225" s="72">
        <v>3.0769999999999999E-2</v>
      </c>
      <c r="M225" s="72">
        <v>8.6099999999997595E-2</v>
      </c>
      <c r="N225" s="68">
        <v>4143548.1950400001</v>
      </c>
      <c r="O225" s="70">
        <v>89.040419999999997</v>
      </c>
      <c r="P225" s="130" t="s">
        <v>3565</v>
      </c>
      <c r="Q225" s="68">
        <v>13381.572376802</v>
      </c>
      <c r="R225" s="69">
        <v>6.9059136584E-3</v>
      </c>
      <c r="S225" s="69">
        <f t="shared" si="3"/>
        <v>8.9481262740830642E-3</v>
      </c>
      <c r="T225" s="69">
        <f>Q225/'סכום נכסי הקרן'!$C$41</f>
        <v>6.3581004302600116E-4</v>
      </c>
    </row>
    <row r="226" spans="1:20">
      <c r="A226" s="62" t="s">
        <v>796</v>
      </c>
      <c r="B226" s="59" t="s">
        <v>797</v>
      </c>
      <c r="C226" s="71" t="s">
        <v>27</v>
      </c>
      <c r="D226" s="71" t="s">
        <v>778</v>
      </c>
      <c r="E226" s="59" t="s">
        <v>798</v>
      </c>
      <c r="F226" s="71" t="s">
        <v>1038</v>
      </c>
      <c r="G226" s="59" t="s">
        <v>799</v>
      </c>
      <c r="H226" s="59" t="s">
        <v>273</v>
      </c>
      <c r="I226" s="130" t="s">
        <v>3565</v>
      </c>
      <c r="J226" s="68">
        <v>5.5499999999999154</v>
      </c>
      <c r="K226" s="71" t="s">
        <v>133</v>
      </c>
      <c r="L226" s="72">
        <v>4.3749999999999997E-2</v>
      </c>
      <c r="M226" s="72">
        <v>5.4799999999997955E-2</v>
      </c>
      <c r="N226" s="68">
        <v>776236.08</v>
      </c>
      <c r="O226" s="70">
        <v>94.237790000000004</v>
      </c>
      <c r="P226" s="130" t="s">
        <v>3565</v>
      </c>
      <c r="Q226" s="68">
        <v>2934.5164505949997</v>
      </c>
      <c r="R226" s="69">
        <v>5.1749071999999995E-4</v>
      </c>
      <c r="S226" s="69">
        <f t="shared" si="3"/>
        <v>1.9622823846037049E-3</v>
      </c>
      <c r="T226" s="69">
        <f>Q226/'סכום נכסי הקרן'!$C$41</f>
        <v>1.3943017891887029E-4</v>
      </c>
    </row>
    <row r="227" spans="1:20">
      <c r="A227" s="62" t="s">
        <v>800</v>
      </c>
      <c r="B227" s="59" t="s">
        <v>801</v>
      </c>
      <c r="C227" s="71" t="s">
        <v>27</v>
      </c>
      <c r="D227" s="71" t="s">
        <v>778</v>
      </c>
      <c r="E227" s="59" t="s">
        <v>798</v>
      </c>
      <c r="F227" s="71" t="s">
        <v>1038</v>
      </c>
      <c r="G227" s="59" t="s">
        <v>799</v>
      </c>
      <c r="H227" s="59" t="s">
        <v>273</v>
      </c>
      <c r="I227" s="130" t="s">
        <v>3565</v>
      </c>
      <c r="J227" s="68">
        <v>4.540000000000008</v>
      </c>
      <c r="K227" s="71" t="s">
        <v>133</v>
      </c>
      <c r="L227" s="72">
        <v>7.3749999999999996E-2</v>
      </c>
      <c r="M227" s="72">
        <v>5.3199999999999269E-2</v>
      </c>
      <c r="N227" s="68">
        <v>1591283.9640000002</v>
      </c>
      <c r="O227" s="70">
        <v>111.22803999999999</v>
      </c>
      <c r="P227" s="130" t="s">
        <v>3565</v>
      </c>
      <c r="Q227" s="68">
        <v>7100.3474283609994</v>
      </c>
      <c r="R227" s="69">
        <v>1.9891049550000003E-3</v>
      </c>
      <c r="S227" s="69">
        <f t="shared" si="3"/>
        <v>4.7479327234352317E-3</v>
      </c>
      <c r="T227" s="69">
        <f>Q227/'סכום נכסי הקרן'!$C$41</f>
        <v>3.3736485345712842E-4</v>
      </c>
    </row>
    <row r="228" spans="1:20">
      <c r="A228" s="62" t="s">
        <v>802</v>
      </c>
      <c r="B228" s="59" t="s">
        <v>803</v>
      </c>
      <c r="C228" s="71" t="s">
        <v>27</v>
      </c>
      <c r="D228" s="71" t="s">
        <v>778</v>
      </c>
      <c r="E228" s="59" t="s">
        <v>798</v>
      </c>
      <c r="F228" s="71" t="s">
        <v>1038</v>
      </c>
      <c r="G228" s="59" t="s">
        <v>799</v>
      </c>
      <c r="H228" s="59" t="s">
        <v>273</v>
      </c>
      <c r="I228" s="130" t="s">
        <v>3565</v>
      </c>
      <c r="J228" s="68">
        <v>5.6900000000000217</v>
      </c>
      <c r="K228" s="71" t="s">
        <v>131</v>
      </c>
      <c r="L228" s="72">
        <v>8.1250000000000003E-2</v>
      </c>
      <c r="M228" s="72">
        <v>6.5300000000001357E-2</v>
      </c>
      <c r="N228" s="68">
        <v>1474848.5519999999</v>
      </c>
      <c r="O228" s="70">
        <v>111.16779</v>
      </c>
      <c r="P228" s="130" t="s">
        <v>3565</v>
      </c>
      <c r="Q228" s="68">
        <v>5946.671664423</v>
      </c>
      <c r="R228" s="69">
        <v>2.9496971039999998E-3</v>
      </c>
      <c r="S228" s="69">
        <f t="shared" si="3"/>
        <v>3.9764810491190947E-3</v>
      </c>
      <c r="T228" s="69">
        <f>Q228/'סכום נכסי הקרן'!$C$41</f>
        <v>2.8254927450625068E-4</v>
      </c>
    </row>
    <row r="229" spans="1:20">
      <c r="A229" s="129" t="s">
        <v>3565</v>
      </c>
      <c r="B229" s="130" t="s">
        <v>3565</v>
      </c>
      <c r="C229" s="130" t="s">
        <v>3565</v>
      </c>
      <c r="D229" s="130" t="s">
        <v>3565</v>
      </c>
      <c r="E229" s="130" t="s">
        <v>3565</v>
      </c>
      <c r="F229" s="130" t="s">
        <v>3565</v>
      </c>
      <c r="G229" s="130" t="s">
        <v>3565</v>
      </c>
      <c r="H229" s="130" t="s">
        <v>3565</v>
      </c>
      <c r="I229" s="130" t="s">
        <v>3565</v>
      </c>
      <c r="J229" s="130" t="s">
        <v>3565</v>
      </c>
      <c r="K229" s="130" t="s">
        <v>3565</v>
      </c>
      <c r="L229" s="130" t="s">
        <v>3565</v>
      </c>
      <c r="M229" s="130" t="s">
        <v>3565</v>
      </c>
      <c r="N229" s="130" t="s">
        <v>3565</v>
      </c>
      <c r="O229" s="130" t="s">
        <v>3565</v>
      </c>
      <c r="P229" s="130" t="s">
        <v>3565</v>
      </c>
      <c r="Q229" s="130" t="s">
        <v>3565</v>
      </c>
      <c r="R229" s="130" t="s">
        <v>3565</v>
      </c>
      <c r="S229" s="130" t="s">
        <v>3565</v>
      </c>
      <c r="T229" s="130" t="s">
        <v>3565</v>
      </c>
    </row>
    <row r="230" spans="1:20">
      <c r="A230" s="74" t="s">
        <v>65</v>
      </c>
      <c r="B230" s="127" t="s">
        <v>3565</v>
      </c>
      <c r="C230" s="127" t="s">
        <v>3565</v>
      </c>
      <c r="D230" s="127" t="s">
        <v>3565</v>
      </c>
      <c r="E230" s="127" t="s">
        <v>3565</v>
      </c>
      <c r="F230" s="127" t="s">
        <v>3565</v>
      </c>
      <c r="G230" s="127" t="s">
        <v>3565</v>
      </c>
      <c r="H230" s="127" t="s">
        <v>3565</v>
      </c>
      <c r="I230" s="127" t="s">
        <v>3565</v>
      </c>
      <c r="J230" s="65">
        <v>4.701739627472671</v>
      </c>
      <c r="K230" s="127" t="s">
        <v>3565</v>
      </c>
      <c r="L230" s="127" t="s">
        <v>3565</v>
      </c>
      <c r="M230" s="76">
        <v>6.1954300927888062E-2</v>
      </c>
      <c r="N230" s="127" t="s">
        <v>3565</v>
      </c>
      <c r="O230" s="127" t="s">
        <v>3565</v>
      </c>
      <c r="P230" s="127" t="s">
        <v>3565</v>
      </c>
      <c r="Q230" s="65">
        <v>531673.67106272199</v>
      </c>
      <c r="R230" s="127" t="s">
        <v>3565</v>
      </c>
      <c r="S230" s="66">
        <f t="shared" si="3"/>
        <v>0.35552497205201444</v>
      </c>
      <c r="T230" s="66">
        <f>Q230/'סכום נכסי הקרן'!$C$41</f>
        <v>2.5261863864384577E-2</v>
      </c>
    </row>
    <row r="231" spans="1:20">
      <c r="A231" s="62" t="s">
        <v>804</v>
      </c>
      <c r="B231" s="59" t="s">
        <v>805</v>
      </c>
      <c r="C231" s="71" t="s">
        <v>27</v>
      </c>
      <c r="D231" s="71" t="s">
        <v>778</v>
      </c>
      <c r="E231" s="130" t="s">
        <v>3565</v>
      </c>
      <c r="F231" s="71" t="s">
        <v>806</v>
      </c>
      <c r="G231" s="59" t="s">
        <v>272</v>
      </c>
      <c r="H231" s="59" t="s">
        <v>780</v>
      </c>
      <c r="I231" s="130" t="s">
        <v>3565</v>
      </c>
      <c r="J231" s="68">
        <v>7.160000000000573</v>
      </c>
      <c r="K231" s="71" t="s">
        <v>133</v>
      </c>
      <c r="L231" s="72">
        <v>4.2519999999999995E-2</v>
      </c>
      <c r="M231" s="72">
        <v>4.3600000000002546E-2</v>
      </c>
      <c r="N231" s="68">
        <v>1552472.16</v>
      </c>
      <c r="O231" s="70">
        <v>100.85723</v>
      </c>
      <c r="P231" s="130" t="s">
        <v>3565</v>
      </c>
      <c r="Q231" s="68">
        <v>6281.28455949</v>
      </c>
      <c r="R231" s="69">
        <v>1.2419777279999999E-3</v>
      </c>
      <c r="S231" s="69">
        <f t="shared" si="3"/>
        <v>4.2002334119719559E-3</v>
      </c>
      <c r="T231" s="69">
        <f>Q231/'סכום נכסי הקרן'!$C$41</f>
        <v>2.9844802191940394E-4</v>
      </c>
    </row>
    <row r="232" spans="1:20">
      <c r="A232" s="62" t="s">
        <v>807</v>
      </c>
      <c r="B232" s="59" t="s">
        <v>808</v>
      </c>
      <c r="C232" s="71" t="s">
        <v>27</v>
      </c>
      <c r="D232" s="71" t="s">
        <v>778</v>
      </c>
      <c r="E232" s="130" t="s">
        <v>3565</v>
      </c>
      <c r="F232" s="71" t="s">
        <v>806</v>
      </c>
      <c r="G232" s="59" t="s">
        <v>809</v>
      </c>
      <c r="H232" s="59" t="s">
        <v>780</v>
      </c>
      <c r="I232" s="130" t="s">
        <v>3565</v>
      </c>
      <c r="J232" s="68">
        <v>0.69000000011756168</v>
      </c>
      <c r="K232" s="71" t="s">
        <v>131</v>
      </c>
      <c r="L232" s="72">
        <v>4.4999999999999998E-2</v>
      </c>
      <c r="M232" s="72">
        <v>6.070000000626085E-2</v>
      </c>
      <c r="N232" s="68">
        <v>1009.1069039999999</v>
      </c>
      <c r="O232" s="70">
        <v>99.935000000000002</v>
      </c>
      <c r="P232" s="130" t="s">
        <v>3565</v>
      </c>
      <c r="Q232" s="68">
        <v>3.657652353</v>
      </c>
      <c r="R232" s="69">
        <v>2.0182138079999997E-6</v>
      </c>
      <c r="S232" s="69">
        <f t="shared" si="3"/>
        <v>2.4458362739254438E-6</v>
      </c>
      <c r="T232" s="69">
        <f>Q232/'סכום נכסי הקרן'!$C$41</f>
        <v>1.7378915081508997E-7</v>
      </c>
    </row>
    <row r="233" spans="1:20">
      <c r="A233" s="62" t="s">
        <v>810</v>
      </c>
      <c r="B233" s="59" t="s">
        <v>811</v>
      </c>
      <c r="C233" s="71" t="s">
        <v>27</v>
      </c>
      <c r="D233" s="71" t="s">
        <v>778</v>
      </c>
      <c r="E233" s="130" t="s">
        <v>3565</v>
      </c>
      <c r="F233" s="71" t="s">
        <v>806</v>
      </c>
      <c r="G233" s="59" t="s">
        <v>812</v>
      </c>
      <c r="H233" s="59" t="s">
        <v>813</v>
      </c>
      <c r="I233" s="130" t="s">
        <v>3565</v>
      </c>
      <c r="J233" s="68">
        <v>6.4100000000002026</v>
      </c>
      <c r="K233" s="71" t="s">
        <v>131</v>
      </c>
      <c r="L233" s="72">
        <v>0.03</v>
      </c>
      <c r="M233" s="72">
        <v>6.2900000000002024E-2</v>
      </c>
      <c r="N233" s="68">
        <v>2872073.4959999998</v>
      </c>
      <c r="O233" s="70">
        <v>82.705669999999998</v>
      </c>
      <c r="P233" s="130" t="s">
        <v>3565</v>
      </c>
      <c r="Q233" s="68">
        <v>8615.4580394250006</v>
      </c>
      <c r="R233" s="69">
        <v>1.6411848548571427E-3</v>
      </c>
      <c r="S233" s="69">
        <f t="shared" si="3"/>
        <v>5.7610723370210499E-3</v>
      </c>
      <c r="T233" s="69">
        <f>Q233/'סכום נכסי הקרן'!$C$41</f>
        <v>4.0935359406878841E-4</v>
      </c>
    </row>
    <row r="234" spans="1:20">
      <c r="A234" s="62" t="s">
        <v>814</v>
      </c>
      <c r="B234" s="59" t="s">
        <v>815</v>
      </c>
      <c r="C234" s="71" t="s">
        <v>27</v>
      </c>
      <c r="D234" s="71" t="s">
        <v>778</v>
      </c>
      <c r="E234" s="130" t="s">
        <v>3565</v>
      </c>
      <c r="F234" s="71" t="s">
        <v>806</v>
      </c>
      <c r="G234" s="59" t="s">
        <v>812</v>
      </c>
      <c r="H234" s="59" t="s">
        <v>813</v>
      </c>
      <c r="I234" s="130" t="s">
        <v>3565</v>
      </c>
      <c r="J234" s="68">
        <v>7.0500000000009067</v>
      </c>
      <c r="K234" s="71" t="s">
        <v>131</v>
      </c>
      <c r="L234" s="72">
        <v>3.5000000000000003E-2</v>
      </c>
      <c r="M234" s="72">
        <v>6.3600000000008622E-2</v>
      </c>
      <c r="N234" s="68">
        <v>1164354.1200000001</v>
      </c>
      <c r="O234" s="70">
        <v>83.612889999999993</v>
      </c>
      <c r="P234" s="130" t="s">
        <v>3565</v>
      </c>
      <c r="Q234" s="68">
        <v>3531.0662722359998</v>
      </c>
      <c r="R234" s="69">
        <v>2.3287082400000004E-3</v>
      </c>
      <c r="S234" s="69">
        <f t="shared" si="3"/>
        <v>2.3611894025920574E-3</v>
      </c>
      <c r="T234" s="69">
        <f>Q234/'סכום נכסי הקרן'!$C$41</f>
        <v>1.6777455856907121E-4</v>
      </c>
    </row>
    <row r="235" spans="1:20">
      <c r="A235" s="62" t="s">
        <v>816</v>
      </c>
      <c r="B235" s="59" t="s">
        <v>817</v>
      </c>
      <c r="C235" s="71" t="s">
        <v>27</v>
      </c>
      <c r="D235" s="71" t="s">
        <v>778</v>
      </c>
      <c r="E235" s="130" t="s">
        <v>3565</v>
      </c>
      <c r="F235" s="71" t="s">
        <v>806</v>
      </c>
      <c r="G235" s="59" t="s">
        <v>818</v>
      </c>
      <c r="H235" s="59" t="s">
        <v>813</v>
      </c>
      <c r="I235" s="130" t="s">
        <v>3565</v>
      </c>
      <c r="J235" s="68">
        <v>3.5400000000001639</v>
      </c>
      <c r="K235" s="71" t="s">
        <v>131</v>
      </c>
      <c r="L235" s="72">
        <v>3.2000000000000001E-2</v>
      </c>
      <c r="M235" s="72">
        <v>9.8800000000006008E-2</v>
      </c>
      <c r="N235" s="68">
        <v>2483955.4559999998</v>
      </c>
      <c r="O235" s="70">
        <v>81.108329999999995</v>
      </c>
      <c r="P235" s="130" t="s">
        <v>3565</v>
      </c>
      <c r="Q235" s="68">
        <v>7307.2982982700005</v>
      </c>
      <c r="R235" s="69">
        <v>1.9871643647999997E-3</v>
      </c>
      <c r="S235" s="69">
        <f t="shared" si="3"/>
        <v>4.8863187414854986E-3</v>
      </c>
      <c r="T235" s="69">
        <f>Q235/'סכום נכסי הקרן'!$C$41</f>
        <v>3.4719788636208187E-4</v>
      </c>
    </row>
    <row r="236" spans="1:20">
      <c r="A236" s="62" t="s">
        <v>819</v>
      </c>
      <c r="B236" s="59" t="s">
        <v>820</v>
      </c>
      <c r="C236" s="71" t="s">
        <v>27</v>
      </c>
      <c r="D236" s="71" t="s">
        <v>778</v>
      </c>
      <c r="E236" s="130" t="s">
        <v>3565</v>
      </c>
      <c r="F236" s="71" t="s">
        <v>806</v>
      </c>
      <c r="G236" s="59" t="s">
        <v>821</v>
      </c>
      <c r="H236" s="59" t="s">
        <v>780</v>
      </c>
      <c r="I236" s="130" t="s">
        <v>3565</v>
      </c>
      <c r="J236" s="68">
        <v>7.1800000000000059</v>
      </c>
      <c r="K236" s="71" t="s">
        <v>133</v>
      </c>
      <c r="L236" s="72">
        <v>4.2500000000000003E-2</v>
      </c>
      <c r="M236" s="72">
        <v>4.3899999999999481E-2</v>
      </c>
      <c r="N236" s="68">
        <v>3104944.32</v>
      </c>
      <c r="O236" s="70">
        <v>102.01258</v>
      </c>
      <c r="P236" s="130" t="s">
        <v>3565</v>
      </c>
      <c r="Q236" s="68">
        <v>12706.476886593999</v>
      </c>
      <c r="R236" s="69">
        <v>2.4839554559999998E-3</v>
      </c>
      <c r="S236" s="69">
        <f t="shared" si="3"/>
        <v>8.4966965374762161E-3</v>
      </c>
      <c r="T236" s="69">
        <f>Q236/'סכום נכסי הקרן'!$C$41</f>
        <v>6.0373365614190704E-4</v>
      </c>
    </row>
    <row r="237" spans="1:20">
      <c r="A237" s="62" t="s">
        <v>822</v>
      </c>
      <c r="B237" s="59" t="s">
        <v>823</v>
      </c>
      <c r="C237" s="71" t="s">
        <v>27</v>
      </c>
      <c r="D237" s="71" t="s">
        <v>778</v>
      </c>
      <c r="E237" s="130" t="s">
        <v>3565</v>
      </c>
      <c r="F237" s="71" t="s">
        <v>824</v>
      </c>
      <c r="G237" s="59" t="s">
        <v>821</v>
      </c>
      <c r="H237" s="59" t="s">
        <v>780</v>
      </c>
      <c r="I237" s="130" t="s">
        <v>3565</v>
      </c>
      <c r="J237" s="68">
        <v>7.3700000000003421</v>
      </c>
      <c r="K237" s="71" t="s">
        <v>131</v>
      </c>
      <c r="L237" s="72">
        <v>5.8749999999999997E-2</v>
      </c>
      <c r="M237" s="72">
        <v>5.4800000000002E-2</v>
      </c>
      <c r="N237" s="68">
        <v>1552472.16</v>
      </c>
      <c r="O237" s="70">
        <v>106.23860000000001</v>
      </c>
      <c r="P237" s="130" t="s">
        <v>3565</v>
      </c>
      <c r="Q237" s="68">
        <v>5982.1004895349997</v>
      </c>
      <c r="R237" s="69">
        <v>1.4113383272727272E-3</v>
      </c>
      <c r="S237" s="69">
        <f t="shared" si="3"/>
        <v>4.0001719571766681E-3</v>
      </c>
      <c r="T237" s="69">
        <f>Q237/'סכום נכסי הקרן'!$C$41</f>
        <v>2.8423263444217809E-4</v>
      </c>
    </row>
    <row r="238" spans="1:20">
      <c r="A238" s="62" t="s">
        <v>825</v>
      </c>
      <c r="B238" s="59" t="s">
        <v>826</v>
      </c>
      <c r="C238" s="71" t="s">
        <v>27</v>
      </c>
      <c r="D238" s="71" t="s">
        <v>778</v>
      </c>
      <c r="E238" s="130" t="s">
        <v>3565</v>
      </c>
      <c r="F238" s="71" t="s">
        <v>783</v>
      </c>
      <c r="G238" s="59" t="s">
        <v>821</v>
      </c>
      <c r="H238" s="59" t="s">
        <v>780</v>
      </c>
      <c r="I238" s="130" t="s">
        <v>3565</v>
      </c>
      <c r="J238" s="68">
        <v>3.329999999999889</v>
      </c>
      <c r="K238" s="71" t="s">
        <v>134</v>
      </c>
      <c r="L238" s="72">
        <v>4.6249999999999999E-2</v>
      </c>
      <c r="M238" s="72">
        <v>5.8299999999998409E-2</v>
      </c>
      <c r="N238" s="68">
        <v>2328708.2400000002</v>
      </c>
      <c r="O238" s="70">
        <v>97.506600000000006</v>
      </c>
      <c r="P238" s="130" t="s">
        <v>3565</v>
      </c>
      <c r="Q238" s="68">
        <v>10492.419619148999</v>
      </c>
      <c r="R238" s="69">
        <v>4.6574164800000008E-3</v>
      </c>
      <c r="S238" s="69">
        <f t="shared" si="3"/>
        <v>7.0161781462672566E-3</v>
      </c>
      <c r="T238" s="69">
        <f>Q238/'סכום נכסי הקרן'!$C$41</f>
        <v>4.9853526787801148E-4</v>
      </c>
    </row>
    <row r="239" spans="1:20">
      <c r="A239" s="62" t="s">
        <v>827</v>
      </c>
      <c r="B239" s="59" t="s">
        <v>828</v>
      </c>
      <c r="C239" s="71" t="s">
        <v>27</v>
      </c>
      <c r="D239" s="71" t="s">
        <v>778</v>
      </c>
      <c r="E239" s="130" t="s">
        <v>3565</v>
      </c>
      <c r="F239" s="71" t="s">
        <v>783</v>
      </c>
      <c r="G239" s="59" t="s">
        <v>779</v>
      </c>
      <c r="H239" s="59" t="s">
        <v>780</v>
      </c>
      <c r="I239" s="130" t="s">
        <v>3565</v>
      </c>
      <c r="J239" s="68">
        <v>6.9100000000002755</v>
      </c>
      <c r="K239" s="71" t="s">
        <v>131</v>
      </c>
      <c r="L239" s="72">
        <v>6.7419999999999994E-2</v>
      </c>
      <c r="M239" s="72">
        <v>5.6400000000002289E-2</v>
      </c>
      <c r="N239" s="68">
        <v>1164354.1200000001</v>
      </c>
      <c r="O239" s="70">
        <v>107.58701000000001</v>
      </c>
      <c r="P239" s="130" t="s">
        <v>3565</v>
      </c>
      <c r="Q239" s="68">
        <v>4543.5204009140007</v>
      </c>
      <c r="R239" s="69">
        <v>9.314832960000001E-4</v>
      </c>
      <c r="S239" s="69">
        <f t="shared" si="3"/>
        <v>3.0382075537499112E-3</v>
      </c>
      <c r="T239" s="69">
        <f>Q239/'סכום נכסי הקרן'!$C$41</f>
        <v>2.1588015371068296E-4</v>
      </c>
    </row>
    <row r="240" spans="1:20">
      <c r="A240" s="62" t="s">
        <v>829</v>
      </c>
      <c r="B240" s="59" t="s">
        <v>830</v>
      </c>
      <c r="C240" s="71" t="s">
        <v>27</v>
      </c>
      <c r="D240" s="71" t="s">
        <v>778</v>
      </c>
      <c r="E240" s="130" t="s">
        <v>3565</v>
      </c>
      <c r="F240" s="71" t="s">
        <v>783</v>
      </c>
      <c r="G240" s="59" t="s">
        <v>779</v>
      </c>
      <c r="H240" s="59" t="s">
        <v>780</v>
      </c>
      <c r="I240" s="130" t="s">
        <v>3565</v>
      </c>
      <c r="J240" s="68">
        <v>4.9500000000001645</v>
      </c>
      <c r="K240" s="71" t="s">
        <v>131</v>
      </c>
      <c r="L240" s="72">
        <v>3.9329999999999997E-2</v>
      </c>
      <c r="M240" s="72">
        <v>5.870000000000207E-2</v>
      </c>
      <c r="N240" s="68">
        <v>1641739.3092000003</v>
      </c>
      <c r="O240" s="70">
        <v>92.249899999999997</v>
      </c>
      <c r="P240" s="130" t="s">
        <v>3565</v>
      </c>
      <c r="Q240" s="68">
        <v>5493.1019135779998</v>
      </c>
      <c r="R240" s="69">
        <v>1.0944928728000001E-3</v>
      </c>
      <c r="S240" s="69">
        <f t="shared" si="3"/>
        <v>3.6731834028946981E-3</v>
      </c>
      <c r="T240" s="69">
        <f>Q240/'סכום נכסי הקרן'!$C$41</f>
        <v>2.6099842871028214E-4</v>
      </c>
    </row>
    <row r="241" spans="1:20">
      <c r="A241" s="62" t="s">
        <v>831</v>
      </c>
      <c r="B241" s="59" t="s">
        <v>832</v>
      </c>
      <c r="C241" s="71" t="s">
        <v>27</v>
      </c>
      <c r="D241" s="71" t="s">
        <v>778</v>
      </c>
      <c r="E241" s="130" t="s">
        <v>3565</v>
      </c>
      <c r="F241" s="71" t="s">
        <v>3471</v>
      </c>
      <c r="G241" s="59" t="s">
        <v>779</v>
      </c>
      <c r="H241" s="59" t="s">
        <v>273</v>
      </c>
      <c r="I241" s="130" t="s">
        <v>3565</v>
      </c>
      <c r="J241" s="68">
        <v>2.5499999999999834</v>
      </c>
      <c r="K241" s="71" t="s">
        <v>131</v>
      </c>
      <c r="L241" s="72">
        <v>4.7500000000000001E-2</v>
      </c>
      <c r="M241" s="72">
        <v>7.3499999999998844E-2</v>
      </c>
      <c r="N241" s="68">
        <v>1785342.9840000002</v>
      </c>
      <c r="O241" s="70">
        <v>94.50067</v>
      </c>
      <c r="P241" s="130" t="s">
        <v>3565</v>
      </c>
      <c r="Q241" s="68">
        <v>6119.333026622</v>
      </c>
      <c r="R241" s="69">
        <v>1.2863118645777421E-3</v>
      </c>
      <c r="S241" s="69">
        <f t="shared" si="3"/>
        <v>4.0919380094902253E-3</v>
      </c>
      <c r="T241" s="69">
        <f>Q241/'סכום נכסי הקרן'!$C$41</f>
        <v>2.9075308083315038E-4</v>
      </c>
    </row>
    <row r="242" spans="1:20">
      <c r="A242" s="62" t="s">
        <v>833</v>
      </c>
      <c r="B242" s="59" t="s">
        <v>834</v>
      </c>
      <c r="C242" s="71" t="s">
        <v>27</v>
      </c>
      <c r="D242" s="71" t="s">
        <v>778</v>
      </c>
      <c r="E242" s="130" t="s">
        <v>3565</v>
      </c>
      <c r="F242" s="71" t="s">
        <v>3471</v>
      </c>
      <c r="G242" s="59" t="s">
        <v>779</v>
      </c>
      <c r="H242" s="59" t="s">
        <v>273</v>
      </c>
      <c r="I242" s="130" t="s">
        <v>3565</v>
      </c>
      <c r="J242" s="68">
        <v>5.6200000000007009</v>
      </c>
      <c r="K242" s="71" t="s">
        <v>131</v>
      </c>
      <c r="L242" s="72">
        <v>5.1249999999999997E-2</v>
      </c>
      <c r="M242" s="72">
        <v>7.210000000000806E-2</v>
      </c>
      <c r="N242" s="68">
        <v>1276908.3515999999</v>
      </c>
      <c r="O242" s="70">
        <v>89.959670000000003</v>
      </c>
      <c r="P242" s="130" t="s">
        <v>3565</v>
      </c>
      <c r="Q242" s="68">
        <v>4166.343956484</v>
      </c>
      <c r="R242" s="69">
        <v>9.7321177724121527E-4</v>
      </c>
      <c r="S242" s="69">
        <f t="shared" si="3"/>
        <v>2.7859933626717252E-3</v>
      </c>
      <c r="T242" s="69">
        <f>Q242/'סכום נכסי הקרן'!$C$41</f>
        <v>1.9795904813289851E-4</v>
      </c>
    </row>
    <row r="243" spans="1:20">
      <c r="A243" s="62" t="s">
        <v>835</v>
      </c>
      <c r="B243" s="59" t="s">
        <v>836</v>
      </c>
      <c r="C243" s="71" t="s">
        <v>27</v>
      </c>
      <c r="D243" s="71" t="s">
        <v>778</v>
      </c>
      <c r="E243" s="130" t="s">
        <v>3565</v>
      </c>
      <c r="F243" s="71" t="s">
        <v>3472</v>
      </c>
      <c r="G243" s="59" t="s">
        <v>784</v>
      </c>
      <c r="H243" s="59" t="s">
        <v>273</v>
      </c>
      <c r="I243" s="130" t="s">
        <v>3565</v>
      </c>
      <c r="J243" s="68">
        <v>6.9599999999995985</v>
      </c>
      <c r="K243" s="71" t="s">
        <v>131</v>
      </c>
      <c r="L243" s="72">
        <v>3.3000000000000002E-2</v>
      </c>
      <c r="M243" s="72">
        <v>5.2699999999997325E-2</v>
      </c>
      <c r="N243" s="68">
        <v>2328708.2400000002</v>
      </c>
      <c r="O243" s="70">
        <v>88.376000000000005</v>
      </c>
      <c r="P243" s="130" t="s">
        <v>3565</v>
      </c>
      <c r="Q243" s="68">
        <v>7464.4356172999996</v>
      </c>
      <c r="R243" s="69">
        <v>5.8217706000000011E-4</v>
      </c>
      <c r="S243" s="69">
        <f t="shared" si="3"/>
        <v>4.9913949263656002E-3</v>
      </c>
      <c r="T243" s="69">
        <f>Q243/'סכום נכסי הקרן'!$C$41</f>
        <v>3.5466408560684738E-4</v>
      </c>
    </row>
    <row r="244" spans="1:20">
      <c r="A244" s="62" t="s">
        <v>837</v>
      </c>
      <c r="B244" s="59" t="s">
        <v>838</v>
      </c>
      <c r="C244" s="71" t="s">
        <v>27</v>
      </c>
      <c r="D244" s="71" t="s">
        <v>778</v>
      </c>
      <c r="E244" s="130" t="s">
        <v>3565</v>
      </c>
      <c r="F244" s="71" t="s">
        <v>806</v>
      </c>
      <c r="G244" s="59" t="s">
        <v>839</v>
      </c>
      <c r="H244" s="59" t="s">
        <v>813</v>
      </c>
      <c r="I244" s="130" t="s">
        <v>3565</v>
      </c>
      <c r="J244" s="68">
        <v>6.5199999999993556</v>
      </c>
      <c r="K244" s="71" t="s">
        <v>133</v>
      </c>
      <c r="L244" s="72">
        <v>5.7999999999999996E-2</v>
      </c>
      <c r="M244" s="72">
        <v>4.5799999999996545E-2</v>
      </c>
      <c r="N244" s="68">
        <v>1164354.1200000001</v>
      </c>
      <c r="O244" s="70">
        <v>110.29677</v>
      </c>
      <c r="P244" s="130" t="s">
        <v>3565</v>
      </c>
      <c r="Q244" s="68">
        <v>5151.8769510909997</v>
      </c>
      <c r="R244" s="69">
        <v>2.3287082400000004E-3</v>
      </c>
      <c r="S244" s="69">
        <f t="shared" si="3"/>
        <v>3.4450096153735761E-3</v>
      </c>
      <c r="T244" s="69">
        <f>Q244/'סכום נכסי הקרן'!$C$41</f>
        <v>2.4478551650748958E-4</v>
      </c>
    </row>
    <row r="245" spans="1:20">
      <c r="A245" s="62" t="s">
        <v>840</v>
      </c>
      <c r="B245" s="59" t="s">
        <v>841</v>
      </c>
      <c r="C245" s="71" t="s">
        <v>27</v>
      </c>
      <c r="D245" s="71" t="s">
        <v>778</v>
      </c>
      <c r="E245" s="130" t="s">
        <v>3565</v>
      </c>
      <c r="F245" s="71" t="s">
        <v>783</v>
      </c>
      <c r="G245" s="59" t="s">
        <v>784</v>
      </c>
      <c r="H245" s="59" t="s">
        <v>780</v>
      </c>
      <c r="I245" s="130" t="s">
        <v>3565</v>
      </c>
      <c r="J245" s="68">
        <v>7.2599999999995024</v>
      </c>
      <c r="K245" s="71" t="s">
        <v>131</v>
      </c>
      <c r="L245" s="72">
        <v>6.1740000000000003E-2</v>
      </c>
      <c r="M245" s="72">
        <v>5.6799999999997172E-2</v>
      </c>
      <c r="N245" s="68">
        <v>1164354.1200000001</v>
      </c>
      <c r="O245" s="70">
        <v>103.84925</v>
      </c>
      <c r="P245" s="130" t="s">
        <v>3565</v>
      </c>
      <c r="Q245" s="68">
        <v>4385.670546843</v>
      </c>
      <c r="R245" s="69">
        <v>3.6386066250000004E-4</v>
      </c>
      <c r="S245" s="69">
        <f t="shared" si="3"/>
        <v>2.9326549036725923E-3</v>
      </c>
      <c r="T245" s="69">
        <f>Q245/'סכום נכסי הקרן'!$C$41</f>
        <v>2.0838009918177595E-4</v>
      </c>
    </row>
    <row r="246" spans="1:20">
      <c r="A246" s="62" t="s">
        <v>842</v>
      </c>
      <c r="B246" s="59" t="s">
        <v>843</v>
      </c>
      <c r="C246" s="71" t="s">
        <v>27</v>
      </c>
      <c r="D246" s="71" t="s">
        <v>778</v>
      </c>
      <c r="E246" s="130" t="s">
        <v>3565</v>
      </c>
      <c r="F246" s="71" t="s">
        <v>3473</v>
      </c>
      <c r="G246" s="59" t="s">
        <v>784</v>
      </c>
      <c r="H246" s="59" t="s">
        <v>273</v>
      </c>
      <c r="I246" s="130" t="s">
        <v>3565</v>
      </c>
      <c r="J246" s="68">
        <v>6.7199999999995796</v>
      </c>
      <c r="K246" s="71" t="s">
        <v>131</v>
      </c>
      <c r="L246" s="72">
        <v>6.4000000000000001E-2</v>
      </c>
      <c r="M246" s="72">
        <v>5.4599999999996908E-2</v>
      </c>
      <c r="N246" s="68">
        <v>1009106.9039999999</v>
      </c>
      <c r="O246" s="70">
        <v>109.184</v>
      </c>
      <c r="P246" s="130" t="s">
        <v>3565</v>
      </c>
      <c r="Q246" s="68">
        <v>3996.1679640440002</v>
      </c>
      <c r="R246" s="69">
        <v>1.0091069039999999E-3</v>
      </c>
      <c r="S246" s="69">
        <f t="shared" si="3"/>
        <v>2.6721983446953367E-3</v>
      </c>
      <c r="T246" s="69">
        <f>Q246/'סכום נכסי הקרן'!$C$41</f>
        <v>1.8987333129570221E-4</v>
      </c>
    </row>
    <row r="247" spans="1:20">
      <c r="A247" s="62" t="s">
        <v>844</v>
      </c>
      <c r="B247" s="59" t="s">
        <v>845</v>
      </c>
      <c r="C247" s="71" t="s">
        <v>27</v>
      </c>
      <c r="D247" s="71" t="s">
        <v>778</v>
      </c>
      <c r="E247" s="130" t="s">
        <v>3565</v>
      </c>
      <c r="F247" s="71" t="s">
        <v>783</v>
      </c>
      <c r="G247" s="59" t="s">
        <v>784</v>
      </c>
      <c r="H247" s="59" t="s">
        <v>780</v>
      </c>
      <c r="I247" s="130" t="s">
        <v>3565</v>
      </c>
      <c r="J247" s="68">
        <v>4.0499999999998666</v>
      </c>
      <c r="K247" s="71" t="s">
        <v>133</v>
      </c>
      <c r="L247" s="72">
        <v>4.1250000000000002E-2</v>
      </c>
      <c r="M247" s="72">
        <v>3.9999999999998932E-2</v>
      </c>
      <c r="N247" s="68">
        <v>2305421.1576</v>
      </c>
      <c r="O247" s="70">
        <v>101.70789000000001</v>
      </c>
      <c r="P247" s="130" t="s">
        <v>3565</v>
      </c>
      <c r="Q247" s="68">
        <v>9406.3808018050004</v>
      </c>
      <c r="R247" s="69">
        <v>2.3054211576000001E-3</v>
      </c>
      <c r="S247" s="69">
        <f t="shared" si="3"/>
        <v>6.2899546351201764E-3</v>
      </c>
      <c r="T247" s="69">
        <f>Q247/'סכום נכסי הקרן'!$C$41</f>
        <v>4.4693338076492041E-4</v>
      </c>
    </row>
    <row r="248" spans="1:20">
      <c r="A248" s="62" t="s">
        <v>846</v>
      </c>
      <c r="B248" s="59" t="s">
        <v>847</v>
      </c>
      <c r="C248" s="71" t="s">
        <v>27</v>
      </c>
      <c r="D248" s="71" t="s">
        <v>778</v>
      </c>
      <c r="E248" s="130" t="s">
        <v>3565</v>
      </c>
      <c r="F248" s="71" t="s">
        <v>3334</v>
      </c>
      <c r="G248" s="59" t="s">
        <v>784</v>
      </c>
      <c r="H248" s="59" t="s">
        <v>780</v>
      </c>
      <c r="I248" s="130" t="s">
        <v>3565</v>
      </c>
      <c r="J248" s="68">
        <v>6.7800000000001255</v>
      </c>
      <c r="K248" s="71" t="s">
        <v>131</v>
      </c>
      <c r="L248" s="72">
        <v>6.7979999999999999E-2</v>
      </c>
      <c r="M248" s="72">
        <v>5.8300000000001358E-2</v>
      </c>
      <c r="N248" s="68">
        <v>2328708.2400000002</v>
      </c>
      <c r="O248" s="70">
        <v>109.3091</v>
      </c>
      <c r="P248" s="130" t="s">
        <v>3565</v>
      </c>
      <c r="Q248" s="68">
        <v>9232.4922980780011</v>
      </c>
      <c r="R248" s="69">
        <v>2.3287082400000004E-3</v>
      </c>
      <c r="S248" s="69">
        <f t="shared" si="3"/>
        <v>6.1736770972384575E-3</v>
      </c>
      <c r="T248" s="69">
        <f>Q248/'סכום נכסי הקרן'!$C$41</f>
        <v>4.3867126821766435E-4</v>
      </c>
    </row>
    <row r="249" spans="1:20">
      <c r="A249" s="62" t="s">
        <v>848</v>
      </c>
      <c r="B249" s="59" t="s">
        <v>849</v>
      </c>
      <c r="C249" s="71" t="s">
        <v>27</v>
      </c>
      <c r="D249" s="71" t="s">
        <v>778</v>
      </c>
      <c r="E249" s="130" t="s">
        <v>3565</v>
      </c>
      <c r="F249" s="71" t="s">
        <v>806</v>
      </c>
      <c r="G249" s="59" t="s">
        <v>784</v>
      </c>
      <c r="H249" s="59" t="s">
        <v>273</v>
      </c>
      <c r="I249" s="130" t="s">
        <v>3565</v>
      </c>
      <c r="J249" s="68">
        <v>6.5900000000003418</v>
      </c>
      <c r="K249" s="71" t="s">
        <v>131</v>
      </c>
      <c r="L249" s="72">
        <v>0.06</v>
      </c>
      <c r="M249" s="72">
        <v>6.0300000000003469E-2</v>
      </c>
      <c r="N249" s="68">
        <v>1940590.2</v>
      </c>
      <c r="O249" s="70">
        <v>101.31632999999999</v>
      </c>
      <c r="P249" s="130" t="s">
        <v>3565</v>
      </c>
      <c r="Q249" s="68">
        <v>7131.171048184</v>
      </c>
      <c r="R249" s="69">
        <v>1.6171585E-3</v>
      </c>
      <c r="S249" s="69">
        <f t="shared" si="3"/>
        <v>4.7685441758590647E-3</v>
      </c>
      <c r="T249" s="69">
        <f>Q249/'סכום נכסי הקרן'!$C$41</f>
        <v>3.3882940235273155E-4</v>
      </c>
    </row>
    <row r="250" spans="1:20">
      <c r="A250" s="62" t="s">
        <v>850</v>
      </c>
      <c r="B250" s="59" t="s">
        <v>851</v>
      </c>
      <c r="C250" s="71" t="s">
        <v>27</v>
      </c>
      <c r="D250" s="71" t="s">
        <v>778</v>
      </c>
      <c r="E250" s="130" t="s">
        <v>3565</v>
      </c>
      <c r="F250" s="71" t="s">
        <v>783</v>
      </c>
      <c r="G250" s="59" t="s">
        <v>784</v>
      </c>
      <c r="H250" s="59" t="s">
        <v>780</v>
      </c>
      <c r="I250" s="130" t="s">
        <v>3565</v>
      </c>
      <c r="J250" s="68">
        <v>3.2899999999998819</v>
      </c>
      <c r="K250" s="71" t="s">
        <v>131</v>
      </c>
      <c r="L250" s="72">
        <v>8.1250000000000003E-2</v>
      </c>
      <c r="M250" s="72">
        <v>6.7399999999997962E-2</v>
      </c>
      <c r="N250" s="68">
        <v>1552472.16</v>
      </c>
      <c r="O250" s="70">
        <v>105.57917</v>
      </c>
      <c r="P250" s="130" t="s">
        <v>3565</v>
      </c>
      <c r="Q250" s="68">
        <v>5944.9691621300008</v>
      </c>
      <c r="R250" s="69">
        <v>8.8712694857142856E-4</v>
      </c>
      <c r="S250" s="69">
        <f t="shared" si="3"/>
        <v>3.9753426025247261E-3</v>
      </c>
      <c r="T250" s="69">
        <f>Q250/'סכום נכסי הקרן'!$C$41</f>
        <v>2.8246838206508732E-4</v>
      </c>
    </row>
    <row r="251" spans="1:20">
      <c r="A251" s="62" t="s">
        <v>852</v>
      </c>
      <c r="B251" s="59" t="s">
        <v>853</v>
      </c>
      <c r="C251" s="71" t="s">
        <v>27</v>
      </c>
      <c r="D251" s="71" t="s">
        <v>778</v>
      </c>
      <c r="E251" s="130" t="s">
        <v>3565</v>
      </c>
      <c r="F251" s="71" t="s">
        <v>3474</v>
      </c>
      <c r="G251" s="59" t="s">
        <v>784</v>
      </c>
      <c r="H251" s="59" t="s">
        <v>780</v>
      </c>
      <c r="I251" s="130" t="s">
        <v>3565</v>
      </c>
      <c r="J251" s="68">
        <v>6.9900000000004923</v>
      </c>
      <c r="K251" s="71" t="s">
        <v>131</v>
      </c>
      <c r="L251" s="72">
        <v>7.85E-2</v>
      </c>
      <c r="M251" s="72">
        <v>6.8700000000004632E-2</v>
      </c>
      <c r="N251" s="68">
        <v>1474848.5519999999</v>
      </c>
      <c r="O251" s="70">
        <v>107.25458</v>
      </c>
      <c r="P251" s="130" t="s">
        <v>3565</v>
      </c>
      <c r="Q251" s="68">
        <v>5737.3433603820004</v>
      </c>
      <c r="R251" s="69">
        <v>1.1798788415999998E-3</v>
      </c>
      <c r="S251" s="69">
        <f t="shared" si="3"/>
        <v>3.8365052641698111E-3</v>
      </c>
      <c r="T251" s="69">
        <f>Q251/'סכום נכסי הקרן'!$C$41</f>
        <v>2.7260328054894899E-4</v>
      </c>
    </row>
    <row r="252" spans="1:20">
      <c r="A252" s="62" t="s">
        <v>854</v>
      </c>
      <c r="B252" s="59" t="s">
        <v>855</v>
      </c>
      <c r="C252" s="71" t="s">
        <v>27</v>
      </c>
      <c r="D252" s="71" t="s">
        <v>778</v>
      </c>
      <c r="E252" s="130" t="s">
        <v>3565</v>
      </c>
      <c r="F252" s="71" t="s">
        <v>783</v>
      </c>
      <c r="G252" s="59" t="s">
        <v>792</v>
      </c>
      <c r="H252" s="59" t="s">
        <v>780</v>
      </c>
      <c r="I252" s="130" t="s">
        <v>3565</v>
      </c>
      <c r="J252" s="68">
        <v>4.0500000000000975</v>
      </c>
      <c r="K252" s="71" t="s">
        <v>133</v>
      </c>
      <c r="L252" s="72">
        <v>7.2499999999999995E-2</v>
      </c>
      <c r="M252" s="72">
        <v>5.7500000000001918E-2</v>
      </c>
      <c r="N252" s="68">
        <v>2771162.8056000001</v>
      </c>
      <c r="O252" s="70">
        <v>105.85034</v>
      </c>
      <c r="P252" s="130" t="s">
        <v>3565</v>
      </c>
      <c r="Q252" s="68">
        <v>11767.167190316999</v>
      </c>
      <c r="R252" s="69">
        <v>2.2169302444800002E-3</v>
      </c>
      <c r="S252" s="69">
        <f t="shared" si="3"/>
        <v>7.8685893512588454E-3</v>
      </c>
      <c r="T252" s="69">
        <f>Q252/'סכום נכסי הקרן'!$C$41</f>
        <v>5.591034347009685E-4</v>
      </c>
    </row>
    <row r="253" spans="1:20">
      <c r="A253" s="62" t="s">
        <v>856</v>
      </c>
      <c r="B253" s="59" t="s">
        <v>857</v>
      </c>
      <c r="C253" s="71" t="s">
        <v>27</v>
      </c>
      <c r="D253" s="71" t="s">
        <v>778</v>
      </c>
      <c r="E253" s="130" t="s">
        <v>3565</v>
      </c>
      <c r="F253" s="71" t="s">
        <v>783</v>
      </c>
      <c r="G253" s="59" t="s">
        <v>792</v>
      </c>
      <c r="H253" s="59" t="s">
        <v>780</v>
      </c>
      <c r="I253" s="130" t="s">
        <v>3565</v>
      </c>
      <c r="J253" s="68">
        <v>7.1300000000000834</v>
      </c>
      <c r="K253" s="71" t="s">
        <v>131</v>
      </c>
      <c r="L253" s="72">
        <v>7.1190000000000003E-2</v>
      </c>
      <c r="M253" s="72">
        <v>6.190000000000085E-2</v>
      </c>
      <c r="N253" s="68">
        <v>1552472.16</v>
      </c>
      <c r="O253" s="70">
        <v>106.28433</v>
      </c>
      <c r="P253" s="130" t="s">
        <v>3565</v>
      </c>
      <c r="Q253" s="68">
        <v>5984.67533525</v>
      </c>
      <c r="R253" s="69">
        <v>1.0349814399999999E-3</v>
      </c>
      <c r="S253" s="69">
        <f t="shared" si="3"/>
        <v>4.0018937312660905E-3</v>
      </c>
      <c r="T253" s="69">
        <f>Q253/'סכום נכסי הקרן'!$C$41</f>
        <v>2.8435497527916955E-4</v>
      </c>
    </row>
    <row r="254" spans="1:20">
      <c r="A254" s="62" t="s">
        <v>858</v>
      </c>
      <c r="B254" s="59" t="s">
        <v>859</v>
      </c>
      <c r="C254" s="71" t="s">
        <v>27</v>
      </c>
      <c r="D254" s="71" t="s">
        <v>778</v>
      </c>
      <c r="E254" s="130" t="s">
        <v>3565</v>
      </c>
      <c r="F254" s="71" t="s">
        <v>3334</v>
      </c>
      <c r="G254" s="59" t="s">
        <v>792</v>
      </c>
      <c r="H254" s="59" t="s">
        <v>780</v>
      </c>
      <c r="I254" s="130" t="s">
        <v>3565</v>
      </c>
      <c r="J254" s="68">
        <v>2.8500000000000543</v>
      </c>
      <c r="K254" s="71" t="s">
        <v>131</v>
      </c>
      <c r="L254" s="72">
        <v>2.6249999999999999E-2</v>
      </c>
      <c r="M254" s="72">
        <v>6.1400000000001766E-2</v>
      </c>
      <c r="N254" s="68">
        <v>1968146.58084</v>
      </c>
      <c r="O254" s="70">
        <v>90.603380000000001</v>
      </c>
      <c r="P254" s="130" t="s">
        <v>3565</v>
      </c>
      <c r="Q254" s="68">
        <v>6467.6926124490001</v>
      </c>
      <c r="R254" s="69">
        <v>1.5850764096827425E-3</v>
      </c>
      <c r="S254" s="69">
        <f t="shared" si="3"/>
        <v>4.3248826497009028E-3</v>
      </c>
      <c r="T254" s="69">
        <f>Q254/'סכום נכסי הקרן'!$C$41</f>
        <v>3.0730498646997645E-4</v>
      </c>
    </row>
    <row r="255" spans="1:20">
      <c r="A255" s="62" t="s">
        <v>860</v>
      </c>
      <c r="B255" s="59" t="s">
        <v>861</v>
      </c>
      <c r="C255" s="71" t="s">
        <v>27</v>
      </c>
      <c r="D255" s="71" t="s">
        <v>778</v>
      </c>
      <c r="E255" s="130" t="s">
        <v>3565</v>
      </c>
      <c r="F255" s="71" t="s">
        <v>3334</v>
      </c>
      <c r="G255" s="59" t="s">
        <v>792</v>
      </c>
      <c r="H255" s="59" t="s">
        <v>780</v>
      </c>
      <c r="I255" s="130" t="s">
        <v>3565</v>
      </c>
      <c r="J255" s="68">
        <v>1.6399999999998216</v>
      </c>
      <c r="K255" s="71" t="s">
        <v>131</v>
      </c>
      <c r="L255" s="72">
        <v>7.0499999999999993E-2</v>
      </c>
      <c r="M255" s="72">
        <v>5.8700000000000314E-2</v>
      </c>
      <c r="N255" s="68">
        <v>776236.08</v>
      </c>
      <c r="O255" s="70">
        <v>103.52607999999999</v>
      </c>
      <c r="P255" s="130" t="s">
        <v>3565</v>
      </c>
      <c r="Q255" s="68">
        <v>2914.6819024930001</v>
      </c>
      <c r="R255" s="69">
        <v>9.7787115678720882E-4</v>
      </c>
      <c r="S255" s="69">
        <f t="shared" si="3"/>
        <v>1.949019216718162E-3</v>
      </c>
      <c r="T255" s="69">
        <f>Q255/'סכום נכסי הקרן'!$C$41</f>
        <v>1.3848776314537002E-4</v>
      </c>
    </row>
    <row r="256" spans="1:20">
      <c r="A256" s="62" t="s">
        <v>862</v>
      </c>
      <c r="B256" s="59" t="s">
        <v>863</v>
      </c>
      <c r="C256" s="71" t="s">
        <v>27</v>
      </c>
      <c r="D256" s="71" t="s">
        <v>778</v>
      </c>
      <c r="E256" s="130" t="s">
        <v>3565</v>
      </c>
      <c r="F256" s="71" t="s">
        <v>3475</v>
      </c>
      <c r="G256" s="59" t="s">
        <v>792</v>
      </c>
      <c r="H256" s="59" t="s">
        <v>273</v>
      </c>
      <c r="I256" s="130" t="s">
        <v>3565</v>
      </c>
      <c r="J256" s="68">
        <v>3.1599999999998705</v>
      </c>
      <c r="K256" s="71" t="s">
        <v>131</v>
      </c>
      <c r="L256" s="72">
        <v>5.5E-2</v>
      </c>
      <c r="M256" s="72">
        <v>8.1200000000001715E-2</v>
      </c>
      <c r="N256" s="68">
        <v>543365.25600000005</v>
      </c>
      <c r="O256" s="70">
        <v>94.118110000000001</v>
      </c>
      <c r="P256" s="130" t="s">
        <v>3565</v>
      </c>
      <c r="Q256" s="68">
        <v>1854.8663542639999</v>
      </c>
      <c r="R256" s="69">
        <v>5.4336525600000003E-4</v>
      </c>
      <c r="S256" s="69">
        <f t="shared" si="3"/>
        <v>1.2403309485719005E-3</v>
      </c>
      <c r="T256" s="69">
        <f>Q256/'סכום נכסי הקרן'!$C$41</f>
        <v>8.8131844547398501E-5</v>
      </c>
    </row>
    <row r="257" spans="1:20">
      <c r="A257" s="62" t="s">
        <v>864</v>
      </c>
      <c r="B257" s="59" t="s">
        <v>865</v>
      </c>
      <c r="C257" s="71" t="s">
        <v>27</v>
      </c>
      <c r="D257" s="71" t="s">
        <v>778</v>
      </c>
      <c r="E257" s="130" t="s">
        <v>3565</v>
      </c>
      <c r="F257" s="71" t="s">
        <v>3475</v>
      </c>
      <c r="G257" s="59" t="s">
        <v>792</v>
      </c>
      <c r="H257" s="59" t="s">
        <v>273</v>
      </c>
      <c r="I257" s="130" t="s">
        <v>3565</v>
      </c>
      <c r="J257" s="68">
        <v>2.7299999999999209</v>
      </c>
      <c r="K257" s="71" t="s">
        <v>131</v>
      </c>
      <c r="L257" s="72">
        <v>0.06</v>
      </c>
      <c r="M257" s="72">
        <v>7.7399999999999025E-2</v>
      </c>
      <c r="N257" s="68">
        <v>2445919.8880799999</v>
      </c>
      <c r="O257" s="70">
        <v>97.244669999999999</v>
      </c>
      <c r="P257" s="130" t="s">
        <v>3565</v>
      </c>
      <c r="Q257" s="68">
        <v>8626.9161316160007</v>
      </c>
      <c r="R257" s="69">
        <v>3.26122651744E-3</v>
      </c>
      <c r="S257" s="69">
        <f t="shared" si="3"/>
        <v>5.7687342509500058E-3</v>
      </c>
      <c r="T257" s="69">
        <f>Q257/'סכום נכסי הקרן'!$C$41</f>
        <v>4.0989801215986303E-4</v>
      </c>
    </row>
    <row r="258" spans="1:20">
      <c r="A258" s="62" t="s">
        <v>866</v>
      </c>
      <c r="B258" s="59" t="s">
        <v>867</v>
      </c>
      <c r="C258" s="71" t="s">
        <v>27</v>
      </c>
      <c r="D258" s="71" t="s">
        <v>778</v>
      </c>
      <c r="E258" s="130" t="s">
        <v>3565</v>
      </c>
      <c r="F258" s="71" t="s">
        <v>3334</v>
      </c>
      <c r="G258" s="59" t="s">
        <v>792</v>
      </c>
      <c r="H258" s="59" t="s">
        <v>273</v>
      </c>
      <c r="I258" s="130" t="s">
        <v>3565</v>
      </c>
      <c r="J258" s="68">
        <v>1.0799999999999867</v>
      </c>
      <c r="K258" s="71" t="s">
        <v>131</v>
      </c>
      <c r="L258" s="72">
        <v>4.2500000000000003E-2</v>
      </c>
      <c r="M258" s="72">
        <v>6.8200000000003563E-2</v>
      </c>
      <c r="N258" s="68">
        <v>1707719.3759999999</v>
      </c>
      <c r="O258" s="70">
        <v>98.778559999999999</v>
      </c>
      <c r="P258" s="130" t="s">
        <v>3565</v>
      </c>
      <c r="Q258" s="68">
        <v>6118.2431508010004</v>
      </c>
      <c r="R258" s="69">
        <v>3.5951986863157893E-3</v>
      </c>
      <c r="S258" s="69">
        <f t="shared" si="3"/>
        <v>4.0912092202123468E-3</v>
      </c>
      <c r="T258" s="69">
        <f>Q258/'סכום נכסי הקרן'!$C$41</f>
        <v>2.9070129663521529E-4</v>
      </c>
    </row>
    <row r="259" spans="1:20">
      <c r="A259" s="62" t="s">
        <v>868</v>
      </c>
      <c r="B259" s="59" t="s">
        <v>869</v>
      </c>
      <c r="C259" s="71" t="s">
        <v>27</v>
      </c>
      <c r="D259" s="71" t="s">
        <v>778</v>
      </c>
      <c r="E259" s="130" t="s">
        <v>3565</v>
      </c>
      <c r="F259" s="71" t="s">
        <v>3334</v>
      </c>
      <c r="G259" s="59" t="s">
        <v>792</v>
      </c>
      <c r="H259" s="59" t="s">
        <v>273</v>
      </c>
      <c r="I259" s="130" t="s">
        <v>3565</v>
      </c>
      <c r="J259" s="68">
        <v>4.1900000000004667</v>
      </c>
      <c r="K259" s="71" t="s">
        <v>131</v>
      </c>
      <c r="L259" s="72">
        <v>7.8750000000000001E-2</v>
      </c>
      <c r="M259" s="72">
        <v>6.4100000000008664E-2</v>
      </c>
      <c r="N259" s="68">
        <v>776236.08</v>
      </c>
      <c r="O259" s="70">
        <v>106.73112999999999</v>
      </c>
      <c r="P259" s="130" t="s">
        <v>3565</v>
      </c>
      <c r="Q259" s="68">
        <v>3004.9169117399993</v>
      </c>
      <c r="R259" s="69">
        <v>1.9405901999999999E-3</v>
      </c>
      <c r="S259" s="69">
        <f t="shared" si="3"/>
        <v>2.0093584828633688E-3</v>
      </c>
      <c r="T259" s="69">
        <f>Q259/'סכום נכסי הקרן'!$C$41</f>
        <v>1.4277517597670853E-4</v>
      </c>
    </row>
    <row r="260" spans="1:20">
      <c r="A260" s="62" t="s">
        <v>870</v>
      </c>
      <c r="B260" s="59" t="s">
        <v>871</v>
      </c>
      <c r="C260" s="71" t="s">
        <v>27</v>
      </c>
      <c r="D260" s="71" t="s">
        <v>778</v>
      </c>
      <c r="E260" s="130" t="s">
        <v>3565</v>
      </c>
      <c r="F260" s="71" t="s">
        <v>3476</v>
      </c>
      <c r="G260" s="59" t="s">
        <v>792</v>
      </c>
      <c r="H260" s="59" t="s">
        <v>780</v>
      </c>
      <c r="I260" s="130" t="s">
        <v>3565</v>
      </c>
      <c r="J260" s="68">
        <v>4.1199999999999131</v>
      </c>
      <c r="K260" s="71" t="s">
        <v>133</v>
      </c>
      <c r="L260" s="72">
        <v>4.8750000000000002E-2</v>
      </c>
      <c r="M260" s="72">
        <v>4.6299999999998585E-2</v>
      </c>
      <c r="N260" s="68">
        <v>2126886.8591999998</v>
      </c>
      <c r="O260" s="70">
        <v>102.81483</v>
      </c>
      <c r="P260" s="130" t="s">
        <v>3565</v>
      </c>
      <c r="Q260" s="68">
        <v>8772.3866130480001</v>
      </c>
      <c r="R260" s="69">
        <v>2.1268868591999999E-3</v>
      </c>
      <c r="S260" s="69">
        <f t="shared" si="3"/>
        <v>5.8660089358937399E-3</v>
      </c>
      <c r="T260" s="69">
        <f>Q260/'סכום נכסי הקרן'!$C$41</f>
        <v>4.168098750152801E-4</v>
      </c>
    </row>
    <row r="261" spans="1:20">
      <c r="A261" s="62" t="s">
        <v>872</v>
      </c>
      <c r="B261" s="59" t="s">
        <v>873</v>
      </c>
      <c r="C261" s="71" t="s">
        <v>27</v>
      </c>
      <c r="D261" s="71" t="s">
        <v>778</v>
      </c>
      <c r="E261" s="130" t="s">
        <v>3565</v>
      </c>
      <c r="F261" s="71" t="s">
        <v>3477</v>
      </c>
      <c r="G261" s="59" t="s">
        <v>792</v>
      </c>
      <c r="H261" s="59" t="s">
        <v>780</v>
      </c>
      <c r="I261" s="130" t="s">
        <v>3565</v>
      </c>
      <c r="J261" s="68">
        <v>6.9499999999999762</v>
      </c>
      <c r="K261" s="71" t="s">
        <v>131</v>
      </c>
      <c r="L261" s="72">
        <v>5.9000000000000004E-2</v>
      </c>
      <c r="M261" s="72">
        <v>5.5799999999999413E-2</v>
      </c>
      <c r="N261" s="68">
        <v>2173461.0240000002</v>
      </c>
      <c r="O261" s="70">
        <v>103.72427999999999</v>
      </c>
      <c r="P261" s="130" t="s">
        <v>3565</v>
      </c>
      <c r="Q261" s="68">
        <v>8176.7332827559994</v>
      </c>
      <c r="R261" s="69">
        <v>4.3469220480000003E-3</v>
      </c>
      <c r="S261" s="69">
        <f t="shared" si="3"/>
        <v>5.4677013928825114E-3</v>
      </c>
      <c r="T261" s="69">
        <f>Q261/'סכום נכסי הקרן'!$C$41</f>
        <v>3.8850809112192514E-4</v>
      </c>
    </row>
    <row r="262" spans="1:20">
      <c r="A262" s="62" t="s">
        <v>874</v>
      </c>
      <c r="B262" s="59" t="s">
        <v>875</v>
      </c>
      <c r="C262" s="71" t="s">
        <v>27</v>
      </c>
      <c r="D262" s="71" t="s">
        <v>778</v>
      </c>
      <c r="E262" s="130" t="s">
        <v>3565</v>
      </c>
      <c r="F262" s="71" t="s">
        <v>3478</v>
      </c>
      <c r="G262" s="59" t="s">
        <v>792</v>
      </c>
      <c r="H262" s="59" t="s">
        <v>780</v>
      </c>
      <c r="I262" s="130" t="s">
        <v>3565</v>
      </c>
      <c r="J262" s="68">
        <v>6.8200000000002943</v>
      </c>
      <c r="K262" s="71" t="s">
        <v>131</v>
      </c>
      <c r="L262" s="72">
        <v>3.15E-2</v>
      </c>
      <c r="M262" s="72">
        <v>5.7100000000001462E-2</v>
      </c>
      <c r="N262" s="68">
        <v>1552472.16</v>
      </c>
      <c r="O262" s="70">
        <v>84.473249999999993</v>
      </c>
      <c r="P262" s="130" t="s">
        <v>3565</v>
      </c>
      <c r="Q262" s="68">
        <v>4756.5337196300006</v>
      </c>
      <c r="R262" s="69">
        <v>2.3944342633107482E-3</v>
      </c>
      <c r="S262" s="69">
        <f t="shared" si="3"/>
        <v>3.1806474718896202E-3</v>
      </c>
      <c r="T262" s="69">
        <f>Q262/'סכום נכסי הקרן'!$C$41</f>
        <v>2.2600123690810452E-4</v>
      </c>
    </row>
    <row r="263" spans="1:20">
      <c r="A263" s="62" t="s">
        <v>876</v>
      </c>
      <c r="B263" s="59" t="s">
        <v>877</v>
      </c>
      <c r="C263" s="71" t="s">
        <v>27</v>
      </c>
      <c r="D263" s="71" t="s">
        <v>778</v>
      </c>
      <c r="E263" s="130" t="s">
        <v>3565</v>
      </c>
      <c r="F263" s="71" t="s">
        <v>3474</v>
      </c>
      <c r="G263" s="59" t="s">
        <v>792</v>
      </c>
      <c r="H263" s="59" t="s">
        <v>273</v>
      </c>
      <c r="I263" s="130" t="s">
        <v>3565</v>
      </c>
      <c r="J263" s="68">
        <v>7.1699999999995558</v>
      </c>
      <c r="K263" s="71" t="s">
        <v>131</v>
      </c>
      <c r="L263" s="72">
        <v>6.25E-2</v>
      </c>
      <c r="M263" s="72">
        <v>5.6099999999996493E-2</v>
      </c>
      <c r="N263" s="68">
        <v>1940590.2</v>
      </c>
      <c r="O263" s="70">
        <v>104.44441999999999</v>
      </c>
      <c r="P263" s="130" t="s">
        <v>3565</v>
      </c>
      <c r="Q263" s="68">
        <v>7351.3418410780005</v>
      </c>
      <c r="R263" s="69">
        <v>3.235918779795999E-3</v>
      </c>
      <c r="S263" s="69">
        <f t="shared" si="3"/>
        <v>4.9157702268197018E-3</v>
      </c>
      <c r="T263" s="69">
        <f>Q263/'סכום נכסי הקרן'!$C$41</f>
        <v>3.492905647155105E-4</v>
      </c>
    </row>
    <row r="264" spans="1:20">
      <c r="A264" s="62" t="s">
        <v>878</v>
      </c>
      <c r="B264" s="59" t="s">
        <v>879</v>
      </c>
      <c r="C264" s="71" t="s">
        <v>27</v>
      </c>
      <c r="D264" s="71" t="s">
        <v>778</v>
      </c>
      <c r="E264" s="130" t="s">
        <v>3565</v>
      </c>
      <c r="F264" s="71" t="s">
        <v>3472</v>
      </c>
      <c r="G264" s="59" t="s">
        <v>792</v>
      </c>
      <c r="H264" s="59" t="s">
        <v>273</v>
      </c>
      <c r="I264" s="130" t="s">
        <v>3565</v>
      </c>
      <c r="J264" s="68">
        <v>4.1299999999998338</v>
      </c>
      <c r="K264" s="71" t="s">
        <v>131</v>
      </c>
      <c r="L264" s="72">
        <v>4.4999999999999998E-2</v>
      </c>
      <c r="M264" s="72">
        <v>5.9399999999998385E-2</v>
      </c>
      <c r="N264" s="68">
        <v>2340895.1464559999</v>
      </c>
      <c r="O264" s="70">
        <v>95.608500000000006</v>
      </c>
      <c r="P264" s="130" t="s">
        <v>3565</v>
      </c>
      <c r="Q264" s="68">
        <v>8117.5696088949999</v>
      </c>
      <c r="R264" s="69">
        <v>3.90149191076E-3</v>
      </c>
      <c r="S264" s="69">
        <f t="shared" si="3"/>
        <v>5.4281392241298573E-3</v>
      </c>
      <c r="T264" s="69">
        <f>Q264/'סכום נכסי הקרן'!$C$41</f>
        <v>3.8569699710666952E-4</v>
      </c>
    </row>
    <row r="265" spans="1:20">
      <c r="A265" s="62" t="s">
        <v>880</v>
      </c>
      <c r="B265" s="59" t="s">
        <v>881</v>
      </c>
      <c r="C265" s="71" t="s">
        <v>27</v>
      </c>
      <c r="D265" s="71" t="s">
        <v>778</v>
      </c>
      <c r="E265" s="130" t="s">
        <v>3565</v>
      </c>
      <c r="F265" s="71" t="s">
        <v>3475</v>
      </c>
      <c r="G265" s="59" t="s">
        <v>792</v>
      </c>
      <c r="H265" s="59" t="s">
        <v>273</v>
      </c>
      <c r="I265" s="130" t="s">
        <v>3565</v>
      </c>
      <c r="J265" s="68">
        <v>2.7099999999998228</v>
      </c>
      <c r="K265" s="71" t="s">
        <v>131</v>
      </c>
      <c r="L265" s="72">
        <v>6.8750000000000006E-2</v>
      </c>
      <c r="M265" s="72">
        <v>5.729999999999711E-2</v>
      </c>
      <c r="N265" s="68">
        <v>1940590.2</v>
      </c>
      <c r="O265" s="70">
        <v>106.19404</v>
      </c>
      <c r="P265" s="130" t="s">
        <v>3565</v>
      </c>
      <c r="Q265" s="68">
        <v>7474.4895581920009</v>
      </c>
      <c r="R265" s="69">
        <v>2.8566069120638743E-3</v>
      </c>
      <c r="S265" s="69">
        <f t="shared" si="3"/>
        <v>4.9981178980852579E-3</v>
      </c>
      <c r="T265" s="69">
        <f>Q265/'סכום נכסי הקרן'!$C$41</f>
        <v>3.5514178706158865E-4</v>
      </c>
    </row>
    <row r="266" spans="1:20">
      <c r="A266" s="62" t="s">
        <v>882</v>
      </c>
      <c r="B266" s="59" t="s">
        <v>883</v>
      </c>
      <c r="C266" s="71" t="s">
        <v>27</v>
      </c>
      <c r="D266" s="71" t="s">
        <v>778</v>
      </c>
      <c r="E266" s="130" t="s">
        <v>3565</v>
      </c>
      <c r="F266" s="71" t="s">
        <v>783</v>
      </c>
      <c r="G266" s="59" t="s">
        <v>792</v>
      </c>
      <c r="H266" s="59" t="s">
        <v>780</v>
      </c>
      <c r="I266" s="130" t="s">
        <v>3565</v>
      </c>
      <c r="J266" s="68">
        <v>3.6600000000000494</v>
      </c>
      <c r="K266" s="71" t="s">
        <v>134</v>
      </c>
      <c r="L266" s="72">
        <v>7.4160000000000004E-2</v>
      </c>
      <c r="M266" s="72">
        <v>6.150000000000086E-2</v>
      </c>
      <c r="N266" s="68">
        <v>2639202.6719999998</v>
      </c>
      <c r="O266" s="70">
        <v>104.88656</v>
      </c>
      <c r="P266" s="130" t="s">
        <v>3565</v>
      </c>
      <c r="Q266" s="68">
        <v>12791.431323246001</v>
      </c>
      <c r="R266" s="69">
        <v>4.0603118030769231E-3</v>
      </c>
      <c r="S266" s="69">
        <f t="shared" ref="S266:S312" si="4">IFERROR(Q266/$Q$9,0)</f>
        <v>8.553504736490523E-3</v>
      </c>
      <c r="T266" s="69">
        <f>Q266/'סכום נכסי הקרן'!$C$41</f>
        <v>6.0777016863102211E-4</v>
      </c>
    </row>
    <row r="267" spans="1:20">
      <c r="A267" s="62" t="s">
        <v>884</v>
      </c>
      <c r="B267" s="59" t="s">
        <v>885</v>
      </c>
      <c r="C267" s="71" t="s">
        <v>27</v>
      </c>
      <c r="D267" s="71" t="s">
        <v>778</v>
      </c>
      <c r="E267" s="130" t="s">
        <v>3565</v>
      </c>
      <c r="F267" s="71" t="s">
        <v>824</v>
      </c>
      <c r="G267" s="59" t="s">
        <v>792</v>
      </c>
      <c r="H267" s="59" t="s">
        <v>780</v>
      </c>
      <c r="I267" s="130" t="s">
        <v>3565</v>
      </c>
      <c r="J267" s="68">
        <v>2.8599999999999266</v>
      </c>
      <c r="K267" s="71" t="s">
        <v>131</v>
      </c>
      <c r="L267" s="72">
        <v>4.7E-2</v>
      </c>
      <c r="M267" s="72">
        <v>6.5799999999997791E-2</v>
      </c>
      <c r="N267" s="68">
        <v>1474848.5519999999</v>
      </c>
      <c r="O267" s="70">
        <v>96.442890000000006</v>
      </c>
      <c r="P267" s="130" t="s">
        <v>3565</v>
      </c>
      <c r="Q267" s="68">
        <v>5158.9960178829997</v>
      </c>
      <c r="R267" s="69">
        <v>2.9740845977011491E-3</v>
      </c>
      <c r="S267" s="69">
        <f t="shared" si="4"/>
        <v>3.4497700655519783E-3</v>
      </c>
      <c r="T267" s="69">
        <f>Q267/'סכום נכסי הקרן'!$C$41</f>
        <v>2.4512377079001122E-4</v>
      </c>
    </row>
    <row r="268" spans="1:20">
      <c r="A268" s="62" t="s">
        <v>886</v>
      </c>
      <c r="B268" s="59" t="s">
        <v>887</v>
      </c>
      <c r="C268" s="71" t="s">
        <v>27</v>
      </c>
      <c r="D268" s="71" t="s">
        <v>778</v>
      </c>
      <c r="E268" s="130" t="s">
        <v>3565</v>
      </c>
      <c r="F268" s="71" t="s">
        <v>3334</v>
      </c>
      <c r="G268" s="59" t="s">
        <v>792</v>
      </c>
      <c r="H268" s="59" t="s">
        <v>780</v>
      </c>
      <c r="I268" s="130" t="s">
        <v>3565</v>
      </c>
      <c r="J268" s="68">
        <v>3.7700000000000955</v>
      </c>
      <c r="K268" s="71" t="s">
        <v>131</v>
      </c>
      <c r="L268" s="72">
        <v>7.9500000000000001E-2</v>
      </c>
      <c r="M268" s="72">
        <v>6.9200000000002995E-2</v>
      </c>
      <c r="N268" s="68">
        <v>1164354.1200000001</v>
      </c>
      <c r="O268" s="70">
        <v>103.98742</v>
      </c>
      <c r="P268" s="130" t="s">
        <v>3565</v>
      </c>
      <c r="Q268" s="68">
        <v>4391.5054808539999</v>
      </c>
      <c r="R268" s="69">
        <v>1.7913140307692309E-3</v>
      </c>
      <c r="S268" s="69">
        <f t="shared" si="4"/>
        <v>2.9365566668481877E-3</v>
      </c>
      <c r="T268" s="69">
        <f>Q268/'סכום נכסי הקרן'!$C$41</f>
        <v>2.0865733937000817E-4</v>
      </c>
    </row>
    <row r="269" spans="1:20">
      <c r="A269" s="62" t="s">
        <v>888</v>
      </c>
      <c r="B269" s="59" t="s">
        <v>889</v>
      </c>
      <c r="C269" s="71" t="s">
        <v>27</v>
      </c>
      <c r="D269" s="71" t="s">
        <v>778</v>
      </c>
      <c r="E269" s="130" t="s">
        <v>3565</v>
      </c>
      <c r="F269" s="71" t="s">
        <v>783</v>
      </c>
      <c r="G269" s="59" t="s">
        <v>890</v>
      </c>
      <c r="H269" s="59" t="s">
        <v>813</v>
      </c>
      <c r="I269" s="130" t="s">
        <v>3565</v>
      </c>
      <c r="J269" s="68">
        <v>3.1600000000000672</v>
      </c>
      <c r="K269" s="71" t="s">
        <v>131</v>
      </c>
      <c r="L269" s="72">
        <v>6.8750000000000006E-2</v>
      </c>
      <c r="M269" s="72">
        <v>7.400000000000001E-2</v>
      </c>
      <c r="N269" s="68">
        <v>838334.96640000003</v>
      </c>
      <c r="O269" s="70">
        <v>98.033000000000001</v>
      </c>
      <c r="P269" s="130" t="s">
        <v>3565</v>
      </c>
      <c r="Q269" s="68">
        <v>2980.8315163299999</v>
      </c>
      <c r="R269" s="69">
        <v>1.6766699328E-3</v>
      </c>
      <c r="S269" s="69">
        <f t="shared" si="4"/>
        <v>1.9932528150523486E-3</v>
      </c>
      <c r="T269" s="69">
        <f>Q269/'סכום נכסי הקרן'!$C$41</f>
        <v>1.4163078607537847E-4</v>
      </c>
    </row>
    <row r="270" spans="1:20">
      <c r="A270" s="62" t="s">
        <v>891</v>
      </c>
      <c r="B270" s="59" t="s">
        <v>892</v>
      </c>
      <c r="C270" s="71" t="s">
        <v>27</v>
      </c>
      <c r="D270" s="71" t="s">
        <v>778</v>
      </c>
      <c r="E270" s="130" t="s">
        <v>3565</v>
      </c>
      <c r="F270" s="71" t="s">
        <v>806</v>
      </c>
      <c r="G270" s="59" t="s">
        <v>792</v>
      </c>
      <c r="H270" s="59" t="s">
        <v>273</v>
      </c>
      <c r="I270" s="130" t="s">
        <v>3565</v>
      </c>
      <c r="J270" s="68">
        <v>1.5600000000001837</v>
      </c>
      <c r="K270" s="71" t="s">
        <v>131</v>
      </c>
      <c r="L270" s="72">
        <v>5.7500000000000002E-2</v>
      </c>
      <c r="M270" s="72">
        <v>6.4900000000001082E-2</v>
      </c>
      <c r="N270" s="68">
        <v>657860.07779999997</v>
      </c>
      <c r="O270" s="70">
        <v>100.52222</v>
      </c>
      <c r="P270" s="130" t="s">
        <v>3565</v>
      </c>
      <c r="Q270" s="68">
        <v>2398.5190295259999</v>
      </c>
      <c r="R270" s="69">
        <v>9.3980011114285715E-4</v>
      </c>
      <c r="S270" s="69">
        <f t="shared" si="4"/>
        <v>1.6038661633065111E-3</v>
      </c>
      <c r="T270" s="69">
        <f>Q270/'סכום נכסי הקרן'!$C$41</f>
        <v>1.1396287703867444E-4</v>
      </c>
    </row>
    <row r="271" spans="1:20">
      <c r="A271" s="62" t="s">
        <v>893</v>
      </c>
      <c r="B271" s="59" t="s">
        <v>894</v>
      </c>
      <c r="C271" s="71" t="s">
        <v>27</v>
      </c>
      <c r="D271" s="71" t="s">
        <v>778</v>
      </c>
      <c r="E271" s="130" t="s">
        <v>3565</v>
      </c>
      <c r="F271" s="71" t="s">
        <v>3476</v>
      </c>
      <c r="G271" s="59" t="s">
        <v>792</v>
      </c>
      <c r="H271" s="59" t="s">
        <v>780</v>
      </c>
      <c r="I271" s="130" t="s">
        <v>3565</v>
      </c>
      <c r="J271" s="68">
        <v>3.7100000000002082</v>
      </c>
      <c r="K271" s="71" t="s">
        <v>133</v>
      </c>
      <c r="L271" s="72">
        <v>0.04</v>
      </c>
      <c r="M271" s="72">
        <v>4.8000000000002686E-2</v>
      </c>
      <c r="N271" s="68">
        <v>1862966.5919999999</v>
      </c>
      <c r="O271" s="70">
        <v>99.467669999999998</v>
      </c>
      <c r="P271" s="130" t="s">
        <v>3565</v>
      </c>
      <c r="Q271" s="68">
        <v>7433.6929720949993</v>
      </c>
      <c r="R271" s="69">
        <v>1.862966592E-3</v>
      </c>
      <c r="S271" s="69">
        <f t="shared" si="4"/>
        <v>4.9708376208750611E-3</v>
      </c>
      <c r="T271" s="69">
        <f>Q271/'סכום נכסי הקרן'!$C$41</f>
        <v>3.5320338412722082E-4</v>
      </c>
    </row>
    <row r="272" spans="1:20">
      <c r="A272" s="62" t="s">
        <v>895</v>
      </c>
      <c r="B272" s="59" t="s">
        <v>896</v>
      </c>
      <c r="C272" s="71" t="s">
        <v>27</v>
      </c>
      <c r="D272" s="71" t="s">
        <v>778</v>
      </c>
      <c r="E272" s="130" t="s">
        <v>3565</v>
      </c>
      <c r="F272" s="71" t="s">
        <v>3479</v>
      </c>
      <c r="G272" s="59" t="s">
        <v>792</v>
      </c>
      <c r="H272" s="59" t="s">
        <v>780</v>
      </c>
      <c r="I272" s="130" t="s">
        <v>3565</v>
      </c>
      <c r="J272" s="68">
        <v>3.7099999999996998</v>
      </c>
      <c r="K272" s="71" t="s">
        <v>133</v>
      </c>
      <c r="L272" s="72">
        <v>4.6249999999999999E-2</v>
      </c>
      <c r="M272" s="72">
        <v>4.6499999999997411E-2</v>
      </c>
      <c r="N272" s="68">
        <v>1591283.9640000002</v>
      </c>
      <c r="O272" s="70">
        <v>99.669370000000001</v>
      </c>
      <c r="P272" s="130" t="s">
        <v>3565</v>
      </c>
      <c r="Q272" s="68">
        <v>6362.4884221209995</v>
      </c>
      <c r="R272" s="69">
        <v>2.6521399400000001E-3</v>
      </c>
      <c r="S272" s="69">
        <f t="shared" si="4"/>
        <v>4.2545336389038175E-3</v>
      </c>
      <c r="T272" s="69">
        <f>Q272/'סכום נכסי הקרן'!$C$41</f>
        <v>3.0230633019136748E-4</v>
      </c>
    </row>
    <row r="273" spans="1:20">
      <c r="A273" s="62" t="s">
        <v>897</v>
      </c>
      <c r="B273" s="59" t="s">
        <v>898</v>
      </c>
      <c r="C273" s="71" t="s">
        <v>27</v>
      </c>
      <c r="D273" s="71" t="s">
        <v>778</v>
      </c>
      <c r="E273" s="130" t="s">
        <v>3565</v>
      </c>
      <c r="F273" s="71" t="s">
        <v>3473</v>
      </c>
      <c r="G273" s="59" t="s">
        <v>792</v>
      </c>
      <c r="H273" s="59" t="s">
        <v>780</v>
      </c>
      <c r="I273" s="130" t="s">
        <v>3565</v>
      </c>
      <c r="J273" s="68">
        <v>4.0499999999997476</v>
      </c>
      <c r="K273" s="71" t="s">
        <v>133</v>
      </c>
      <c r="L273" s="72">
        <v>4.6249999999999999E-2</v>
      </c>
      <c r="M273" s="72">
        <v>5.3599999999995589E-2</v>
      </c>
      <c r="N273" s="68">
        <v>1094492.8728</v>
      </c>
      <c r="O273" s="70">
        <v>99.122050000000002</v>
      </c>
      <c r="P273" s="130" t="s">
        <v>3565</v>
      </c>
      <c r="Q273" s="68">
        <v>4352.1195866219996</v>
      </c>
      <c r="R273" s="69">
        <v>7.2966191520000003E-4</v>
      </c>
      <c r="S273" s="69">
        <f t="shared" si="4"/>
        <v>2.9102197054596602E-3</v>
      </c>
      <c r="T273" s="69">
        <f>Q273/'סכום נכסי הקרן'!$C$41</f>
        <v>2.0678596383945559E-4</v>
      </c>
    </row>
    <row r="274" spans="1:20">
      <c r="A274" s="62" t="s">
        <v>899</v>
      </c>
      <c r="B274" s="59" t="s">
        <v>900</v>
      </c>
      <c r="C274" s="71" t="s">
        <v>27</v>
      </c>
      <c r="D274" s="71" t="s">
        <v>778</v>
      </c>
      <c r="E274" s="130" t="s">
        <v>3565</v>
      </c>
      <c r="F274" s="71" t="s">
        <v>3476</v>
      </c>
      <c r="G274" s="59" t="s">
        <v>792</v>
      </c>
      <c r="H274" s="59" t="s">
        <v>780</v>
      </c>
      <c r="I274" s="130" t="s">
        <v>3565</v>
      </c>
      <c r="J274" s="68">
        <v>6.5899999999998977</v>
      </c>
      <c r="K274" s="71" t="s">
        <v>133</v>
      </c>
      <c r="L274" s="72">
        <v>7.8750000000000001E-2</v>
      </c>
      <c r="M274" s="72">
        <v>5.9399999999999641E-2</v>
      </c>
      <c r="N274" s="68">
        <v>2095837.416</v>
      </c>
      <c r="O274" s="70">
        <v>114.7979</v>
      </c>
      <c r="P274" s="130" t="s">
        <v>3565</v>
      </c>
      <c r="Q274" s="68">
        <v>9651.8188382610006</v>
      </c>
      <c r="R274" s="69">
        <v>2.794449888E-3</v>
      </c>
      <c r="S274" s="69">
        <f t="shared" si="4"/>
        <v>6.4540766441658843E-3</v>
      </c>
      <c r="T274" s="69">
        <f>Q274/'סכום נכסי הקרן'!$C$41</f>
        <v>4.5859508718664366E-4</v>
      </c>
    </row>
    <row r="275" spans="1:20">
      <c r="A275" s="62" t="s">
        <v>901</v>
      </c>
      <c r="B275" s="59" t="s">
        <v>902</v>
      </c>
      <c r="C275" s="71" t="s">
        <v>27</v>
      </c>
      <c r="D275" s="71" t="s">
        <v>778</v>
      </c>
      <c r="E275" s="130" t="s">
        <v>3565</v>
      </c>
      <c r="F275" s="71" t="s">
        <v>925</v>
      </c>
      <c r="G275" s="59" t="s">
        <v>792</v>
      </c>
      <c r="H275" s="59" t="s">
        <v>273</v>
      </c>
      <c r="I275" s="130" t="s">
        <v>3565</v>
      </c>
      <c r="J275" s="68">
        <v>6.8399999999996686</v>
      </c>
      <c r="K275" s="71" t="s">
        <v>131</v>
      </c>
      <c r="L275" s="72">
        <v>4.2790000000000002E-2</v>
      </c>
      <c r="M275" s="72">
        <v>5.559999999999822E-2</v>
      </c>
      <c r="N275" s="68">
        <v>2328708.2400000002</v>
      </c>
      <c r="O275" s="70">
        <v>92.668040000000005</v>
      </c>
      <c r="P275" s="130" t="s">
        <v>3565</v>
      </c>
      <c r="Q275" s="68">
        <v>7826.9511045899999</v>
      </c>
      <c r="R275" s="69">
        <v>4.6683067058834852E-4</v>
      </c>
      <c r="S275" s="69">
        <f t="shared" si="4"/>
        <v>5.2338054791198577E-3</v>
      </c>
      <c r="T275" s="69">
        <f>Q275/'סכום נכסי הקרן'!$C$41</f>
        <v>3.7188859264392928E-4</v>
      </c>
    </row>
    <row r="276" spans="1:20">
      <c r="A276" s="62" t="s">
        <v>903</v>
      </c>
      <c r="B276" s="59" t="s">
        <v>904</v>
      </c>
      <c r="C276" s="71" t="s">
        <v>27</v>
      </c>
      <c r="D276" s="71" t="s">
        <v>778</v>
      </c>
      <c r="E276" s="130" t="s">
        <v>3565</v>
      </c>
      <c r="F276" s="71" t="s">
        <v>3472</v>
      </c>
      <c r="G276" s="59" t="s">
        <v>905</v>
      </c>
      <c r="H276" s="59" t="s">
        <v>273</v>
      </c>
      <c r="I276" s="130" t="s">
        <v>3565</v>
      </c>
      <c r="J276" s="68">
        <v>1.4000000000002135</v>
      </c>
      <c r="K276" s="71" t="s">
        <v>131</v>
      </c>
      <c r="L276" s="72">
        <v>6.5000000000000002E-2</v>
      </c>
      <c r="M276" s="72">
        <v>6.4600000000004418E-2</v>
      </c>
      <c r="N276" s="68">
        <v>776236.08</v>
      </c>
      <c r="O276" s="70">
        <v>99.831829999999997</v>
      </c>
      <c r="P276" s="130" t="s">
        <v>3565</v>
      </c>
      <c r="Q276" s="68">
        <v>2810.6736831560002</v>
      </c>
      <c r="R276" s="69">
        <v>1.5524721599999998E-3</v>
      </c>
      <c r="S276" s="69">
        <f t="shared" si="4"/>
        <v>1.8794699399991266E-3</v>
      </c>
      <c r="T276" s="69">
        <f>Q276/'סכום נכסי הקרן'!$C$41</f>
        <v>1.3354593205485061E-4</v>
      </c>
    </row>
    <row r="277" spans="1:20">
      <c r="A277" s="62" t="s">
        <v>906</v>
      </c>
      <c r="B277" s="59" t="s">
        <v>907</v>
      </c>
      <c r="C277" s="71" t="s">
        <v>27</v>
      </c>
      <c r="D277" s="71" t="s">
        <v>778</v>
      </c>
      <c r="E277" s="130" t="s">
        <v>3565</v>
      </c>
      <c r="F277" s="71" t="s">
        <v>3476</v>
      </c>
      <c r="G277" s="59" t="s">
        <v>905</v>
      </c>
      <c r="H277" s="59" t="s">
        <v>273</v>
      </c>
      <c r="I277" s="130" t="s">
        <v>3565</v>
      </c>
      <c r="J277" s="68">
        <v>4.0899999999999013</v>
      </c>
      <c r="K277" s="71" t="s">
        <v>131</v>
      </c>
      <c r="L277" s="72">
        <v>4.1250000000000002E-2</v>
      </c>
      <c r="M277" s="72">
        <v>5.7799999999998922E-2</v>
      </c>
      <c r="N277" s="68">
        <v>1319601.3359999999</v>
      </c>
      <c r="O277" s="70">
        <v>93.508880000000005</v>
      </c>
      <c r="P277" s="130" t="s">
        <v>3565</v>
      </c>
      <c r="Q277" s="68">
        <v>4475.5162077160003</v>
      </c>
      <c r="R277" s="69">
        <v>3.2990033399999999E-3</v>
      </c>
      <c r="S277" s="69">
        <f t="shared" si="4"/>
        <v>2.9927338163767349E-3</v>
      </c>
      <c r="T277" s="69">
        <f>Q277/'סכום נכסי הקרן'!$C$41</f>
        <v>2.1264901257228244E-4</v>
      </c>
    </row>
    <row r="278" spans="1:20">
      <c r="A278" s="62" t="s">
        <v>908</v>
      </c>
      <c r="B278" s="59" t="s">
        <v>909</v>
      </c>
      <c r="C278" s="71" t="s">
        <v>27</v>
      </c>
      <c r="D278" s="71" t="s">
        <v>778</v>
      </c>
      <c r="E278" s="130" t="s">
        <v>3565</v>
      </c>
      <c r="F278" s="71" t="s">
        <v>3480</v>
      </c>
      <c r="G278" s="59" t="s">
        <v>905</v>
      </c>
      <c r="H278" s="59" t="s">
        <v>780</v>
      </c>
      <c r="I278" s="130" t="s">
        <v>3565</v>
      </c>
      <c r="J278" s="68">
        <v>4.4000000000001487</v>
      </c>
      <c r="K278" s="71" t="s">
        <v>133</v>
      </c>
      <c r="L278" s="72">
        <v>6.6250000000000003E-2</v>
      </c>
      <c r="M278" s="72">
        <v>6.1400000000003487E-2</v>
      </c>
      <c r="N278" s="68">
        <v>1319601.3359999999</v>
      </c>
      <c r="O278" s="70">
        <v>101.70061</v>
      </c>
      <c r="P278" s="130" t="s">
        <v>3565</v>
      </c>
      <c r="Q278" s="68">
        <v>5383.737943958</v>
      </c>
      <c r="R278" s="69">
        <v>1.7594684479999999E-3</v>
      </c>
      <c r="S278" s="69">
        <f t="shared" si="4"/>
        <v>3.6000527884617315E-3</v>
      </c>
      <c r="T278" s="69">
        <f>Q278/'סכום נכסי הקרן'!$C$41</f>
        <v>2.5580212529603387E-4</v>
      </c>
    </row>
    <row r="279" spans="1:20">
      <c r="A279" s="62" t="s">
        <v>910</v>
      </c>
      <c r="B279" s="59" t="s">
        <v>911</v>
      </c>
      <c r="C279" s="71" t="s">
        <v>27</v>
      </c>
      <c r="D279" s="71" t="s">
        <v>778</v>
      </c>
      <c r="E279" s="130" t="s">
        <v>3565</v>
      </c>
      <c r="F279" s="71" t="s">
        <v>783</v>
      </c>
      <c r="G279" s="59" t="s">
        <v>912</v>
      </c>
      <c r="H279" s="59" t="s">
        <v>813</v>
      </c>
      <c r="I279" s="130" t="s">
        <v>3565</v>
      </c>
      <c r="J279" s="68">
        <v>4.5400000000001013</v>
      </c>
      <c r="K279" s="71" t="s">
        <v>131</v>
      </c>
      <c r="L279" s="72">
        <v>7.7499999999999999E-2</v>
      </c>
      <c r="M279" s="72">
        <v>7.2200000000001097E-2</v>
      </c>
      <c r="N279" s="68">
        <v>1602694.6343759999</v>
      </c>
      <c r="O279" s="70">
        <v>104.81171999999999</v>
      </c>
      <c r="P279" s="130" t="s">
        <v>3565</v>
      </c>
      <c r="Q279" s="68">
        <v>6092.6775740969997</v>
      </c>
      <c r="R279" s="69">
        <v>8.0134731718799993E-4</v>
      </c>
      <c r="S279" s="69">
        <f t="shared" si="4"/>
        <v>4.0741137696796619E-3</v>
      </c>
      <c r="T279" s="69">
        <f>Q279/'סכום נכסי הקרן'!$C$41</f>
        <v>2.894865776196582E-4</v>
      </c>
    </row>
    <row r="280" spans="1:20">
      <c r="A280" s="62" t="s">
        <v>913</v>
      </c>
      <c r="B280" s="59" t="s">
        <v>914</v>
      </c>
      <c r="C280" s="71" t="s">
        <v>27</v>
      </c>
      <c r="D280" s="71" t="s">
        <v>778</v>
      </c>
      <c r="E280" s="130" t="s">
        <v>3565</v>
      </c>
      <c r="F280" s="71" t="s">
        <v>3479</v>
      </c>
      <c r="G280" s="59" t="s">
        <v>905</v>
      </c>
      <c r="H280" s="59" t="s">
        <v>273</v>
      </c>
      <c r="I280" s="130" t="s">
        <v>3565</v>
      </c>
      <c r="J280" s="68">
        <v>4.2699999999999001</v>
      </c>
      <c r="K280" s="71" t="s">
        <v>134</v>
      </c>
      <c r="L280" s="72">
        <v>8.3750000000000005E-2</v>
      </c>
      <c r="M280" s="72">
        <v>6.9299999999998377E-2</v>
      </c>
      <c r="N280" s="68">
        <v>2328708.2400000002</v>
      </c>
      <c r="O280" s="70">
        <v>105.74071000000001</v>
      </c>
      <c r="P280" s="130" t="s">
        <v>3565</v>
      </c>
      <c r="Q280" s="68">
        <v>11378.469838345001</v>
      </c>
      <c r="R280" s="69">
        <v>3.3267260571428576E-3</v>
      </c>
      <c r="S280" s="69">
        <f t="shared" si="4"/>
        <v>7.6086712422422454E-3</v>
      </c>
      <c r="T280" s="69">
        <f>Q280/'סכום נכסי הקרן'!$C$41</f>
        <v>5.4063492643284885E-4</v>
      </c>
    </row>
    <row r="281" spans="1:20">
      <c r="A281" s="62" t="s">
        <v>915</v>
      </c>
      <c r="B281" s="59" t="s">
        <v>916</v>
      </c>
      <c r="C281" s="71" t="s">
        <v>27</v>
      </c>
      <c r="D281" s="71" t="s">
        <v>778</v>
      </c>
      <c r="E281" s="130" t="s">
        <v>3565</v>
      </c>
      <c r="F281" s="71" t="s">
        <v>3476</v>
      </c>
      <c r="G281" s="59" t="s">
        <v>905</v>
      </c>
      <c r="H281" s="59" t="s">
        <v>780</v>
      </c>
      <c r="I281" s="130" t="s">
        <v>3565</v>
      </c>
      <c r="J281" s="68">
        <v>5.8899999999998398</v>
      </c>
      <c r="K281" s="71" t="s">
        <v>133</v>
      </c>
      <c r="L281" s="72">
        <v>6.6250000000000003E-2</v>
      </c>
      <c r="M281" s="72">
        <v>5.4999999999998161E-2</v>
      </c>
      <c r="N281" s="68">
        <v>3104944.32</v>
      </c>
      <c r="O281" s="70">
        <v>109.26631999999999</v>
      </c>
      <c r="P281" s="130" t="s">
        <v>3565</v>
      </c>
      <c r="Q281" s="68">
        <v>13609.987809853001</v>
      </c>
      <c r="R281" s="69">
        <v>4.1399257599999996E-3</v>
      </c>
      <c r="S281" s="69">
        <f t="shared" si="4"/>
        <v>9.1008654350977283E-3</v>
      </c>
      <c r="T281" s="69">
        <f>Q281/'סכום נכסי הקרן'!$C$41</f>
        <v>6.4666293999704211E-4</v>
      </c>
    </row>
    <row r="282" spans="1:20">
      <c r="A282" s="62" t="s">
        <v>917</v>
      </c>
      <c r="B282" s="59" t="s">
        <v>918</v>
      </c>
      <c r="C282" s="71" t="s">
        <v>27</v>
      </c>
      <c r="D282" s="71" t="s">
        <v>778</v>
      </c>
      <c r="E282" s="130" t="s">
        <v>3565</v>
      </c>
      <c r="F282" s="71" t="s">
        <v>3473</v>
      </c>
      <c r="G282" s="59" t="s">
        <v>912</v>
      </c>
      <c r="H282" s="59" t="s">
        <v>813</v>
      </c>
      <c r="I282" s="130" t="s">
        <v>3565</v>
      </c>
      <c r="J282" s="68">
        <v>3.850000000000072</v>
      </c>
      <c r="K282" s="71" t="s">
        <v>133</v>
      </c>
      <c r="L282" s="72">
        <v>6.1249999999999999E-2</v>
      </c>
      <c r="M282" s="72">
        <v>4.0399999999999998E-2</v>
      </c>
      <c r="N282" s="68">
        <v>1552472.16</v>
      </c>
      <c r="O282" s="70">
        <v>111.74012999999999</v>
      </c>
      <c r="P282" s="130" t="s">
        <v>3565</v>
      </c>
      <c r="Q282" s="68">
        <v>6959.06024695</v>
      </c>
      <c r="R282" s="69">
        <v>2.5874535999999997E-3</v>
      </c>
      <c r="S282" s="69">
        <f t="shared" si="4"/>
        <v>4.6534553702082971E-3</v>
      </c>
      <c r="T282" s="69">
        <f>Q282/'סכום נכסי הקרן'!$C$41</f>
        <v>3.3065175529777604E-4</v>
      </c>
    </row>
    <row r="283" spans="1:20">
      <c r="A283" s="62" t="s">
        <v>919</v>
      </c>
      <c r="B283" s="59" t="s">
        <v>920</v>
      </c>
      <c r="C283" s="71" t="s">
        <v>27</v>
      </c>
      <c r="D283" s="71" t="s">
        <v>778</v>
      </c>
      <c r="E283" s="130" t="s">
        <v>3565</v>
      </c>
      <c r="F283" s="71" t="s">
        <v>3473</v>
      </c>
      <c r="G283" s="59" t="s">
        <v>912</v>
      </c>
      <c r="H283" s="59" t="s">
        <v>813</v>
      </c>
      <c r="I283" s="130" t="s">
        <v>3565</v>
      </c>
      <c r="J283" s="68">
        <v>3.3200000000002419</v>
      </c>
      <c r="K283" s="71" t="s">
        <v>131</v>
      </c>
      <c r="L283" s="72">
        <v>7.3499999999999996E-2</v>
      </c>
      <c r="M283" s="72">
        <v>5.7100000000006215E-2</v>
      </c>
      <c r="N283" s="68">
        <v>1241977.7279999999</v>
      </c>
      <c r="O283" s="70">
        <v>106.43532999999999</v>
      </c>
      <c r="P283" s="130" t="s">
        <v>3565</v>
      </c>
      <c r="Q283" s="68">
        <v>4794.542668862</v>
      </c>
      <c r="R283" s="69">
        <v>8.2798515199999988E-4</v>
      </c>
      <c r="S283" s="69">
        <f t="shared" si="4"/>
        <v>3.2060636836542967E-3</v>
      </c>
      <c r="T283" s="69">
        <f>Q283/'סכום נכסי הקרן'!$C$41</f>
        <v>2.2780718847837479E-4</v>
      </c>
    </row>
    <row r="284" spans="1:20">
      <c r="A284" s="62" t="s">
        <v>921</v>
      </c>
      <c r="B284" s="59" t="s">
        <v>922</v>
      </c>
      <c r="C284" s="71" t="s">
        <v>27</v>
      </c>
      <c r="D284" s="71" t="s">
        <v>778</v>
      </c>
      <c r="E284" s="130" t="s">
        <v>3565</v>
      </c>
      <c r="F284" s="71" t="s">
        <v>783</v>
      </c>
      <c r="G284" s="59" t="s">
        <v>912</v>
      </c>
      <c r="H284" s="59" t="s">
        <v>813</v>
      </c>
      <c r="I284" s="130" t="s">
        <v>3565</v>
      </c>
      <c r="J284" s="68">
        <v>4.1300000000001038</v>
      </c>
      <c r="K284" s="71" t="s">
        <v>131</v>
      </c>
      <c r="L284" s="72">
        <v>7.4999999999999997E-2</v>
      </c>
      <c r="M284" s="72">
        <v>7.4600000000002692E-2</v>
      </c>
      <c r="N284" s="68">
        <v>1862966.5919999999</v>
      </c>
      <c r="O284" s="70">
        <v>100.63467</v>
      </c>
      <c r="P284" s="130" t="s">
        <v>3565</v>
      </c>
      <c r="Q284" s="68">
        <v>6799.8641278330006</v>
      </c>
      <c r="R284" s="69">
        <v>1.862966592E-3</v>
      </c>
      <c r="S284" s="69">
        <f t="shared" si="4"/>
        <v>4.5470024858916252E-3</v>
      </c>
      <c r="T284" s="69">
        <f>Q284/'סכום נכסי הקרן'!$C$41</f>
        <v>3.230877345313658E-4</v>
      </c>
    </row>
    <row r="285" spans="1:20">
      <c r="A285" s="62" t="s">
        <v>923</v>
      </c>
      <c r="B285" s="59" t="s">
        <v>924</v>
      </c>
      <c r="C285" s="71" t="s">
        <v>27</v>
      </c>
      <c r="D285" s="71" t="s">
        <v>778</v>
      </c>
      <c r="E285" s="130" t="s">
        <v>3565</v>
      </c>
      <c r="F285" s="71" t="s">
        <v>925</v>
      </c>
      <c r="G285" s="59" t="s">
        <v>905</v>
      </c>
      <c r="H285" s="59" t="s">
        <v>780</v>
      </c>
      <c r="I285" s="130" t="s">
        <v>3565</v>
      </c>
      <c r="J285" s="68">
        <v>6.5700000000001069</v>
      </c>
      <c r="K285" s="71" t="s">
        <v>131</v>
      </c>
      <c r="L285" s="72">
        <v>5.1249999999999997E-2</v>
      </c>
      <c r="M285" s="72">
        <v>5.8300000000001344E-2</v>
      </c>
      <c r="N285" s="68">
        <v>1668907.5719999999</v>
      </c>
      <c r="O285" s="70">
        <v>96.784880000000001</v>
      </c>
      <c r="P285" s="130" t="s">
        <v>3565</v>
      </c>
      <c r="Q285" s="68">
        <v>5858.5121412339995</v>
      </c>
      <c r="R285" s="69">
        <v>3.3378151439999999E-3</v>
      </c>
      <c r="S285" s="69">
        <f t="shared" si="4"/>
        <v>3.9175296401556996E-3</v>
      </c>
      <c r="T285" s="69">
        <f>Q285/'סכום נכסי הקרן'!$C$41</f>
        <v>2.7836047601130536E-4</v>
      </c>
    </row>
    <row r="286" spans="1:20">
      <c r="A286" s="62" t="s">
        <v>926</v>
      </c>
      <c r="B286" s="59" t="s">
        <v>927</v>
      </c>
      <c r="C286" s="71" t="s">
        <v>27</v>
      </c>
      <c r="D286" s="71" t="s">
        <v>778</v>
      </c>
      <c r="E286" s="130" t="s">
        <v>3565</v>
      </c>
      <c r="F286" s="71" t="s">
        <v>3472</v>
      </c>
      <c r="G286" s="59" t="s">
        <v>905</v>
      </c>
      <c r="H286" s="59" t="s">
        <v>780</v>
      </c>
      <c r="I286" s="130" t="s">
        <v>3565</v>
      </c>
      <c r="J286" s="68">
        <v>6.9600000000004378</v>
      </c>
      <c r="K286" s="71" t="s">
        <v>131</v>
      </c>
      <c r="L286" s="72">
        <v>6.4000000000000001E-2</v>
      </c>
      <c r="M286" s="72">
        <v>5.7900000000003386E-2</v>
      </c>
      <c r="N286" s="68">
        <v>1940590.2</v>
      </c>
      <c r="O286" s="70">
        <v>105.33633</v>
      </c>
      <c r="P286" s="130" t="s">
        <v>3565</v>
      </c>
      <c r="Q286" s="68">
        <v>7414.1195785310001</v>
      </c>
      <c r="R286" s="69">
        <v>1.5524721600000001E-3</v>
      </c>
      <c r="S286" s="69">
        <f t="shared" si="4"/>
        <v>4.9577490844690845E-3</v>
      </c>
      <c r="T286" s="69">
        <f>Q286/'סכום נכסי הקרן'!$C$41</f>
        <v>3.522733768116631E-4</v>
      </c>
    </row>
    <row r="287" spans="1:20">
      <c r="A287" s="62" t="s">
        <v>928</v>
      </c>
      <c r="B287" s="59" t="s">
        <v>929</v>
      </c>
      <c r="C287" s="71" t="s">
        <v>27</v>
      </c>
      <c r="D287" s="71" t="s">
        <v>778</v>
      </c>
      <c r="E287" s="130" t="s">
        <v>3565</v>
      </c>
      <c r="F287" s="71" t="s">
        <v>783</v>
      </c>
      <c r="G287" s="59" t="s">
        <v>912</v>
      </c>
      <c r="H287" s="59" t="s">
        <v>813</v>
      </c>
      <c r="I287" s="130" t="s">
        <v>3565</v>
      </c>
      <c r="J287" s="68">
        <v>3.940000000000186</v>
      </c>
      <c r="K287" s="71" t="s">
        <v>131</v>
      </c>
      <c r="L287" s="72">
        <v>7.6249999999999998E-2</v>
      </c>
      <c r="M287" s="72">
        <v>8.2700000000004742E-2</v>
      </c>
      <c r="N287" s="68">
        <v>2328708.2400000002</v>
      </c>
      <c r="O287" s="70">
        <v>99.136600000000001</v>
      </c>
      <c r="P287" s="130" t="s">
        <v>3565</v>
      </c>
      <c r="Q287" s="68">
        <v>8373.2998480259994</v>
      </c>
      <c r="R287" s="69">
        <v>4.6574164800000008E-3</v>
      </c>
      <c r="S287" s="69">
        <f t="shared" si="4"/>
        <v>5.5991435282139275E-3</v>
      </c>
      <c r="T287" s="69">
        <f>Q287/'סכום נכסי הקרן'!$C$41</f>
        <v>3.9784772571811451E-4</v>
      </c>
    </row>
    <row r="288" spans="1:20">
      <c r="A288" s="62" t="s">
        <v>930</v>
      </c>
      <c r="B288" s="59" t="s">
        <v>931</v>
      </c>
      <c r="C288" s="71" t="s">
        <v>27</v>
      </c>
      <c r="D288" s="71" t="s">
        <v>778</v>
      </c>
      <c r="E288" s="130" t="s">
        <v>3565</v>
      </c>
      <c r="F288" s="71" t="s">
        <v>3475</v>
      </c>
      <c r="G288" s="59" t="s">
        <v>912</v>
      </c>
      <c r="H288" s="59" t="s">
        <v>813</v>
      </c>
      <c r="I288" s="130" t="s">
        <v>3565</v>
      </c>
      <c r="J288" s="68">
        <v>2.9200000000000155</v>
      </c>
      <c r="K288" s="71" t="s">
        <v>131</v>
      </c>
      <c r="L288" s="72">
        <v>5.2999999999999999E-2</v>
      </c>
      <c r="M288" s="72">
        <v>9.190000000000012E-2</v>
      </c>
      <c r="N288" s="68">
        <v>2402450.6675999998</v>
      </c>
      <c r="O288" s="70">
        <v>90.461830000000006</v>
      </c>
      <c r="P288" s="130" t="s">
        <v>3565</v>
      </c>
      <c r="Q288" s="68">
        <v>7882.562433389</v>
      </c>
      <c r="R288" s="69">
        <v>1.6016337783999999E-3</v>
      </c>
      <c r="S288" s="69">
        <f t="shared" si="4"/>
        <v>5.270992229551792E-3</v>
      </c>
      <c r="T288" s="69">
        <f>Q288/'סכום נכסי הקרן'!$C$41</f>
        <v>3.7453090106335851E-4</v>
      </c>
    </row>
    <row r="289" spans="1:20">
      <c r="A289" s="62" t="s">
        <v>932</v>
      </c>
      <c r="B289" s="59" t="s">
        <v>933</v>
      </c>
      <c r="C289" s="71" t="s">
        <v>27</v>
      </c>
      <c r="D289" s="71" t="s">
        <v>778</v>
      </c>
      <c r="E289" s="130" t="s">
        <v>3565</v>
      </c>
      <c r="F289" s="71" t="s">
        <v>3479</v>
      </c>
      <c r="G289" s="59" t="s">
        <v>905</v>
      </c>
      <c r="H289" s="59" t="s">
        <v>273</v>
      </c>
      <c r="I289" s="130" t="s">
        <v>3565</v>
      </c>
      <c r="J289" s="68">
        <v>6.1699999999989181</v>
      </c>
      <c r="K289" s="71" t="s">
        <v>131</v>
      </c>
      <c r="L289" s="72">
        <v>4.1250000000000002E-2</v>
      </c>
      <c r="M289" s="72">
        <v>6.6599999999990042E-2</v>
      </c>
      <c r="N289" s="68">
        <v>815047.88399999996</v>
      </c>
      <c r="O289" s="70">
        <v>85.646919999999994</v>
      </c>
      <c r="P289" s="130" t="s">
        <v>3565</v>
      </c>
      <c r="Q289" s="68">
        <v>2531.8758866220001</v>
      </c>
      <c r="R289" s="69">
        <v>8.15047884E-4</v>
      </c>
      <c r="S289" s="69">
        <f t="shared" si="4"/>
        <v>1.6930405864018514E-3</v>
      </c>
      <c r="T289" s="69">
        <f>Q289/'סכום נכסי הקרן'!$C$41</f>
        <v>1.2029917494601225E-4</v>
      </c>
    </row>
    <row r="290" spans="1:20">
      <c r="A290" s="62" t="s">
        <v>934</v>
      </c>
      <c r="B290" s="59" t="s">
        <v>935</v>
      </c>
      <c r="C290" s="71" t="s">
        <v>27</v>
      </c>
      <c r="D290" s="71" t="s">
        <v>778</v>
      </c>
      <c r="E290" s="130" t="s">
        <v>3565</v>
      </c>
      <c r="F290" s="71" t="s">
        <v>3479</v>
      </c>
      <c r="G290" s="59" t="s">
        <v>905</v>
      </c>
      <c r="H290" s="59" t="s">
        <v>273</v>
      </c>
      <c r="I290" s="130" t="s">
        <v>3565</v>
      </c>
      <c r="J290" s="68">
        <v>0.5</v>
      </c>
      <c r="K290" s="71" t="s">
        <v>131</v>
      </c>
      <c r="L290" s="72">
        <v>6.25E-2</v>
      </c>
      <c r="M290" s="72">
        <v>6.639999999999785E-2</v>
      </c>
      <c r="N290" s="68">
        <v>2072084.591952</v>
      </c>
      <c r="O290" s="70">
        <v>100.89442</v>
      </c>
      <c r="P290" s="130" t="s">
        <v>3565</v>
      </c>
      <c r="Q290" s="68">
        <v>7582.6702614759988</v>
      </c>
      <c r="R290" s="69">
        <v>2.1230548938433922E-3</v>
      </c>
      <c r="S290" s="69">
        <f t="shared" si="4"/>
        <v>5.0704572739184344E-3</v>
      </c>
      <c r="T290" s="69">
        <f>Q290/'סכום נכסי הקרן'!$C$41</f>
        <v>3.6028186893483858E-4</v>
      </c>
    </row>
    <row r="291" spans="1:20">
      <c r="A291" s="62" t="s">
        <v>936</v>
      </c>
      <c r="B291" s="59" t="s">
        <v>937</v>
      </c>
      <c r="C291" s="71" t="s">
        <v>27</v>
      </c>
      <c r="D291" s="71" t="s">
        <v>778</v>
      </c>
      <c r="E291" s="130" t="s">
        <v>3565</v>
      </c>
      <c r="F291" s="71" t="s">
        <v>3479</v>
      </c>
      <c r="G291" s="59" t="s">
        <v>905</v>
      </c>
      <c r="H291" s="59" t="s">
        <v>273</v>
      </c>
      <c r="I291" s="130" t="s">
        <v>3565</v>
      </c>
      <c r="J291" s="68">
        <v>4.6599999999999318</v>
      </c>
      <c r="K291" s="71" t="s">
        <v>133</v>
      </c>
      <c r="L291" s="72">
        <v>6.5000000000000002E-2</v>
      </c>
      <c r="M291" s="72">
        <v>4.9699999999999356E-2</v>
      </c>
      <c r="N291" s="68">
        <v>931483.29599999997</v>
      </c>
      <c r="O291" s="70">
        <v>108.95943</v>
      </c>
      <c r="P291" s="130" t="s">
        <v>3565</v>
      </c>
      <c r="Q291" s="68">
        <v>4071.5287103579999</v>
      </c>
      <c r="R291" s="69">
        <v>1.2419777279999999E-3</v>
      </c>
      <c r="S291" s="69">
        <f t="shared" si="4"/>
        <v>2.722591337023789E-3</v>
      </c>
      <c r="T291" s="69">
        <f>Q291/'סכום נכסי הקרן'!$C$41</f>
        <v>1.9345401060656109E-4</v>
      </c>
    </row>
    <row r="292" spans="1:20">
      <c r="A292" s="62" t="s">
        <v>938</v>
      </c>
      <c r="B292" s="59" t="s">
        <v>939</v>
      </c>
      <c r="C292" s="71" t="s">
        <v>27</v>
      </c>
      <c r="D292" s="71" t="s">
        <v>778</v>
      </c>
      <c r="E292" s="130" t="s">
        <v>3565</v>
      </c>
      <c r="F292" s="71" t="s">
        <v>3472</v>
      </c>
      <c r="G292" s="59" t="s">
        <v>905</v>
      </c>
      <c r="H292" s="59" t="s">
        <v>780</v>
      </c>
      <c r="I292" s="130" t="s">
        <v>3565</v>
      </c>
      <c r="J292" s="68">
        <v>2.3499999999996155</v>
      </c>
      <c r="K292" s="71" t="s">
        <v>133</v>
      </c>
      <c r="L292" s="72">
        <v>5.7500000000000002E-2</v>
      </c>
      <c r="M292" s="72">
        <v>4.2599999999994177E-2</v>
      </c>
      <c r="N292" s="68">
        <v>706374.83279999997</v>
      </c>
      <c r="O292" s="70">
        <v>105.49755999999999</v>
      </c>
      <c r="P292" s="130" t="s">
        <v>3565</v>
      </c>
      <c r="Q292" s="68">
        <v>2989.4771926489998</v>
      </c>
      <c r="R292" s="69">
        <v>1.0867305120000001E-3</v>
      </c>
      <c r="S292" s="69">
        <f t="shared" si="4"/>
        <v>1.9990340940567036E-3</v>
      </c>
      <c r="T292" s="69">
        <f>Q292/'סכום נכסי הקרן'!$C$41</f>
        <v>1.4204157545629617E-4</v>
      </c>
    </row>
    <row r="293" spans="1:20">
      <c r="A293" s="62" t="s">
        <v>940</v>
      </c>
      <c r="B293" s="59" t="s">
        <v>941</v>
      </c>
      <c r="C293" s="71" t="s">
        <v>27</v>
      </c>
      <c r="D293" s="71" t="s">
        <v>778</v>
      </c>
      <c r="E293" s="130" t="s">
        <v>3565</v>
      </c>
      <c r="F293" s="71" t="s">
        <v>3472</v>
      </c>
      <c r="G293" s="59" t="s">
        <v>905</v>
      </c>
      <c r="H293" s="59" t="s">
        <v>780</v>
      </c>
      <c r="I293" s="130" t="s">
        <v>3565</v>
      </c>
      <c r="J293" s="68">
        <v>4.3499999999999472</v>
      </c>
      <c r="K293" s="71" t="s">
        <v>133</v>
      </c>
      <c r="L293" s="72">
        <v>6.1249999999999999E-2</v>
      </c>
      <c r="M293" s="72">
        <v>4.6299999999999362E-2</v>
      </c>
      <c r="N293" s="68">
        <v>1552472.16</v>
      </c>
      <c r="O293" s="70">
        <v>107.98211000000001</v>
      </c>
      <c r="P293" s="130" t="s">
        <v>3565</v>
      </c>
      <c r="Q293" s="68">
        <v>6725.0150561610008</v>
      </c>
      <c r="R293" s="69">
        <v>2.3884187076923078E-3</v>
      </c>
      <c r="S293" s="69">
        <f t="shared" si="4"/>
        <v>4.4969516453805336E-3</v>
      </c>
      <c r="T293" s="69">
        <f>Q293/'סכום נכסי הקרן'!$C$41</f>
        <v>3.1953136685347383E-4</v>
      </c>
    </row>
    <row r="294" spans="1:20">
      <c r="A294" s="62" t="s">
        <v>942</v>
      </c>
      <c r="B294" s="59" t="s">
        <v>943</v>
      </c>
      <c r="C294" s="71" t="s">
        <v>27</v>
      </c>
      <c r="D294" s="71" t="s">
        <v>778</v>
      </c>
      <c r="E294" s="130" t="s">
        <v>3565</v>
      </c>
      <c r="F294" s="71" t="s">
        <v>944</v>
      </c>
      <c r="G294" s="59" t="s">
        <v>945</v>
      </c>
      <c r="H294" s="59" t="s">
        <v>273</v>
      </c>
      <c r="I294" s="130" t="s">
        <v>3565</v>
      </c>
      <c r="J294" s="68">
        <v>4.3399999999998577</v>
      </c>
      <c r="K294" s="71" t="s">
        <v>133</v>
      </c>
      <c r="L294" s="72">
        <v>7.2499999999999995E-2</v>
      </c>
      <c r="M294" s="72">
        <v>5.1899999999999384E-2</v>
      </c>
      <c r="N294" s="68">
        <v>1552472.16</v>
      </c>
      <c r="O294" s="70">
        <v>110.17251</v>
      </c>
      <c r="P294" s="130" t="s">
        <v>3565</v>
      </c>
      <c r="Q294" s="68">
        <v>6861.4306823969991</v>
      </c>
      <c r="R294" s="69">
        <v>3.1049443199999997E-3</v>
      </c>
      <c r="S294" s="69">
        <f t="shared" si="4"/>
        <v>4.5881714374158816E-3</v>
      </c>
      <c r="T294" s="69">
        <f>Q294/'סכום נכסי הקרן'!$C$41</f>
        <v>3.2601299866356589E-4</v>
      </c>
    </row>
    <row r="295" spans="1:20">
      <c r="A295" s="62" t="s">
        <v>946</v>
      </c>
      <c r="B295" s="59" t="s">
        <v>947</v>
      </c>
      <c r="C295" s="71" t="s">
        <v>27</v>
      </c>
      <c r="D295" s="71" t="s">
        <v>778</v>
      </c>
      <c r="E295" s="130" t="s">
        <v>3565</v>
      </c>
      <c r="F295" s="71" t="s">
        <v>3472</v>
      </c>
      <c r="G295" s="59" t="s">
        <v>948</v>
      </c>
      <c r="H295" s="59" t="s">
        <v>813</v>
      </c>
      <c r="I295" s="130" t="s">
        <v>3565</v>
      </c>
      <c r="J295" s="68">
        <v>6.1099999999998982</v>
      </c>
      <c r="K295" s="71" t="s">
        <v>131</v>
      </c>
      <c r="L295" s="72">
        <v>3.7499999999999999E-2</v>
      </c>
      <c r="M295" s="72">
        <v>5.7599999999998805E-2</v>
      </c>
      <c r="N295" s="68">
        <v>2483955.4559999998</v>
      </c>
      <c r="O295" s="70">
        <v>89.758499999999998</v>
      </c>
      <c r="P295" s="130" t="s">
        <v>3565</v>
      </c>
      <c r="Q295" s="68">
        <v>8086.6183199709994</v>
      </c>
      <c r="R295" s="69">
        <v>2.4839554559999998E-3</v>
      </c>
      <c r="S295" s="69">
        <f t="shared" si="4"/>
        <v>5.4074424006296754E-3</v>
      </c>
      <c r="T295" s="69">
        <f>Q295/'סכום נכסי הקרן'!$C$41</f>
        <v>3.8422638216035766E-4</v>
      </c>
    </row>
    <row r="296" spans="1:20">
      <c r="A296" s="62" t="s">
        <v>949</v>
      </c>
      <c r="B296" s="59" t="s">
        <v>950</v>
      </c>
      <c r="C296" s="71" t="s">
        <v>27</v>
      </c>
      <c r="D296" s="71" t="s">
        <v>778</v>
      </c>
      <c r="E296" s="130" t="s">
        <v>3565</v>
      </c>
      <c r="F296" s="71" t="s">
        <v>3481</v>
      </c>
      <c r="G296" s="59" t="s">
        <v>945</v>
      </c>
      <c r="H296" s="59" t="s">
        <v>780</v>
      </c>
      <c r="I296" s="130" t="s">
        <v>3565</v>
      </c>
      <c r="J296" s="68">
        <v>6.1900000000001683</v>
      </c>
      <c r="K296" s="71" t="s">
        <v>131</v>
      </c>
      <c r="L296" s="72">
        <v>0.04</v>
      </c>
      <c r="M296" s="72">
        <v>5.6100000000000906E-2</v>
      </c>
      <c r="N296" s="68">
        <v>2328708.2400000002</v>
      </c>
      <c r="O296" s="70">
        <v>91.413669999999996</v>
      </c>
      <c r="P296" s="130" t="s">
        <v>3565</v>
      </c>
      <c r="Q296" s="68">
        <v>7721.0037722300003</v>
      </c>
      <c r="R296" s="69">
        <v>4.6574164800000008E-3</v>
      </c>
      <c r="S296" s="69">
        <f t="shared" si="4"/>
        <v>5.1629595365307035E-3</v>
      </c>
      <c r="T296" s="69">
        <f>Q296/'סכום נכסי הקרן'!$C$41</f>
        <v>3.6685462682515304E-4</v>
      </c>
    </row>
    <row r="297" spans="1:20">
      <c r="A297" s="62" t="s">
        <v>951</v>
      </c>
      <c r="B297" s="59" t="s">
        <v>952</v>
      </c>
      <c r="C297" s="71" t="s">
        <v>27</v>
      </c>
      <c r="D297" s="71" t="s">
        <v>778</v>
      </c>
      <c r="E297" s="130" t="s">
        <v>3565</v>
      </c>
      <c r="F297" s="71" t="s">
        <v>3473</v>
      </c>
      <c r="G297" s="59" t="s">
        <v>945</v>
      </c>
      <c r="H297" s="59" t="s">
        <v>780</v>
      </c>
      <c r="I297" s="130" t="s">
        <v>3565</v>
      </c>
      <c r="J297" s="68">
        <v>5.360000000000122</v>
      </c>
      <c r="K297" s="71" t="s">
        <v>131</v>
      </c>
      <c r="L297" s="72">
        <v>3.7499999999999999E-2</v>
      </c>
      <c r="M297" s="72">
        <v>5.5700000000001422E-2</v>
      </c>
      <c r="N297" s="68">
        <v>1474848.5519999999</v>
      </c>
      <c r="O297" s="70">
        <v>91.905079999999998</v>
      </c>
      <c r="P297" s="130" t="s">
        <v>3565</v>
      </c>
      <c r="Q297" s="68">
        <v>4916.2562874900004</v>
      </c>
      <c r="R297" s="69">
        <v>3.6871213799999996E-3</v>
      </c>
      <c r="S297" s="69">
        <f t="shared" si="4"/>
        <v>3.2874523873201674E-3</v>
      </c>
      <c r="T297" s="69">
        <f>Q297/'סכום נכסי הקרן'!$C$41</f>
        <v>2.33590271281923E-4</v>
      </c>
    </row>
    <row r="298" spans="1:20">
      <c r="A298" s="62" t="s">
        <v>953</v>
      </c>
      <c r="B298" s="59" t="s">
        <v>954</v>
      </c>
      <c r="C298" s="71" t="s">
        <v>27</v>
      </c>
      <c r="D298" s="71" t="s">
        <v>778</v>
      </c>
      <c r="E298" s="130" t="s">
        <v>3565</v>
      </c>
      <c r="F298" s="71" t="s">
        <v>3475</v>
      </c>
      <c r="G298" s="59" t="s">
        <v>948</v>
      </c>
      <c r="H298" s="59" t="s">
        <v>813</v>
      </c>
      <c r="I298" s="130" t="s">
        <v>3565</v>
      </c>
      <c r="J298" s="68">
        <v>4.0199999999999321</v>
      </c>
      <c r="K298" s="71" t="s">
        <v>131</v>
      </c>
      <c r="L298" s="72">
        <v>5.1249999999999997E-2</v>
      </c>
      <c r="M298" s="72">
        <v>5.9699999999998338E-2</v>
      </c>
      <c r="N298" s="68">
        <v>1604247.106536</v>
      </c>
      <c r="O298" s="70">
        <v>96.576539999999994</v>
      </c>
      <c r="P298" s="130" t="s">
        <v>3565</v>
      </c>
      <c r="Q298" s="68">
        <v>5619.4067644690003</v>
      </c>
      <c r="R298" s="69">
        <v>2.9168129209745457E-3</v>
      </c>
      <c r="S298" s="69">
        <f t="shared" si="4"/>
        <v>3.7576422185687948E-3</v>
      </c>
      <c r="T298" s="69">
        <f>Q298/'סכום נכסי הקרן'!$C$41</f>
        <v>2.6699965864187197E-4</v>
      </c>
    </row>
    <row r="299" spans="1:20">
      <c r="A299" s="62" t="s">
        <v>955</v>
      </c>
      <c r="B299" s="59" t="s">
        <v>956</v>
      </c>
      <c r="C299" s="71" t="s">
        <v>27</v>
      </c>
      <c r="D299" s="71" t="s">
        <v>778</v>
      </c>
      <c r="E299" s="130" t="s">
        <v>3565</v>
      </c>
      <c r="F299" s="71" t="s">
        <v>783</v>
      </c>
      <c r="G299" s="59" t="s">
        <v>945</v>
      </c>
      <c r="H299" s="59" t="s">
        <v>780</v>
      </c>
      <c r="I299" s="130" t="s">
        <v>3565</v>
      </c>
      <c r="J299" s="68">
        <v>4.4600000000000763</v>
      </c>
      <c r="K299" s="71" t="s">
        <v>133</v>
      </c>
      <c r="L299" s="72">
        <v>7.8750000000000001E-2</v>
      </c>
      <c r="M299" s="72">
        <v>7.1400000000000852E-2</v>
      </c>
      <c r="N299" s="68">
        <v>2313183.5183999999</v>
      </c>
      <c r="O299" s="70">
        <v>106.47931</v>
      </c>
      <c r="P299" s="130" t="s">
        <v>3565</v>
      </c>
      <c r="Q299" s="68">
        <v>9880.8188958439987</v>
      </c>
      <c r="R299" s="69">
        <v>2.3131835183999999E-3</v>
      </c>
      <c r="S299" s="69">
        <f t="shared" si="4"/>
        <v>6.6072067378742496E-3</v>
      </c>
      <c r="T299" s="69">
        <f>Q299/'סכום נכסי הקרן'!$C$41</f>
        <v>4.6947576192089336E-4</v>
      </c>
    </row>
    <row r="300" spans="1:20">
      <c r="A300" s="62" t="s">
        <v>957</v>
      </c>
      <c r="B300" s="59" t="s">
        <v>958</v>
      </c>
      <c r="C300" s="71" t="s">
        <v>27</v>
      </c>
      <c r="D300" s="71" t="s">
        <v>778</v>
      </c>
      <c r="E300" s="130" t="s">
        <v>3565</v>
      </c>
      <c r="F300" s="71" t="s">
        <v>3479</v>
      </c>
      <c r="G300" s="59" t="s">
        <v>945</v>
      </c>
      <c r="H300" s="59" t="s">
        <v>780</v>
      </c>
      <c r="I300" s="130" t="s">
        <v>3565</v>
      </c>
      <c r="J300" s="68">
        <v>5.7799999999998581</v>
      </c>
      <c r="K300" s="71" t="s">
        <v>133</v>
      </c>
      <c r="L300" s="72">
        <v>6.1349999999999995E-2</v>
      </c>
      <c r="M300" s="72">
        <v>4.9699999999999953E-2</v>
      </c>
      <c r="N300" s="68">
        <v>776236.08</v>
      </c>
      <c r="O300" s="70">
        <v>108.23022</v>
      </c>
      <c r="P300" s="130" t="s">
        <v>3565</v>
      </c>
      <c r="Q300" s="68">
        <v>3370.2333312659994</v>
      </c>
      <c r="R300" s="69">
        <v>7.7623607999999992E-4</v>
      </c>
      <c r="S300" s="69">
        <f t="shared" si="4"/>
        <v>2.2536419915474039E-3</v>
      </c>
      <c r="T300" s="69">
        <f>Q300/'סכום נכסי הקרן'!$C$41</f>
        <v>1.6013276609217153E-4</v>
      </c>
    </row>
    <row r="301" spans="1:20">
      <c r="A301" s="62" t="s">
        <v>959</v>
      </c>
      <c r="B301" s="59" t="s">
        <v>960</v>
      </c>
      <c r="C301" s="71" t="s">
        <v>27</v>
      </c>
      <c r="D301" s="71" t="s">
        <v>778</v>
      </c>
      <c r="E301" s="130" t="s">
        <v>3565</v>
      </c>
      <c r="F301" s="71" t="s">
        <v>3479</v>
      </c>
      <c r="G301" s="59" t="s">
        <v>945</v>
      </c>
      <c r="H301" s="59" t="s">
        <v>780</v>
      </c>
      <c r="I301" s="130" t="s">
        <v>3565</v>
      </c>
      <c r="J301" s="68">
        <v>4.1000000000000787</v>
      </c>
      <c r="K301" s="71" t="s">
        <v>133</v>
      </c>
      <c r="L301" s="72">
        <v>7.1249999999999994E-2</v>
      </c>
      <c r="M301" s="72">
        <v>5.1200000000001529E-2</v>
      </c>
      <c r="N301" s="68">
        <v>2328708.2400000002</v>
      </c>
      <c r="O301" s="70">
        <v>108.44175</v>
      </c>
      <c r="P301" s="130" t="s">
        <v>3565</v>
      </c>
      <c r="Q301" s="68">
        <v>10130.461640912001</v>
      </c>
      <c r="R301" s="69">
        <v>3.1049443200000001E-3</v>
      </c>
      <c r="S301" s="69">
        <f t="shared" si="4"/>
        <v>6.7741403943517003E-3</v>
      </c>
      <c r="T301" s="69">
        <f>Q301/'סכום נכסי הקרן'!$C$41</f>
        <v>4.8133725024329546E-4</v>
      </c>
    </row>
    <row r="302" spans="1:20">
      <c r="A302" s="62" t="s">
        <v>961</v>
      </c>
      <c r="B302" s="59" t="s">
        <v>962</v>
      </c>
      <c r="C302" s="71" t="s">
        <v>27</v>
      </c>
      <c r="D302" s="71" t="s">
        <v>778</v>
      </c>
      <c r="E302" s="130" t="s">
        <v>3565</v>
      </c>
      <c r="F302" s="71" t="s">
        <v>3477</v>
      </c>
      <c r="G302" s="59" t="s">
        <v>799</v>
      </c>
      <c r="H302" s="59" t="s">
        <v>780</v>
      </c>
      <c r="I302" s="130" t="s">
        <v>3565</v>
      </c>
      <c r="J302" s="68">
        <v>3.9700000000002316</v>
      </c>
      <c r="K302" s="71" t="s">
        <v>131</v>
      </c>
      <c r="L302" s="72">
        <v>4.6249999999999999E-2</v>
      </c>
      <c r="M302" s="72">
        <v>5.7700000000002916E-2</v>
      </c>
      <c r="N302" s="68">
        <v>1940823.0708240001</v>
      </c>
      <c r="O302" s="70">
        <v>95.765129999999999</v>
      </c>
      <c r="P302" s="130" t="s">
        <v>3565</v>
      </c>
      <c r="Q302" s="68">
        <v>6741.2569593519993</v>
      </c>
      <c r="R302" s="69">
        <v>3.5287692196800001E-3</v>
      </c>
      <c r="S302" s="69">
        <f t="shared" si="4"/>
        <v>4.507812446831373E-3</v>
      </c>
      <c r="T302" s="69">
        <f>Q302/'סכום נכסי הקרן'!$C$41</f>
        <v>3.2030308223010589E-4</v>
      </c>
    </row>
    <row r="303" spans="1:20">
      <c r="A303" s="62" t="s">
        <v>963</v>
      </c>
      <c r="B303" s="59" t="s">
        <v>964</v>
      </c>
      <c r="C303" s="71" t="s">
        <v>27</v>
      </c>
      <c r="D303" s="71" t="s">
        <v>778</v>
      </c>
      <c r="E303" s="130" t="s">
        <v>3565</v>
      </c>
      <c r="F303" s="71" t="s">
        <v>783</v>
      </c>
      <c r="G303" s="59" t="s">
        <v>799</v>
      </c>
      <c r="H303" s="59" t="s">
        <v>780</v>
      </c>
      <c r="I303" s="130" t="s">
        <v>3565</v>
      </c>
      <c r="J303" s="68">
        <v>3.5300000000001406</v>
      </c>
      <c r="K303" s="71" t="s">
        <v>134</v>
      </c>
      <c r="L303" s="72">
        <v>8.8749999999999996E-2</v>
      </c>
      <c r="M303" s="72">
        <v>8.8900000000001742E-2</v>
      </c>
      <c r="N303" s="68">
        <v>1575759.2424000001</v>
      </c>
      <c r="O303" s="70">
        <v>99.901110000000003</v>
      </c>
      <c r="P303" s="130" t="s">
        <v>3565</v>
      </c>
      <c r="Q303" s="68">
        <v>7274.2252743660001</v>
      </c>
      <c r="R303" s="69">
        <v>1.2606073939200001E-3</v>
      </c>
      <c r="S303" s="69">
        <f t="shared" si="4"/>
        <v>4.8642031346027232E-3</v>
      </c>
      <c r="T303" s="69">
        <f>Q303/'סכום נכסי הקרן'!$C$41</f>
        <v>3.4562645961496385E-4</v>
      </c>
    </row>
    <row r="304" spans="1:20">
      <c r="A304" s="62" t="s">
        <v>965</v>
      </c>
      <c r="B304" s="59" t="s">
        <v>966</v>
      </c>
      <c r="C304" s="71" t="s">
        <v>27</v>
      </c>
      <c r="D304" s="71" t="s">
        <v>778</v>
      </c>
      <c r="E304" s="130" t="s">
        <v>3565</v>
      </c>
      <c r="F304" s="71" t="s">
        <v>3481</v>
      </c>
      <c r="G304" s="59" t="s">
        <v>967</v>
      </c>
      <c r="H304" s="59" t="s">
        <v>813</v>
      </c>
      <c r="I304" s="130" t="s">
        <v>3565</v>
      </c>
      <c r="J304" s="68">
        <v>3.5700000000001904</v>
      </c>
      <c r="K304" s="71" t="s">
        <v>131</v>
      </c>
      <c r="L304" s="72">
        <v>6.3750000000000001E-2</v>
      </c>
      <c r="M304" s="72">
        <v>5.8600000000002289E-2</v>
      </c>
      <c r="N304" s="68">
        <v>2173461.0240000002</v>
      </c>
      <c r="O304" s="70">
        <v>104.10454</v>
      </c>
      <c r="P304" s="130" t="s">
        <v>3565</v>
      </c>
      <c r="Q304" s="68">
        <v>8206.7100297919987</v>
      </c>
      <c r="R304" s="69">
        <v>4.3469220480000003E-3</v>
      </c>
      <c r="S304" s="69">
        <f t="shared" si="4"/>
        <v>5.4877465497752374E-3</v>
      </c>
      <c r="T304" s="69">
        <f>Q304/'סכום נכסי הקרן'!$C$41</f>
        <v>3.8993240182966975E-4</v>
      </c>
    </row>
    <row r="305" spans="1:20">
      <c r="A305" s="62" t="s">
        <v>968</v>
      </c>
      <c r="B305" s="59" t="s">
        <v>969</v>
      </c>
      <c r="C305" s="71" t="s">
        <v>27</v>
      </c>
      <c r="D305" s="71" t="s">
        <v>778</v>
      </c>
      <c r="E305" s="130" t="s">
        <v>3565</v>
      </c>
      <c r="F305" s="71" t="s">
        <v>3475</v>
      </c>
      <c r="G305" s="59" t="s">
        <v>799</v>
      </c>
      <c r="H305" s="59" t="s">
        <v>780</v>
      </c>
      <c r="I305" s="130" t="s">
        <v>3565</v>
      </c>
      <c r="J305" s="68">
        <v>6.4900000000000535</v>
      </c>
      <c r="K305" s="71" t="s">
        <v>131</v>
      </c>
      <c r="L305" s="72">
        <v>8.5000000000000006E-2</v>
      </c>
      <c r="M305" s="72">
        <v>9.1800000000001075E-2</v>
      </c>
      <c r="N305" s="68">
        <v>3104944.32</v>
      </c>
      <c r="O305" s="70">
        <v>99.108279999999993</v>
      </c>
      <c r="P305" s="130" t="s">
        <v>3565</v>
      </c>
      <c r="Q305" s="68">
        <v>11161.210564160001</v>
      </c>
      <c r="R305" s="69">
        <v>4.1399257599999996E-3</v>
      </c>
      <c r="S305" s="69">
        <f t="shared" si="4"/>
        <v>7.4633920953018455E-3</v>
      </c>
      <c r="T305" s="69">
        <f>Q305/'סכום נכסי הקרן'!$C$41</f>
        <v>5.3031210153770935E-4</v>
      </c>
    </row>
    <row r="306" spans="1:20">
      <c r="A306" s="62" t="s">
        <v>970</v>
      </c>
      <c r="B306" s="59" t="s">
        <v>971</v>
      </c>
      <c r="C306" s="71" t="s">
        <v>27</v>
      </c>
      <c r="D306" s="71" t="s">
        <v>778</v>
      </c>
      <c r="E306" s="130" t="s">
        <v>3565</v>
      </c>
      <c r="F306" s="71" t="s">
        <v>783</v>
      </c>
      <c r="G306" s="59" t="s">
        <v>799</v>
      </c>
      <c r="H306" s="59" t="s">
        <v>780</v>
      </c>
      <c r="I306" s="130" t="s">
        <v>3565</v>
      </c>
      <c r="J306" s="68">
        <v>3.600000000000219</v>
      </c>
      <c r="K306" s="71" t="s">
        <v>134</v>
      </c>
      <c r="L306" s="72">
        <v>8.5000000000000006E-2</v>
      </c>
      <c r="M306" s="72">
        <v>7.9600000000003501E-2</v>
      </c>
      <c r="N306" s="68">
        <v>776236.08</v>
      </c>
      <c r="O306" s="70">
        <v>101.61441000000001</v>
      </c>
      <c r="P306" s="130" t="s">
        <v>3565</v>
      </c>
      <c r="Q306" s="68">
        <v>3644.8166029070003</v>
      </c>
      <c r="R306" s="69">
        <v>1.0349814399999999E-3</v>
      </c>
      <c r="S306" s="69">
        <f t="shared" si="4"/>
        <v>2.4372531336620583E-3</v>
      </c>
      <c r="T306" s="69">
        <f>Q306/'סכום נכסי הקרן'!$C$41</f>
        <v>1.7317927489101328E-4</v>
      </c>
    </row>
    <row r="307" spans="1:20">
      <c r="A307" s="62" t="s">
        <v>972</v>
      </c>
      <c r="B307" s="59" t="s">
        <v>973</v>
      </c>
      <c r="C307" s="71" t="s">
        <v>27</v>
      </c>
      <c r="D307" s="71" t="s">
        <v>778</v>
      </c>
      <c r="E307" s="130" t="s">
        <v>3565</v>
      </c>
      <c r="F307" s="71" t="s">
        <v>783</v>
      </c>
      <c r="G307" s="59" t="s">
        <v>799</v>
      </c>
      <c r="H307" s="59" t="s">
        <v>780</v>
      </c>
      <c r="I307" s="130" t="s">
        <v>3565</v>
      </c>
      <c r="J307" s="68">
        <v>3.9400000000004751</v>
      </c>
      <c r="K307" s="71" t="s">
        <v>134</v>
      </c>
      <c r="L307" s="72">
        <v>8.5000000000000006E-2</v>
      </c>
      <c r="M307" s="72">
        <v>8.200000000000994E-2</v>
      </c>
      <c r="N307" s="68">
        <v>776236.08</v>
      </c>
      <c r="O307" s="70">
        <v>100.90441</v>
      </c>
      <c r="P307" s="130" t="s">
        <v>3565</v>
      </c>
      <c r="Q307" s="68">
        <v>3619.3495468620004</v>
      </c>
      <c r="R307" s="69">
        <v>1.0349814399999999E-3</v>
      </c>
      <c r="S307" s="69">
        <f t="shared" si="4"/>
        <v>2.4202235629282886E-3</v>
      </c>
      <c r="T307" s="69">
        <f>Q307/'סכום נכסי הקרן'!$C$41</f>
        <v>1.7196923697141965E-4</v>
      </c>
    </row>
    <row r="308" spans="1:20">
      <c r="A308" s="62" t="s">
        <v>974</v>
      </c>
      <c r="B308" s="59" t="s">
        <v>975</v>
      </c>
      <c r="C308" s="71" t="s">
        <v>27</v>
      </c>
      <c r="D308" s="71" t="s">
        <v>778</v>
      </c>
      <c r="E308" s="130" t="s">
        <v>3565</v>
      </c>
      <c r="F308" s="71" t="s">
        <v>3471</v>
      </c>
      <c r="G308" s="59" t="s">
        <v>976</v>
      </c>
      <c r="H308" s="59" t="s">
        <v>813</v>
      </c>
      <c r="I308" s="130" t="s">
        <v>3565</v>
      </c>
      <c r="J308" s="68">
        <v>3.4999999999996589</v>
      </c>
      <c r="K308" s="71" t="s">
        <v>133</v>
      </c>
      <c r="L308" s="72">
        <v>2.6249999999999999E-2</v>
      </c>
      <c r="M308" s="72">
        <v>0.10039999999998901</v>
      </c>
      <c r="N308" s="68">
        <v>1401106.1244000001</v>
      </c>
      <c r="O308" s="70">
        <v>78.332139999999995</v>
      </c>
      <c r="P308" s="130" t="s">
        <v>3565</v>
      </c>
      <c r="Q308" s="68">
        <v>4402.7967971710004</v>
      </c>
      <c r="R308" s="69">
        <v>5.8554597688083524E-3</v>
      </c>
      <c r="S308" s="69">
        <f t="shared" si="4"/>
        <v>2.9441070593850386E-3</v>
      </c>
      <c r="T308" s="69">
        <f>Q308/'סכום נכסי הקרן'!$C$41</f>
        <v>2.0919383329696833E-4</v>
      </c>
    </row>
    <row r="309" spans="1:20">
      <c r="A309" s="62" t="s">
        <v>977</v>
      </c>
      <c r="B309" s="59" t="s">
        <v>978</v>
      </c>
      <c r="C309" s="71" t="s">
        <v>27</v>
      </c>
      <c r="D309" s="71" t="s">
        <v>778</v>
      </c>
      <c r="E309" s="130" t="s">
        <v>3565</v>
      </c>
      <c r="F309" s="71" t="s">
        <v>925</v>
      </c>
      <c r="G309" s="59" t="s">
        <v>976</v>
      </c>
      <c r="H309" s="59" t="s">
        <v>813</v>
      </c>
      <c r="I309" s="130" t="s">
        <v>3565</v>
      </c>
      <c r="J309" s="68">
        <v>3.579999999999921</v>
      </c>
      <c r="K309" s="71" t="s">
        <v>131</v>
      </c>
      <c r="L309" s="72">
        <v>7.3749999999999996E-2</v>
      </c>
      <c r="M309" s="72">
        <v>6.6199999999998538E-2</v>
      </c>
      <c r="N309" s="68">
        <v>2328708.2400000002</v>
      </c>
      <c r="O309" s="70">
        <v>104.84385</v>
      </c>
      <c r="P309" s="130" t="s">
        <v>3565</v>
      </c>
      <c r="Q309" s="68">
        <v>8855.3470117649995</v>
      </c>
      <c r="R309" s="69">
        <v>2.1170074909090909E-3</v>
      </c>
      <c r="S309" s="69">
        <f t="shared" si="4"/>
        <v>5.9214837412876779E-3</v>
      </c>
      <c r="T309" s="69">
        <f>Q309/'סכום נכסי הקרן'!$C$41</f>
        <v>4.2075164308202467E-4</v>
      </c>
    </row>
    <row r="310" spans="1:20">
      <c r="A310" s="62" t="s">
        <v>979</v>
      </c>
      <c r="B310" s="59" t="s">
        <v>980</v>
      </c>
      <c r="C310" s="71" t="s">
        <v>27</v>
      </c>
      <c r="D310" s="71" t="s">
        <v>778</v>
      </c>
      <c r="E310" s="130" t="s">
        <v>3565</v>
      </c>
      <c r="F310" s="71" t="s">
        <v>3476</v>
      </c>
      <c r="G310" s="59" t="s">
        <v>981</v>
      </c>
      <c r="H310" s="59" t="s">
        <v>780</v>
      </c>
      <c r="I310" s="130" t="s">
        <v>3565</v>
      </c>
      <c r="J310" s="68">
        <v>1.930000000000007</v>
      </c>
      <c r="K310" s="71" t="s">
        <v>134</v>
      </c>
      <c r="L310" s="72">
        <v>0.06</v>
      </c>
      <c r="M310" s="72">
        <v>7.2500000000000592E-2</v>
      </c>
      <c r="N310" s="68">
        <v>1839679.5096</v>
      </c>
      <c r="O310" s="70">
        <v>99.523330000000001</v>
      </c>
      <c r="P310" s="130" t="s">
        <v>3565</v>
      </c>
      <c r="Q310" s="68">
        <v>8460.4537317579998</v>
      </c>
      <c r="R310" s="69">
        <v>1.47174360768E-3</v>
      </c>
      <c r="S310" s="69">
        <f t="shared" si="4"/>
        <v>5.6574224759303147E-3</v>
      </c>
      <c r="T310" s="69">
        <f>Q310/'סכום נכסי הקרן'!$C$41</f>
        <v>4.019887424092165E-4</v>
      </c>
    </row>
    <row r="311" spans="1:20">
      <c r="A311" s="62" t="s">
        <v>982</v>
      </c>
      <c r="B311" s="59" t="s">
        <v>983</v>
      </c>
      <c r="C311" s="71" t="s">
        <v>27</v>
      </c>
      <c r="D311" s="71" t="s">
        <v>778</v>
      </c>
      <c r="E311" s="130" t="s">
        <v>3565</v>
      </c>
      <c r="F311" s="71" t="s">
        <v>3476</v>
      </c>
      <c r="G311" s="59" t="s">
        <v>981</v>
      </c>
      <c r="H311" s="59" t="s">
        <v>780</v>
      </c>
      <c r="I311" s="130" t="s">
        <v>3565</v>
      </c>
      <c r="J311" s="68">
        <v>1.9099999999998982</v>
      </c>
      <c r="K311" s="71" t="s">
        <v>133</v>
      </c>
      <c r="L311" s="72">
        <v>0.05</v>
      </c>
      <c r="M311" s="72">
        <v>5.0099999999998063E-2</v>
      </c>
      <c r="N311" s="68">
        <v>776236.08</v>
      </c>
      <c r="O311" s="70">
        <v>104.23363000000001</v>
      </c>
      <c r="P311" s="130" t="s">
        <v>3565</v>
      </c>
      <c r="Q311" s="68">
        <v>3245.7817261629998</v>
      </c>
      <c r="R311" s="69">
        <v>7.7623607999999992E-4</v>
      </c>
      <c r="S311" s="69">
        <f t="shared" si="4"/>
        <v>2.1704224231651045E-3</v>
      </c>
      <c r="T311" s="69">
        <f>Q311/'סכום נכסי הקרן'!$C$41</f>
        <v>1.5421959100578431E-4</v>
      </c>
    </row>
    <row r="312" spans="1:20">
      <c r="A312" s="62" t="s">
        <v>984</v>
      </c>
      <c r="B312" s="59" t="s">
        <v>985</v>
      </c>
      <c r="C312" s="71" t="s">
        <v>27</v>
      </c>
      <c r="D312" s="71" t="s">
        <v>778</v>
      </c>
      <c r="E312" s="130" t="s">
        <v>3565</v>
      </c>
      <c r="F312" s="71" t="s">
        <v>3481</v>
      </c>
      <c r="G312" s="59" t="s">
        <v>976</v>
      </c>
      <c r="H312" s="59" t="s">
        <v>813</v>
      </c>
      <c r="I312" s="130" t="s">
        <v>3565</v>
      </c>
      <c r="J312" s="68">
        <v>6.020000000000123</v>
      </c>
      <c r="K312" s="71" t="s">
        <v>131</v>
      </c>
      <c r="L312" s="72">
        <v>5.1249999999999997E-2</v>
      </c>
      <c r="M312" s="72">
        <v>7.8000000000002637E-2</v>
      </c>
      <c r="N312" s="68">
        <v>1707719.3759999999</v>
      </c>
      <c r="O312" s="70">
        <v>85.774169999999998</v>
      </c>
      <c r="P312" s="130" t="s">
        <v>3565</v>
      </c>
      <c r="Q312" s="68">
        <v>5312.7645460670001</v>
      </c>
      <c r="R312" s="69">
        <v>8.5385968799999996E-4</v>
      </c>
      <c r="S312" s="69">
        <f t="shared" si="4"/>
        <v>3.5525935730162904E-3</v>
      </c>
      <c r="T312" s="69">
        <f>Q312/'סכום נכסי הקרן'!$C$41</f>
        <v>2.5242990580671537E-4</v>
      </c>
    </row>
    <row r="313" spans="1:20">
      <c r="A313" s="131" t="s">
        <v>3565</v>
      </c>
      <c r="B313" s="132" t="s">
        <v>3565</v>
      </c>
      <c r="C313" s="132" t="s">
        <v>3565</v>
      </c>
      <c r="D313" s="132" t="s">
        <v>3565</v>
      </c>
      <c r="E313" s="132" t="s">
        <v>3565</v>
      </c>
      <c r="F313" s="132" t="s">
        <v>3565</v>
      </c>
      <c r="G313" s="132" t="s">
        <v>3565</v>
      </c>
      <c r="H313" s="132" t="s">
        <v>3565</v>
      </c>
      <c r="I313" s="132" t="s">
        <v>3565</v>
      </c>
      <c r="J313" s="132" t="s">
        <v>3565</v>
      </c>
      <c r="K313" s="132" t="s">
        <v>3565</v>
      </c>
      <c r="L313" s="132" t="s">
        <v>3565</v>
      </c>
      <c r="M313" s="132" t="s">
        <v>3565</v>
      </c>
      <c r="N313" s="132" t="s">
        <v>3565</v>
      </c>
      <c r="O313" s="132" t="s">
        <v>3565</v>
      </c>
      <c r="P313" s="132" t="s">
        <v>3565</v>
      </c>
      <c r="Q313" s="132" t="s">
        <v>3565</v>
      </c>
      <c r="R313" s="132" t="s">
        <v>3565</v>
      </c>
      <c r="S313" s="132" t="s">
        <v>3565</v>
      </c>
      <c r="T313" s="132" t="s">
        <v>3565</v>
      </c>
    </row>
    <row r="314" spans="1:20">
      <c r="A314" s="131" t="s">
        <v>3565</v>
      </c>
      <c r="B314" s="132" t="s">
        <v>3565</v>
      </c>
      <c r="C314" s="132" t="s">
        <v>3565</v>
      </c>
      <c r="D314" s="132" t="s">
        <v>3565</v>
      </c>
      <c r="E314" s="132" t="s">
        <v>3565</v>
      </c>
      <c r="F314" s="132" t="s">
        <v>3565</v>
      </c>
      <c r="G314" s="132" t="s">
        <v>3565</v>
      </c>
      <c r="H314" s="132" t="s">
        <v>3565</v>
      </c>
      <c r="I314" s="132" t="s">
        <v>3565</v>
      </c>
      <c r="J314" s="132" t="s">
        <v>3565</v>
      </c>
      <c r="K314" s="132" t="s">
        <v>3565</v>
      </c>
      <c r="L314" s="132" t="s">
        <v>3565</v>
      </c>
      <c r="M314" s="132" t="s">
        <v>3565</v>
      </c>
      <c r="N314" s="132" t="s">
        <v>3565</v>
      </c>
      <c r="O314" s="132" t="s">
        <v>3565</v>
      </c>
      <c r="P314" s="132" t="s">
        <v>3565</v>
      </c>
      <c r="Q314" s="132" t="s">
        <v>3565</v>
      </c>
      <c r="R314" s="132" t="s">
        <v>3565</v>
      </c>
      <c r="S314" s="132" t="s">
        <v>3565</v>
      </c>
      <c r="T314" s="132" t="s">
        <v>3565</v>
      </c>
    </row>
    <row r="315" spans="1:20">
      <c r="A315" s="131" t="s">
        <v>3565</v>
      </c>
      <c r="B315" s="132" t="s">
        <v>3565</v>
      </c>
      <c r="C315" s="132" t="s">
        <v>3565</v>
      </c>
      <c r="D315" s="132" t="s">
        <v>3565</v>
      </c>
      <c r="E315" s="132" t="s">
        <v>3565</v>
      </c>
      <c r="F315" s="132" t="s">
        <v>3565</v>
      </c>
      <c r="G315" s="132" t="s">
        <v>3565</v>
      </c>
      <c r="H315" s="132" t="s">
        <v>3565</v>
      </c>
      <c r="I315" s="132" t="s">
        <v>3565</v>
      </c>
      <c r="J315" s="132" t="s">
        <v>3565</v>
      </c>
      <c r="K315" s="132" t="s">
        <v>3565</v>
      </c>
      <c r="L315" s="132" t="s">
        <v>3565</v>
      </c>
      <c r="M315" s="132" t="s">
        <v>3565</v>
      </c>
      <c r="N315" s="132" t="s">
        <v>3565</v>
      </c>
      <c r="O315" s="132" t="s">
        <v>3565</v>
      </c>
      <c r="P315" s="132" t="s">
        <v>3565</v>
      </c>
      <c r="Q315" s="132" t="s">
        <v>3565</v>
      </c>
      <c r="R315" s="132" t="s">
        <v>3565</v>
      </c>
      <c r="S315" s="132" t="s">
        <v>3565</v>
      </c>
      <c r="T315" s="132" t="s">
        <v>3565</v>
      </c>
    </row>
    <row r="316" spans="1:20">
      <c r="A316" s="95" t="s">
        <v>210</v>
      </c>
      <c r="B316" s="135" t="s">
        <v>3565</v>
      </c>
      <c r="C316" s="135" t="s">
        <v>3565</v>
      </c>
      <c r="D316" s="135" t="s">
        <v>3565</v>
      </c>
      <c r="E316" s="135" t="s">
        <v>3565</v>
      </c>
      <c r="F316" s="135" t="s">
        <v>3565</v>
      </c>
      <c r="G316" s="135" t="s">
        <v>3565</v>
      </c>
      <c r="H316" s="135" t="s">
        <v>3565</v>
      </c>
      <c r="I316" s="135" t="s">
        <v>3565</v>
      </c>
      <c r="J316" s="135" t="s">
        <v>3565</v>
      </c>
      <c r="K316" s="132" t="s">
        <v>3565</v>
      </c>
      <c r="L316" s="132" t="s">
        <v>3565</v>
      </c>
      <c r="M316" s="132" t="s">
        <v>3565</v>
      </c>
      <c r="N316" s="132" t="s">
        <v>3565</v>
      </c>
      <c r="O316" s="132" t="s">
        <v>3565</v>
      </c>
      <c r="P316" s="132" t="s">
        <v>3565</v>
      </c>
      <c r="Q316" s="132" t="s">
        <v>3565</v>
      </c>
      <c r="R316" s="132" t="s">
        <v>3565</v>
      </c>
      <c r="S316" s="132" t="s">
        <v>3565</v>
      </c>
      <c r="T316" s="132" t="s">
        <v>3565</v>
      </c>
    </row>
    <row r="317" spans="1:20">
      <c r="A317" s="95" t="s">
        <v>112</v>
      </c>
      <c r="B317" s="135" t="s">
        <v>3565</v>
      </c>
      <c r="C317" s="135" t="s">
        <v>3565</v>
      </c>
      <c r="D317" s="135" t="s">
        <v>3565</v>
      </c>
      <c r="E317" s="135" t="s">
        <v>3565</v>
      </c>
      <c r="F317" s="135" t="s">
        <v>3565</v>
      </c>
      <c r="G317" s="135" t="s">
        <v>3565</v>
      </c>
      <c r="H317" s="135" t="s">
        <v>3565</v>
      </c>
      <c r="I317" s="135" t="s">
        <v>3565</v>
      </c>
      <c r="J317" s="135" t="s">
        <v>3565</v>
      </c>
      <c r="K317" s="132" t="s">
        <v>3565</v>
      </c>
      <c r="L317" s="132" t="s">
        <v>3565</v>
      </c>
      <c r="M317" s="132" t="s">
        <v>3565</v>
      </c>
      <c r="N317" s="132" t="s">
        <v>3565</v>
      </c>
      <c r="O317" s="132" t="s">
        <v>3565</v>
      </c>
      <c r="P317" s="132" t="s">
        <v>3565</v>
      </c>
      <c r="Q317" s="132" t="s">
        <v>3565</v>
      </c>
      <c r="R317" s="132" t="s">
        <v>3565</v>
      </c>
      <c r="S317" s="132" t="s">
        <v>3565</v>
      </c>
      <c r="T317" s="132" t="s">
        <v>3565</v>
      </c>
    </row>
    <row r="318" spans="1:20">
      <c r="A318" s="95" t="s">
        <v>193</v>
      </c>
      <c r="B318" s="135" t="s">
        <v>3565</v>
      </c>
      <c r="C318" s="135" t="s">
        <v>3565</v>
      </c>
      <c r="D318" s="135" t="s">
        <v>3565</v>
      </c>
      <c r="E318" s="135" t="s">
        <v>3565</v>
      </c>
      <c r="F318" s="135" t="s">
        <v>3565</v>
      </c>
      <c r="G318" s="135" t="s">
        <v>3565</v>
      </c>
      <c r="H318" s="135" t="s">
        <v>3565</v>
      </c>
      <c r="I318" s="135" t="s">
        <v>3565</v>
      </c>
      <c r="J318" s="135" t="s">
        <v>3565</v>
      </c>
      <c r="K318" s="132" t="s">
        <v>3565</v>
      </c>
      <c r="L318" s="132" t="s">
        <v>3565</v>
      </c>
      <c r="M318" s="132" t="s">
        <v>3565</v>
      </c>
      <c r="N318" s="132" t="s">
        <v>3565</v>
      </c>
      <c r="O318" s="132" t="s">
        <v>3565</v>
      </c>
      <c r="P318" s="132" t="s">
        <v>3565</v>
      </c>
      <c r="Q318" s="132" t="s">
        <v>3565</v>
      </c>
      <c r="R318" s="132" t="s">
        <v>3565</v>
      </c>
      <c r="S318" s="132" t="s">
        <v>3565</v>
      </c>
      <c r="T318" s="132" t="s">
        <v>3565</v>
      </c>
    </row>
    <row r="319" spans="1:20">
      <c r="A319" s="95" t="s">
        <v>201</v>
      </c>
      <c r="B319" s="135" t="s">
        <v>3565</v>
      </c>
      <c r="C319" s="135" t="s">
        <v>3565</v>
      </c>
      <c r="D319" s="135" t="s">
        <v>3565</v>
      </c>
      <c r="E319" s="135" t="s">
        <v>3565</v>
      </c>
      <c r="F319" s="135" t="s">
        <v>3565</v>
      </c>
      <c r="G319" s="135" t="s">
        <v>3565</v>
      </c>
      <c r="H319" s="135" t="s">
        <v>3565</v>
      </c>
      <c r="I319" s="135" t="s">
        <v>3565</v>
      </c>
      <c r="J319" s="135" t="s">
        <v>3565</v>
      </c>
      <c r="K319" s="132" t="s">
        <v>3565</v>
      </c>
      <c r="L319" s="132" t="s">
        <v>3565</v>
      </c>
      <c r="M319" s="132" t="s">
        <v>3565</v>
      </c>
      <c r="N319" s="132" t="s">
        <v>3565</v>
      </c>
      <c r="O319" s="132" t="s">
        <v>3565</v>
      </c>
      <c r="P319" s="132" t="s">
        <v>3565</v>
      </c>
      <c r="Q319" s="132" t="s">
        <v>3565</v>
      </c>
      <c r="R319" s="132" t="s">
        <v>3565</v>
      </c>
      <c r="S319" s="132" t="s">
        <v>3565</v>
      </c>
      <c r="T319" s="132" t="s">
        <v>3565</v>
      </c>
    </row>
    <row r="320" spans="1:20">
      <c r="A320" s="95" t="s">
        <v>206</v>
      </c>
      <c r="B320" s="136" t="s">
        <v>3565</v>
      </c>
      <c r="C320" s="136" t="s">
        <v>3565</v>
      </c>
      <c r="D320" s="136" t="s">
        <v>3565</v>
      </c>
      <c r="E320" s="136" t="s">
        <v>3565</v>
      </c>
      <c r="F320" s="136" t="s">
        <v>3565</v>
      </c>
      <c r="G320" s="136" t="s">
        <v>3565</v>
      </c>
      <c r="H320" s="136" t="s">
        <v>3565</v>
      </c>
      <c r="I320" s="136" t="s">
        <v>3565</v>
      </c>
      <c r="J320" s="136" t="s">
        <v>3565</v>
      </c>
      <c r="K320" s="132" t="s">
        <v>3565</v>
      </c>
      <c r="L320" s="132" t="s">
        <v>3565</v>
      </c>
      <c r="M320" s="132" t="s">
        <v>3565</v>
      </c>
      <c r="N320" s="132" t="s">
        <v>3565</v>
      </c>
      <c r="O320" s="132" t="s">
        <v>3565</v>
      </c>
      <c r="P320" s="132" t="s">
        <v>3565</v>
      </c>
      <c r="Q320" s="132" t="s">
        <v>3565</v>
      </c>
      <c r="R320" s="132" t="s">
        <v>3565</v>
      </c>
      <c r="S320" s="132" t="s">
        <v>3565</v>
      </c>
      <c r="T320" s="132" t="s">
        <v>3565</v>
      </c>
    </row>
    <row r="321" spans="2:5" hidden="1">
      <c r="B321" s="1"/>
      <c r="C321" s="1"/>
      <c r="D321" s="1"/>
      <c r="E321" s="1"/>
    </row>
    <row r="322" spans="2:5" hidden="1">
      <c r="B322" s="1"/>
      <c r="C322" s="1"/>
      <c r="D322" s="1"/>
      <c r="E322" s="1"/>
    </row>
    <row r="323" spans="2:5" hidden="1">
      <c r="B323" s="1"/>
      <c r="C323" s="1"/>
      <c r="D323" s="1"/>
      <c r="E323" s="1"/>
    </row>
    <row r="324" spans="2:5" hidden="1">
      <c r="B324" s="1"/>
      <c r="C324" s="1"/>
      <c r="D324" s="1"/>
      <c r="E324" s="1"/>
    </row>
    <row r="325" spans="2:5" hidden="1">
      <c r="B325" s="1"/>
      <c r="C325" s="1"/>
      <c r="D325" s="1"/>
      <c r="E325" s="1"/>
    </row>
    <row r="326" spans="2:5" hidden="1">
      <c r="B326" s="1"/>
      <c r="C326" s="1"/>
      <c r="D326" s="1"/>
      <c r="E326" s="1"/>
    </row>
    <row r="327" spans="2:5" hidden="1">
      <c r="B327" s="1"/>
      <c r="C327" s="1"/>
      <c r="D327" s="1"/>
      <c r="E327" s="1"/>
    </row>
    <row r="328" spans="2:5" hidden="1">
      <c r="B328" s="1"/>
      <c r="C328" s="1"/>
      <c r="D328" s="1"/>
      <c r="E328" s="1"/>
    </row>
    <row r="329" spans="2:5" hidden="1">
      <c r="B329" s="1"/>
      <c r="C329" s="1"/>
      <c r="D329" s="1"/>
      <c r="E329" s="1"/>
    </row>
    <row r="330" spans="2:5" hidden="1">
      <c r="B330" s="1"/>
      <c r="C330" s="1"/>
      <c r="D330" s="1"/>
      <c r="E330" s="1"/>
    </row>
    <row r="331" spans="2:5" hidden="1">
      <c r="B331" s="1"/>
      <c r="C331" s="1"/>
      <c r="D331" s="1"/>
      <c r="E331" s="1"/>
    </row>
    <row r="332" spans="2:5" hidden="1">
      <c r="B332" s="1"/>
      <c r="C332" s="1"/>
      <c r="D332" s="1"/>
      <c r="E332" s="1"/>
    </row>
    <row r="333" spans="2:5" hidden="1">
      <c r="B333" s="1"/>
      <c r="C333" s="1"/>
      <c r="D333" s="1"/>
      <c r="E333" s="1"/>
    </row>
    <row r="334" spans="2:5" hidden="1">
      <c r="B334" s="1"/>
      <c r="C334" s="1"/>
      <c r="D334" s="1"/>
      <c r="E334" s="1"/>
    </row>
    <row r="335" spans="2:5" hidden="1">
      <c r="B335" s="1"/>
      <c r="C335" s="1"/>
      <c r="D335" s="1"/>
      <c r="E335" s="1"/>
    </row>
    <row r="336" spans="2:5" hidden="1">
      <c r="B336" s="1"/>
      <c r="C336" s="1"/>
      <c r="D336" s="1"/>
      <c r="E336" s="1"/>
    </row>
    <row r="337" spans="2:5" hidden="1">
      <c r="B337" s="1"/>
      <c r="C337" s="1"/>
      <c r="D337" s="1"/>
      <c r="E337" s="1"/>
    </row>
    <row r="338" spans="2:5" hidden="1">
      <c r="B338" s="1"/>
      <c r="C338" s="1"/>
      <c r="D338" s="1"/>
      <c r="E338" s="1"/>
    </row>
    <row r="339" spans="2:5" hidden="1">
      <c r="B339" s="1"/>
      <c r="C339" s="1"/>
      <c r="D339" s="1"/>
      <c r="E339" s="1"/>
    </row>
    <row r="340" spans="2:5" hidden="1">
      <c r="B340" s="1"/>
      <c r="C340" s="1"/>
      <c r="D340" s="1"/>
      <c r="E340" s="1"/>
    </row>
    <row r="341" spans="2:5" hidden="1">
      <c r="B341" s="1"/>
      <c r="C341" s="1"/>
      <c r="D341" s="1"/>
      <c r="E341" s="1"/>
    </row>
    <row r="342" spans="2:5" hidden="1">
      <c r="B342" s="1"/>
      <c r="C342" s="1"/>
      <c r="D342" s="1"/>
      <c r="E342" s="1"/>
    </row>
    <row r="343" spans="2:5" hidden="1">
      <c r="B343" s="1"/>
      <c r="C343" s="1"/>
      <c r="D343" s="1"/>
      <c r="E343" s="1"/>
    </row>
    <row r="344" spans="2:5" hidden="1">
      <c r="B344" s="1"/>
      <c r="C344" s="1"/>
      <c r="D344" s="1"/>
      <c r="E344" s="1"/>
    </row>
    <row r="345" spans="2:5" hidden="1">
      <c r="B345" s="1"/>
      <c r="C345" s="1"/>
      <c r="D345" s="1"/>
      <c r="E345" s="1"/>
    </row>
    <row r="346" spans="2:5" hidden="1">
      <c r="B346" s="1"/>
      <c r="C346" s="1"/>
      <c r="D346" s="1"/>
      <c r="E346" s="1"/>
    </row>
    <row r="347" spans="2:5" hidden="1">
      <c r="B347" s="1"/>
      <c r="C347" s="1"/>
      <c r="D347" s="1"/>
      <c r="E347" s="1"/>
    </row>
    <row r="348" spans="2:5" hidden="1">
      <c r="B348" s="1"/>
      <c r="C348" s="1"/>
      <c r="D348" s="1"/>
      <c r="E348" s="1"/>
    </row>
    <row r="349" spans="2:5" hidden="1">
      <c r="B349" s="1"/>
      <c r="C349" s="1"/>
      <c r="D349" s="1"/>
      <c r="E349" s="1"/>
    </row>
    <row r="350" spans="2:5" hidden="1">
      <c r="B350" s="1"/>
      <c r="C350" s="1"/>
      <c r="D350" s="1"/>
      <c r="E350" s="1"/>
    </row>
    <row r="351" spans="2:5" hidden="1">
      <c r="B351" s="1"/>
      <c r="C351" s="1"/>
      <c r="D351" s="1"/>
      <c r="E351" s="1"/>
    </row>
    <row r="352" spans="2:5" hidden="1">
      <c r="B352" s="1"/>
      <c r="C352" s="1"/>
      <c r="D352" s="1"/>
      <c r="E352" s="1"/>
    </row>
    <row r="353" spans="2:5" hidden="1">
      <c r="B353" s="1"/>
      <c r="C353" s="1"/>
      <c r="D353" s="1"/>
      <c r="E353" s="1"/>
    </row>
    <row r="354" spans="2:5" hidden="1">
      <c r="B354" s="1"/>
      <c r="C354" s="1"/>
      <c r="D354" s="1"/>
      <c r="E354" s="1"/>
    </row>
    <row r="355" spans="2:5" hidden="1">
      <c r="B355" s="1"/>
      <c r="C355" s="1"/>
      <c r="D355" s="1"/>
      <c r="E355" s="1"/>
    </row>
    <row r="356" spans="2:5" hidden="1">
      <c r="B356" s="1"/>
      <c r="C356" s="1"/>
      <c r="D356" s="1"/>
      <c r="E356" s="1"/>
    </row>
    <row r="357" spans="2:5" hidden="1">
      <c r="B357" s="1"/>
      <c r="C357" s="1"/>
      <c r="D357" s="1"/>
      <c r="E357" s="1"/>
    </row>
    <row r="358" spans="2:5" hidden="1">
      <c r="B358" s="1"/>
      <c r="C358" s="1"/>
      <c r="D358" s="1"/>
      <c r="E358" s="1"/>
    </row>
    <row r="359" spans="2:5" hidden="1">
      <c r="B359" s="1"/>
      <c r="C359" s="1"/>
      <c r="D359" s="1"/>
      <c r="E359" s="1"/>
    </row>
    <row r="360" spans="2:5" hidden="1">
      <c r="B360" s="1"/>
      <c r="C360" s="1"/>
      <c r="D360" s="1"/>
      <c r="E360" s="1"/>
    </row>
    <row r="361" spans="2:5" hidden="1">
      <c r="B361" s="1"/>
      <c r="C361" s="1"/>
      <c r="D361" s="1"/>
      <c r="E361" s="1"/>
    </row>
    <row r="362" spans="2:5" hidden="1">
      <c r="B362" s="1"/>
      <c r="C362" s="1"/>
      <c r="D362" s="1"/>
      <c r="E362" s="1"/>
    </row>
    <row r="363" spans="2:5" hidden="1">
      <c r="B363" s="1"/>
      <c r="C363" s="1"/>
      <c r="D363" s="1"/>
      <c r="E363" s="1"/>
    </row>
    <row r="364" spans="2:5" hidden="1">
      <c r="B364" s="1"/>
      <c r="C364" s="1"/>
      <c r="D364" s="1"/>
      <c r="E364" s="1"/>
    </row>
    <row r="365" spans="2:5" hidden="1">
      <c r="B365" s="1"/>
      <c r="C365" s="1"/>
      <c r="D365" s="1"/>
      <c r="E365" s="1"/>
    </row>
    <row r="366" spans="2:5" hidden="1">
      <c r="B366" s="1"/>
      <c r="C366" s="1"/>
      <c r="D366" s="1"/>
      <c r="E366" s="1"/>
    </row>
    <row r="367" spans="2:5" hidden="1">
      <c r="B367" s="1"/>
      <c r="C367" s="1"/>
      <c r="D367" s="1"/>
      <c r="E367" s="1"/>
    </row>
    <row r="368" spans="2:5" hidden="1">
      <c r="B368" s="1"/>
      <c r="C368" s="1"/>
      <c r="D368" s="1"/>
      <c r="E368" s="1"/>
    </row>
    <row r="369" spans="2:5" hidden="1">
      <c r="B369" s="1"/>
      <c r="C369" s="1"/>
      <c r="D369" s="1"/>
      <c r="E369" s="1"/>
    </row>
    <row r="370" spans="2:5" hidden="1">
      <c r="B370" s="1"/>
      <c r="C370" s="1"/>
      <c r="D370" s="1"/>
      <c r="E370" s="1"/>
    </row>
    <row r="371" spans="2:5" hidden="1">
      <c r="B371" s="1"/>
      <c r="C371" s="1"/>
      <c r="D371" s="1"/>
      <c r="E371" s="1"/>
    </row>
    <row r="372" spans="2:5" hidden="1">
      <c r="B372" s="1"/>
      <c r="C372" s="1"/>
      <c r="D372" s="1"/>
      <c r="E372" s="1"/>
    </row>
    <row r="373" spans="2:5" hidden="1">
      <c r="B373" s="1"/>
      <c r="C373" s="1"/>
      <c r="D373" s="1"/>
      <c r="E373" s="1"/>
    </row>
    <row r="374" spans="2:5" hidden="1">
      <c r="B374" s="1"/>
      <c r="C374" s="1"/>
      <c r="D374" s="1"/>
      <c r="E374" s="1"/>
    </row>
    <row r="375" spans="2:5" hidden="1">
      <c r="B375" s="1"/>
      <c r="C375" s="1"/>
      <c r="D375" s="1"/>
      <c r="E375" s="1"/>
    </row>
    <row r="376" spans="2:5" hidden="1">
      <c r="B376" s="1"/>
      <c r="C376" s="1"/>
      <c r="D376" s="1"/>
      <c r="E376" s="1"/>
    </row>
    <row r="377" spans="2:5" hidden="1">
      <c r="B377" s="1"/>
      <c r="C377" s="1"/>
      <c r="D377" s="1"/>
      <c r="E377" s="1"/>
    </row>
    <row r="378" spans="2:5" hidden="1">
      <c r="B378" s="1"/>
      <c r="C378" s="1"/>
      <c r="D378" s="1"/>
      <c r="E378" s="1"/>
    </row>
    <row r="379" spans="2:5" hidden="1">
      <c r="B379" s="1"/>
      <c r="C379" s="1"/>
      <c r="D379" s="1"/>
      <c r="E379" s="1"/>
    </row>
    <row r="380" spans="2:5" hidden="1">
      <c r="B380" s="1"/>
      <c r="C380" s="1"/>
      <c r="D380" s="1"/>
      <c r="E380" s="1"/>
    </row>
    <row r="381" spans="2:5" hidden="1">
      <c r="B381" s="1"/>
      <c r="C381" s="1"/>
      <c r="D381" s="1"/>
      <c r="E381" s="1"/>
    </row>
    <row r="382" spans="2:5" hidden="1">
      <c r="B382" s="1"/>
      <c r="C382" s="1"/>
      <c r="D382" s="1"/>
      <c r="E382" s="1"/>
    </row>
    <row r="383" spans="2:5" hidden="1">
      <c r="B383" s="1"/>
      <c r="C383" s="1"/>
      <c r="D383" s="1"/>
      <c r="E383" s="1"/>
    </row>
    <row r="384" spans="2:5" hidden="1">
      <c r="B384" s="1"/>
      <c r="C384" s="1"/>
      <c r="D384" s="1"/>
      <c r="E384" s="1"/>
    </row>
    <row r="385" spans="2:5" hidden="1">
      <c r="B385" s="1"/>
      <c r="C385" s="1"/>
      <c r="D385" s="1"/>
      <c r="E385" s="1"/>
    </row>
    <row r="386" spans="2:5" hidden="1">
      <c r="B386" s="1"/>
      <c r="C386" s="1"/>
      <c r="D386" s="1"/>
      <c r="E386" s="1"/>
    </row>
    <row r="387" spans="2:5" hidden="1">
      <c r="B387" s="1"/>
      <c r="C387" s="1"/>
      <c r="D387" s="1"/>
      <c r="E387" s="1"/>
    </row>
    <row r="388" spans="2:5" hidden="1">
      <c r="B388" s="1"/>
      <c r="C388" s="1"/>
      <c r="D388" s="1"/>
      <c r="E388" s="1"/>
    </row>
    <row r="389" spans="2:5" hidden="1">
      <c r="B389" s="1"/>
      <c r="C389" s="1"/>
      <c r="D389" s="1"/>
      <c r="E389" s="1"/>
    </row>
    <row r="390" spans="2:5" hidden="1">
      <c r="B390" s="1"/>
      <c r="C390" s="1"/>
      <c r="D390" s="1"/>
      <c r="E390" s="1"/>
    </row>
    <row r="391" spans="2:5" hidden="1">
      <c r="B391" s="1"/>
      <c r="C391" s="1"/>
      <c r="D391" s="1"/>
      <c r="E391" s="1"/>
    </row>
    <row r="392" spans="2:5" hidden="1">
      <c r="B392" s="1"/>
      <c r="C392" s="1"/>
      <c r="D392" s="1"/>
      <c r="E392" s="1"/>
    </row>
    <row r="393" spans="2:5" hidden="1">
      <c r="B393" s="1"/>
      <c r="C393" s="1"/>
      <c r="D393" s="1"/>
      <c r="E393" s="1"/>
    </row>
    <row r="394" spans="2:5" hidden="1">
      <c r="B394" s="1"/>
      <c r="C394" s="1"/>
      <c r="D394" s="1"/>
      <c r="E394" s="1"/>
    </row>
    <row r="395" spans="2:5" hidden="1">
      <c r="B395" s="1"/>
      <c r="C395" s="1"/>
      <c r="D395" s="1"/>
      <c r="E395" s="1"/>
    </row>
    <row r="396" spans="2:5" hidden="1">
      <c r="B396" s="1"/>
      <c r="C396" s="1"/>
      <c r="D396" s="1"/>
      <c r="E396" s="1"/>
    </row>
    <row r="397" spans="2:5" hidden="1">
      <c r="B397" s="1"/>
      <c r="C397" s="1"/>
      <c r="D397" s="1"/>
      <c r="E397" s="1"/>
    </row>
    <row r="398" spans="2:5" hidden="1">
      <c r="B398" s="1"/>
      <c r="C398" s="1"/>
      <c r="D398" s="1"/>
      <c r="E398" s="1"/>
    </row>
    <row r="399" spans="2:5" hidden="1">
      <c r="B399" s="1"/>
      <c r="C399" s="1"/>
      <c r="D399" s="1"/>
      <c r="E399" s="1"/>
    </row>
    <row r="400" spans="2:5" hidden="1">
      <c r="B400" s="1"/>
      <c r="C400" s="1"/>
      <c r="D400" s="1"/>
      <c r="E400" s="1"/>
    </row>
    <row r="401" spans="2:5" hidden="1">
      <c r="B401" s="1"/>
      <c r="C401" s="1"/>
      <c r="D401" s="1"/>
      <c r="E401" s="1"/>
    </row>
    <row r="402" spans="2:5" hidden="1">
      <c r="B402" s="1"/>
      <c r="C402" s="1"/>
      <c r="D402" s="1"/>
      <c r="E402" s="1"/>
    </row>
    <row r="403" spans="2:5" hidden="1">
      <c r="B403" s="1"/>
      <c r="C403" s="1"/>
      <c r="D403" s="1"/>
      <c r="E403" s="1"/>
    </row>
    <row r="404" spans="2:5" hidden="1">
      <c r="B404" s="1"/>
      <c r="C404" s="1"/>
      <c r="D404" s="1"/>
      <c r="E404" s="1"/>
    </row>
    <row r="405" spans="2:5" hidden="1">
      <c r="B405" s="1"/>
      <c r="C405" s="1"/>
      <c r="D405" s="1"/>
      <c r="E405" s="1"/>
    </row>
    <row r="406" spans="2:5" hidden="1">
      <c r="B406" s="1"/>
      <c r="C406" s="1"/>
      <c r="D406" s="1"/>
      <c r="E406" s="1"/>
    </row>
    <row r="407" spans="2:5" hidden="1">
      <c r="B407" s="1"/>
      <c r="C407" s="1"/>
      <c r="D407" s="1"/>
      <c r="E407" s="1"/>
    </row>
    <row r="408" spans="2:5" hidden="1">
      <c r="B408" s="1"/>
      <c r="C408" s="1"/>
      <c r="D408" s="1"/>
      <c r="E408" s="1"/>
    </row>
    <row r="409" spans="2:5" hidden="1">
      <c r="B409" s="1"/>
      <c r="C409" s="1"/>
      <c r="D409" s="1"/>
      <c r="E409" s="1"/>
    </row>
    <row r="410" spans="2:5" hidden="1">
      <c r="B410" s="1"/>
      <c r="C410" s="1"/>
      <c r="D410" s="1"/>
      <c r="E410" s="1"/>
    </row>
    <row r="411" spans="2:5" hidden="1">
      <c r="B411" s="1"/>
      <c r="C411" s="1"/>
      <c r="D411" s="1"/>
      <c r="E411" s="1"/>
    </row>
    <row r="412" spans="2:5" hidden="1">
      <c r="B412" s="1"/>
      <c r="C412" s="1"/>
      <c r="D412" s="1"/>
      <c r="E412" s="1"/>
    </row>
    <row r="413" spans="2:5" hidden="1">
      <c r="B413" s="1"/>
      <c r="C413" s="1"/>
      <c r="D413" s="1"/>
      <c r="E413" s="1"/>
    </row>
    <row r="414" spans="2:5" hidden="1">
      <c r="B414" s="1"/>
      <c r="C414" s="1"/>
      <c r="D414" s="1"/>
      <c r="E414" s="1"/>
    </row>
    <row r="415" spans="2:5" hidden="1">
      <c r="B415" s="1"/>
      <c r="C415" s="1"/>
      <c r="D415" s="1"/>
      <c r="E415" s="1"/>
    </row>
    <row r="416" spans="2:5" hidden="1">
      <c r="B416" s="1"/>
      <c r="C416" s="1"/>
      <c r="D416" s="1"/>
      <c r="E416" s="1"/>
    </row>
    <row r="417" spans="2:5" hidden="1">
      <c r="B417" s="1"/>
      <c r="C417" s="1"/>
      <c r="D417" s="1"/>
      <c r="E417" s="1"/>
    </row>
    <row r="418" spans="2:5" hidden="1">
      <c r="B418" s="1"/>
      <c r="C418" s="1"/>
      <c r="D418" s="1"/>
      <c r="E418" s="1"/>
    </row>
    <row r="419" spans="2:5" hidden="1">
      <c r="B419" s="1"/>
      <c r="C419" s="1"/>
      <c r="D419" s="1"/>
      <c r="E419" s="1"/>
    </row>
    <row r="420" spans="2:5" hidden="1">
      <c r="B420" s="1"/>
      <c r="C420" s="1"/>
      <c r="D420" s="1"/>
      <c r="E420" s="1"/>
    </row>
    <row r="421" spans="2:5" hidden="1">
      <c r="B421" s="1"/>
      <c r="C421" s="1"/>
      <c r="D421" s="1"/>
      <c r="E421" s="1"/>
    </row>
    <row r="422" spans="2:5" hidden="1">
      <c r="B422" s="1"/>
      <c r="C422" s="1"/>
      <c r="D422" s="1"/>
      <c r="E422" s="1"/>
    </row>
    <row r="423" spans="2:5" hidden="1">
      <c r="B423" s="1"/>
      <c r="C423" s="1"/>
      <c r="D423" s="1"/>
      <c r="E423" s="1"/>
    </row>
    <row r="424" spans="2:5" hidden="1">
      <c r="B424" s="1"/>
      <c r="C424" s="1"/>
      <c r="D424" s="1"/>
      <c r="E424" s="1"/>
    </row>
    <row r="425" spans="2:5" hidden="1">
      <c r="B425" s="1"/>
      <c r="C425" s="1"/>
      <c r="D425" s="1"/>
      <c r="E425" s="1"/>
    </row>
    <row r="426" spans="2:5" hidden="1">
      <c r="B426" s="1"/>
      <c r="C426" s="1"/>
      <c r="D426" s="1"/>
      <c r="E426" s="1"/>
    </row>
    <row r="427" spans="2:5" hidden="1">
      <c r="B427" s="1"/>
      <c r="C427" s="1"/>
      <c r="D427" s="1"/>
      <c r="E427" s="1"/>
    </row>
    <row r="428" spans="2:5" hidden="1">
      <c r="B428" s="1"/>
      <c r="C428" s="1"/>
      <c r="D428" s="1"/>
      <c r="E428" s="1"/>
    </row>
    <row r="429" spans="2:5" hidden="1">
      <c r="B429" s="1"/>
      <c r="C429" s="1"/>
      <c r="D429" s="1"/>
      <c r="E429" s="1"/>
    </row>
    <row r="430" spans="2:5" hidden="1">
      <c r="B430" s="1"/>
      <c r="C430" s="1"/>
      <c r="D430" s="1"/>
      <c r="E430" s="1"/>
    </row>
    <row r="431" spans="2:5" hidden="1">
      <c r="B431" s="1"/>
      <c r="C431" s="1"/>
      <c r="D431" s="1"/>
      <c r="E431" s="1"/>
    </row>
    <row r="432" spans="2:5" hidden="1">
      <c r="B432" s="1"/>
      <c r="C432" s="1"/>
      <c r="D432" s="1"/>
      <c r="E432" s="1"/>
    </row>
    <row r="433" spans="2:5" hidden="1">
      <c r="B433" s="1"/>
      <c r="C433" s="1"/>
      <c r="D433" s="1"/>
      <c r="E433" s="1"/>
    </row>
    <row r="434" spans="2:5" hidden="1">
      <c r="B434" s="1"/>
      <c r="C434" s="1"/>
      <c r="D434" s="1"/>
      <c r="E434" s="1"/>
    </row>
    <row r="435" spans="2:5" hidden="1">
      <c r="B435" s="1"/>
      <c r="C435" s="1"/>
      <c r="D435" s="1"/>
      <c r="E435" s="1"/>
    </row>
    <row r="436" spans="2:5" hidden="1">
      <c r="B436" s="1"/>
      <c r="C436" s="1"/>
      <c r="D436" s="1"/>
      <c r="E436" s="1"/>
    </row>
    <row r="437" spans="2:5" hidden="1">
      <c r="B437" s="1"/>
      <c r="C437" s="1"/>
      <c r="D437" s="1"/>
      <c r="E437" s="1"/>
    </row>
    <row r="438" spans="2:5" hidden="1">
      <c r="B438" s="1"/>
      <c r="C438" s="1"/>
      <c r="D438" s="1"/>
      <c r="E438" s="1"/>
    </row>
    <row r="439" spans="2:5" hidden="1">
      <c r="B439" s="1"/>
      <c r="C439" s="1"/>
      <c r="D439" s="1"/>
      <c r="E439" s="1"/>
    </row>
    <row r="440" spans="2:5" hidden="1">
      <c r="B440" s="1"/>
      <c r="C440" s="1"/>
      <c r="D440" s="1"/>
      <c r="E440" s="1"/>
    </row>
    <row r="441" spans="2:5" hidden="1">
      <c r="B441" s="1"/>
      <c r="C441" s="1"/>
      <c r="D441" s="1"/>
      <c r="E441" s="1"/>
    </row>
    <row r="442" spans="2:5" hidden="1">
      <c r="B442" s="1"/>
      <c r="C442" s="1"/>
      <c r="D442" s="1"/>
      <c r="E442" s="1"/>
    </row>
    <row r="443" spans="2:5" hidden="1">
      <c r="B443" s="1"/>
      <c r="C443" s="1"/>
      <c r="D443" s="1"/>
      <c r="E443" s="1"/>
    </row>
    <row r="444" spans="2:5" hidden="1">
      <c r="B444" s="1"/>
      <c r="C444" s="1"/>
      <c r="D444" s="1"/>
      <c r="E444" s="1"/>
    </row>
    <row r="445" spans="2:5" hidden="1">
      <c r="B445" s="1"/>
      <c r="C445" s="1"/>
      <c r="D445" s="1"/>
      <c r="E445" s="1"/>
    </row>
    <row r="446" spans="2:5" hidden="1">
      <c r="B446" s="1"/>
      <c r="C446" s="1"/>
      <c r="D446" s="1"/>
      <c r="E446" s="1"/>
    </row>
    <row r="447" spans="2:5" hidden="1">
      <c r="B447" s="1"/>
      <c r="C447" s="1"/>
      <c r="D447" s="1"/>
      <c r="E447" s="1"/>
    </row>
    <row r="448" spans="2:5" hidden="1">
      <c r="B448" s="1"/>
      <c r="C448" s="1"/>
      <c r="D448" s="1"/>
      <c r="E448" s="1"/>
    </row>
    <row r="449" spans="2:5" hidden="1">
      <c r="B449" s="1"/>
      <c r="C449" s="1"/>
      <c r="D449" s="1"/>
      <c r="E449" s="1"/>
    </row>
    <row r="450" spans="2:5" hidden="1">
      <c r="B450" s="1"/>
      <c r="C450" s="1"/>
      <c r="D450" s="1"/>
      <c r="E450" s="1"/>
    </row>
    <row r="451" spans="2:5" hidden="1">
      <c r="B451" s="1"/>
      <c r="C451" s="1"/>
      <c r="D451" s="1"/>
      <c r="E451" s="1"/>
    </row>
    <row r="452" spans="2:5" hidden="1">
      <c r="B452" s="1"/>
      <c r="C452" s="1"/>
      <c r="D452" s="1"/>
      <c r="E452" s="1"/>
    </row>
    <row r="453" spans="2:5" hidden="1">
      <c r="B453" s="1"/>
      <c r="C453" s="1"/>
      <c r="D453" s="1"/>
      <c r="E453" s="1"/>
    </row>
    <row r="454" spans="2:5" hidden="1">
      <c r="B454" s="1"/>
      <c r="C454" s="1"/>
      <c r="D454" s="1"/>
      <c r="E454" s="1"/>
    </row>
    <row r="455" spans="2:5" hidden="1">
      <c r="B455" s="1"/>
      <c r="C455" s="1"/>
      <c r="D455" s="1"/>
      <c r="E455" s="1"/>
    </row>
    <row r="456" spans="2:5" hidden="1">
      <c r="B456" s="1"/>
      <c r="C456" s="1"/>
      <c r="D456" s="1"/>
      <c r="E456" s="1"/>
    </row>
    <row r="457" spans="2:5" hidden="1">
      <c r="B457" s="1"/>
      <c r="C457" s="1"/>
      <c r="D457" s="1"/>
      <c r="E457" s="1"/>
    </row>
    <row r="458" spans="2:5" hidden="1">
      <c r="B458" s="1"/>
      <c r="C458" s="1"/>
      <c r="D458" s="1"/>
      <c r="E458" s="1"/>
    </row>
    <row r="459" spans="2:5" hidden="1">
      <c r="B459" s="1"/>
      <c r="C459" s="1"/>
      <c r="D459" s="1"/>
      <c r="E459" s="1"/>
    </row>
    <row r="460" spans="2:5" hidden="1">
      <c r="B460" s="1"/>
      <c r="C460" s="1"/>
      <c r="D460" s="1"/>
      <c r="E460" s="1"/>
    </row>
    <row r="461" spans="2:5" hidden="1">
      <c r="B461" s="1"/>
      <c r="C461" s="1"/>
      <c r="D461" s="1"/>
      <c r="E461" s="1"/>
    </row>
    <row r="462" spans="2:5" hidden="1">
      <c r="B462" s="1"/>
      <c r="C462" s="1"/>
      <c r="D462" s="1"/>
      <c r="E462" s="1"/>
    </row>
    <row r="463" spans="2:5" hidden="1">
      <c r="B463" s="1"/>
      <c r="C463" s="1"/>
      <c r="D463" s="1"/>
      <c r="E463" s="1"/>
    </row>
    <row r="464" spans="2:5" hidden="1">
      <c r="B464" s="1"/>
      <c r="C464" s="1"/>
      <c r="D464" s="1"/>
      <c r="E464" s="1"/>
    </row>
    <row r="465" spans="2:5" hidden="1">
      <c r="B465" s="1"/>
      <c r="C465" s="1"/>
      <c r="D465" s="1"/>
      <c r="E465" s="1"/>
    </row>
    <row r="466" spans="2:5" hidden="1">
      <c r="B466" s="1"/>
      <c r="C466" s="1"/>
      <c r="D466" s="1"/>
      <c r="E466" s="1"/>
    </row>
    <row r="467" spans="2:5" hidden="1">
      <c r="B467" s="1"/>
      <c r="C467" s="1"/>
      <c r="D467" s="1"/>
      <c r="E467" s="1"/>
    </row>
    <row r="468" spans="2:5" hidden="1">
      <c r="B468" s="1"/>
      <c r="C468" s="1"/>
      <c r="D468" s="1"/>
      <c r="E468" s="1"/>
    </row>
    <row r="469" spans="2:5" hidden="1">
      <c r="B469" s="1"/>
      <c r="C469" s="1"/>
      <c r="D469" s="1"/>
      <c r="E469" s="1"/>
    </row>
    <row r="470" spans="2:5" hidden="1">
      <c r="B470" s="1"/>
      <c r="C470" s="1"/>
      <c r="D470" s="1"/>
      <c r="E470" s="1"/>
    </row>
    <row r="471" spans="2:5" hidden="1">
      <c r="B471" s="1"/>
      <c r="C471" s="1"/>
      <c r="D471" s="1"/>
      <c r="E471" s="1"/>
    </row>
    <row r="472" spans="2:5" hidden="1">
      <c r="B472" s="1"/>
      <c r="C472" s="1"/>
      <c r="D472" s="1"/>
      <c r="E472" s="1"/>
    </row>
    <row r="473" spans="2:5" hidden="1">
      <c r="B473" s="1"/>
      <c r="C473" s="1"/>
      <c r="D473" s="1"/>
      <c r="E473" s="1"/>
    </row>
    <row r="474" spans="2:5" hidden="1">
      <c r="B474" s="1"/>
      <c r="C474" s="1"/>
      <c r="D474" s="1"/>
      <c r="E474" s="1"/>
    </row>
    <row r="475" spans="2:5" hidden="1">
      <c r="B475" s="1"/>
      <c r="C475" s="1"/>
      <c r="D475" s="1"/>
      <c r="E475" s="1"/>
    </row>
    <row r="476" spans="2:5" hidden="1">
      <c r="B476" s="1"/>
      <c r="C476" s="1"/>
      <c r="D476" s="1"/>
      <c r="E476" s="1"/>
    </row>
    <row r="477" spans="2:5" hidden="1">
      <c r="B477" s="1"/>
      <c r="C477" s="1"/>
      <c r="D477" s="1"/>
      <c r="E477" s="1"/>
    </row>
    <row r="478" spans="2:5" hidden="1">
      <c r="B478" s="1"/>
      <c r="C478" s="1"/>
      <c r="D478" s="1"/>
      <c r="E478" s="1"/>
    </row>
    <row r="479" spans="2:5" hidden="1">
      <c r="B479" s="1"/>
      <c r="C479" s="1"/>
      <c r="D479" s="1"/>
      <c r="E479" s="1"/>
    </row>
    <row r="480" spans="2:5" hidden="1">
      <c r="B480" s="1"/>
      <c r="C480" s="1"/>
      <c r="D480" s="1"/>
      <c r="E480" s="1"/>
    </row>
    <row r="481" spans="2:5" hidden="1">
      <c r="B481" s="1"/>
      <c r="C481" s="1"/>
      <c r="D481" s="1"/>
      <c r="E481" s="1"/>
    </row>
    <row r="482" spans="2:5" hidden="1">
      <c r="B482" s="1"/>
      <c r="C482" s="1"/>
      <c r="D482" s="1"/>
      <c r="E482" s="1"/>
    </row>
    <row r="483" spans="2:5" hidden="1">
      <c r="B483" s="1"/>
      <c r="C483" s="1"/>
      <c r="D483" s="1"/>
      <c r="E483" s="1"/>
    </row>
    <row r="484" spans="2:5" hidden="1">
      <c r="B484" s="1"/>
      <c r="C484" s="1"/>
      <c r="D484" s="1"/>
      <c r="E484" s="1"/>
    </row>
    <row r="485" spans="2:5" hidden="1">
      <c r="B485" s="1"/>
      <c r="C485" s="1"/>
      <c r="D485" s="1"/>
      <c r="E485" s="1"/>
    </row>
    <row r="486" spans="2:5" hidden="1">
      <c r="B486" s="1"/>
      <c r="C486" s="1"/>
      <c r="D486" s="1"/>
      <c r="E486" s="1"/>
    </row>
    <row r="487" spans="2:5" hidden="1">
      <c r="B487" s="1"/>
      <c r="C487" s="1"/>
      <c r="D487" s="1"/>
      <c r="E487" s="1"/>
    </row>
    <row r="488" spans="2:5" hidden="1">
      <c r="B488" s="1"/>
      <c r="C488" s="1"/>
      <c r="D488" s="1"/>
      <c r="E488" s="1"/>
    </row>
    <row r="489" spans="2:5" hidden="1">
      <c r="B489" s="1"/>
      <c r="C489" s="1"/>
      <c r="D489" s="1"/>
      <c r="E489" s="1"/>
    </row>
    <row r="490" spans="2:5" hidden="1">
      <c r="B490" s="1"/>
      <c r="C490" s="1"/>
      <c r="D490" s="1"/>
      <c r="E490" s="1"/>
    </row>
    <row r="491" spans="2:5" hidden="1">
      <c r="B491" s="1"/>
      <c r="C491" s="1"/>
      <c r="D491" s="1"/>
      <c r="E491" s="1"/>
    </row>
    <row r="492" spans="2:5" hidden="1">
      <c r="B492" s="1"/>
      <c r="C492" s="1"/>
      <c r="D492" s="1"/>
      <c r="E492" s="1"/>
    </row>
    <row r="493" spans="2:5" hidden="1">
      <c r="B493" s="1"/>
      <c r="C493" s="1"/>
      <c r="D493" s="1"/>
      <c r="E493" s="1"/>
    </row>
    <row r="494" spans="2:5" hidden="1">
      <c r="B494" s="1"/>
      <c r="C494" s="1"/>
      <c r="D494" s="1"/>
      <c r="E494" s="1"/>
    </row>
    <row r="495" spans="2:5" hidden="1">
      <c r="B495" s="1"/>
      <c r="C495" s="1"/>
      <c r="D495" s="1"/>
      <c r="E495" s="1"/>
    </row>
    <row r="496" spans="2:5" hidden="1">
      <c r="B496" s="1"/>
      <c r="C496" s="1"/>
      <c r="D496" s="1"/>
      <c r="E496" s="1"/>
    </row>
    <row r="497" spans="2:5" hidden="1">
      <c r="B497" s="1"/>
      <c r="C497" s="1"/>
      <c r="D497" s="1"/>
      <c r="E497" s="1"/>
    </row>
    <row r="498" spans="2:5" hidden="1">
      <c r="B498" s="1"/>
      <c r="C498" s="1"/>
      <c r="D498" s="1"/>
      <c r="E498" s="1"/>
    </row>
    <row r="499" spans="2:5" hidden="1">
      <c r="B499" s="1"/>
      <c r="C499" s="1"/>
      <c r="D499" s="1"/>
      <c r="E499" s="1"/>
    </row>
    <row r="500" spans="2:5" hidden="1">
      <c r="B500" s="1"/>
      <c r="C500" s="1"/>
      <c r="D500" s="1"/>
      <c r="E500" s="1"/>
    </row>
    <row r="501" spans="2:5" hidden="1">
      <c r="B501" s="1"/>
      <c r="C501" s="1"/>
      <c r="D501" s="1"/>
      <c r="E501" s="1"/>
    </row>
    <row r="502" spans="2:5" hidden="1">
      <c r="B502" s="1"/>
      <c r="C502" s="1"/>
      <c r="D502" s="1"/>
      <c r="E502" s="1"/>
    </row>
    <row r="503" spans="2:5" hidden="1">
      <c r="B503" s="1"/>
      <c r="C503" s="1"/>
      <c r="D503" s="1"/>
      <c r="E503" s="1"/>
    </row>
    <row r="504" spans="2:5" hidden="1">
      <c r="B504" s="1"/>
      <c r="C504" s="1"/>
      <c r="D504" s="1"/>
      <c r="E504" s="1"/>
    </row>
    <row r="505" spans="2:5" hidden="1">
      <c r="B505" s="1"/>
      <c r="C505" s="1"/>
      <c r="D505" s="1"/>
      <c r="E505" s="1"/>
    </row>
    <row r="506" spans="2:5" hidden="1">
      <c r="B506" s="1"/>
      <c r="C506" s="1"/>
      <c r="D506" s="1"/>
      <c r="E506" s="1"/>
    </row>
    <row r="507" spans="2:5" hidden="1">
      <c r="B507" s="1"/>
      <c r="C507" s="1"/>
      <c r="D507" s="1"/>
      <c r="E507" s="1"/>
    </row>
    <row r="508" spans="2:5" hidden="1">
      <c r="B508" s="1"/>
      <c r="C508" s="1"/>
      <c r="D508" s="1"/>
      <c r="E508" s="1"/>
    </row>
    <row r="509" spans="2:5" hidden="1">
      <c r="B509" s="1"/>
      <c r="C509" s="1"/>
      <c r="D509" s="1"/>
      <c r="E509" s="1"/>
    </row>
    <row r="510" spans="2:5" hidden="1">
      <c r="B510" s="1"/>
      <c r="C510" s="1"/>
      <c r="D510" s="1"/>
      <c r="E510" s="1"/>
    </row>
    <row r="511" spans="2:5" hidden="1">
      <c r="B511" s="1"/>
      <c r="C511" s="1"/>
      <c r="D511" s="1"/>
      <c r="E511" s="1"/>
    </row>
    <row r="512" spans="2:5" hidden="1">
      <c r="B512" s="1"/>
      <c r="C512" s="1"/>
      <c r="D512" s="1"/>
      <c r="E512" s="1"/>
    </row>
    <row r="513" spans="2:5" hidden="1">
      <c r="B513" s="1"/>
      <c r="C513" s="1"/>
      <c r="D513" s="1"/>
      <c r="E513" s="1"/>
    </row>
    <row r="514" spans="2:5" hidden="1">
      <c r="B514" s="1"/>
      <c r="C514" s="1"/>
      <c r="D514" s="1"/>
      <c r="E514" s="1"/>
    </row>
    <row r="515" spans="2:5" hidden="1">
      <c r="B515" s="1"/>
      <c r="C515" s="1"/>
      <c r="D515" s="1"/>
      <c r="E515" s="1"/>
    </row>
    <row r="516" spans="2:5" hidden="1">
      <c r="B516" s="1"/>
      <c r="C516" s="1"/>
      <c r="D516" s="1"/>
      <c r="E516" s="1"/>
    </row>
    <row r="517" spans="2:5" hidden="1">
      <c r="B517" s="1"/>
      <c r="C517" s="1"/>
      <c r="D517" s="1"/>
      <c r="E517" s="1"/>
    </row>
    <row r="518" spans="2:5" hidden="1">
      <c r="B518" s="1"/>
      <c r="C518" s="1"/>
      <c r="D518" s="1"/>
      <c r="E518" s="1"/>
    </row>
    <row r="519" spans="2:5" hidden="1">
      <c r="B519" s="1"/>
      <c r="C519" s="1"/>
      <c r="D519" s="1"/>
      <c r="E519" s="1"/>
    </row>
    <row r="520" spans="2:5" hidden="1">
      <c r="B520" s="1"/>
      <c r="C520" s="1"/>
      <c r="D520" s="1"/>
      <c r="E520" s="1"/>
    </row>
    <row r="521" spans="2:5" hidden="1">
      <c r="B521" s="1"/>
      <c r="C521" s="1"/>
      <c r="D521" s="1"/>
      <c r="E521" s="1"/>
    </row>
    <row r="522" spans="2:5" hidden="1">
      <c r="B522" s="1"/>
      <c r="C522" s="1"/>
      <c r="D522" s="1"/>
      <c r="E522" s="1"/>
    </row>
    <row r="523" spans="2:5" hidden="1">
      <c r="B523" s="1"/>
      <c r="C523" s="1"/>
      <c r="D523" s="1"/>
      <c r="E523" s="1"/>
    </row>
    <row r="524" spans="2:5" hidden="1">
      <c r="B524" s="1"/>
      <c r="C524" s="1"/>
      <c r="D524" s="1"/>
      <c r="E524" s="1"/>
    </row>
    <row r="525" spans="2:5" hidden="1">
      <c r="B525" s="1"/>
      <c r="C525" s="1"/>
      <c r="D525" s="1"/>
      <c r="E525" s="1"/>
    </row>
    <row r="526" spans="2:5" hidden="1">
      <c r="B526" s="1"/>
      <c r="C526" s="1"/>
      <c r="D526" s="1"/>
      <c r="E526" s="1"/>
    </row>
    <row r="527" spans="2:5" hidden="1">
      <c r="B527" s="1"/>
      <c r="C527" s="1"/>
      <c r="D527" s="1"/>
      <c r="E527" s="1"/>
    </row>
    <row r="528" spans="2:5" hidden="1">
      <c r="B528" s="1"/>
      <c r="C528" s="1"/>
      <c r="D528" s="1"/>
      <c r="E528" s="1"/>
    </row>
    <row r="529" spans="2:5" hidden="1">
      <c r="B529" s="1"/>
      <c r="C529" s="1"/>
      <c r="D529" s="1"/>
      <c r="E529" s="1"/>
    </row>
    <row r="530" spans="2:5" hidden="1">
      <c r="B530" s="1"/>
      <c r="C530" s="1"/>
      <c r="D530" s="1"/>
      <c r="E530" s="1"/>
    </row>
    <row r="531" spans="2:5" hidden="1">
      <c r="B531" s="1"/>
      <c r="C531" s="1"/>
      <c r="D531" s="1"/>
      <c r="E531" s="1"/>
    </row>
    <row r="532" spans="2:5" hidden="1">
      <c r="B532" s="1"/>
      <c r="C532" s="1"/>
      <c r="D532" s="1"/>
      <c r="E532" s="1"/>
    </row>
    <row r="533" spans="2:5" hidden="1">
      <c r="B533" s="1"/>
      <c r="C533" s="1"/>
      <c r="D533" s="1"/>
      <c r="E533" s="1"/>
    </row>
    <row r="534" spans="2:5" hidden="1">
      <c r="B534" s="1"/>
      <c r="C534" s="1"/>
      <c r="D534" s="1"/>
      <c r="E534" s="1"/>
    </row>
    <row r="535" spans="2:5" hidden="1">
      <c r="B535" s="1"/>
      <c r="C535" s="1"/>
      <c r="D535" s="1"/>
      <c r="E535" s="1"/>
    </row>
    <row r="536" spans="2:5" hidden="1">
      <c r="B536" s="1"/>
      <c r="C536" s="1"/>
      <c r="D536" s="1"/>
      <c r="E536" s="1"/>
    </row>
    <row r="537" spans="2:5" hidden="1">
      <c r="B537" s="1"/>
      <c r="C537" s="1"/>
      <c r="D537" s="1"/>
      <c r="E537" s="1"/>
    </row>
    <row r="538" spans="2:5" hidden="1">
      <c r="B538" s="1"/>
      <c r="C538" s="1"/>
      <c r="D538" s="1"/>
      <c r="E538" s="1"/>
    </row>
    <row r="539" spans="2:5" hidden="1">
      <c r="B539" s="1"/>
      <c r="C539" s="1"/>
      <c r="D539" s="1"/>
      <c r="E539" s="1"/>
    </row>
    <row r="540" spans="2:5" hidden="1">
      <c r="B540" s="1"/>
      <c r="C540" s="1"/>
      <c r="D540" s="1"/>
      <c r="E540" s="1"/>
    </row>
    <row r="541" spans="2:5" hidden="1">
      <c r="B541" s="1"/>
      <c r="C541" s="1"/>
      <c r="D541" s="1"/>
      <c r="E541" s="1"/>
    </row>
    <row r="542" spans="2:5" hidden="1">
      <c r="B542" s="1"/>
      <c r="C542" s="1"/>
      <c r="D542" s="1"/>
      <c r="E542" s="1"/>
    </row>
    <row r="543" spans="2:5" hidden="1">
      <c r="B543" s="1"/>
      <c r="C543" s="1"/>
      <c r="D543" s="1"/>
      <c r="E543" s="1"/>
    </row>
    <row r="544" spans="2:5" hidden="1">
      <c r="B544" s="1"/>
      <c r="C544" s="1"/>
      <c r="D544" s="1"/>
      <c r="E544" s="1"/>
    </row>
    <row r="545" spans="2:5" hidden="1">
      <c r="B545" s="1"/>
      <c r="C545" s="1"/>
      <c r="D545" s="1"/>
      <c r="E545" s="1"/>
    </row>
    <row r="546" spans="2:5" hidden="1">
      <c r="B546" s="1"/>
      <c r="C546" s="1"/>
      <c r="D546" s="1"/>
      <c r="E546" s="1"/>
    </row>
    <row r="547" spans="2:5" hidden="1">
      <c r="B547" s="1"/>
      <c r="C547" s="1"/>
      <c r="D547" s="1"/>
      <c r="E547" s="1"/>
    </row>
    <row r="548" spans="2:5" hidden="1">
      <c r="B548" s="1"/>
      <c r="C548" s="1"/>
      <c r="D548" s="1"/>
      <c r="E548" s="1"/>
    </row>
    <row r="549" spans="2:5" hidden="1">
      <c r="B549" s="1"/>
      <c r="C549" s="1"/>
      <c r="D549" s="1"/>
      <c r="E549" s="1"/>
    </row>
    <row r="550" spans="2:5" hidden="1">
      <c r="B550" s="1"/>
      <c r="C550" s="1"/>
      <c r="D550" s="1"/>
      <c r="E550" s="1"/>
    </row>
    <row r="551" spans="2:5" hidden="1">
      <c r="B551" s="1"/>
      <c r="C551" s="1"/>
      <c r="D551" s="1"/>
      <c r="E551" s="1"/>
    </row>
    <row r="552" spans="2:5" hidden="1">
      <c r="B552" s="1"/>
      <c r="C552" s="1"/>
      <c r="D552" s="1"/>
      <c r="E552" s="1"/>
    </row>
    <row r="553" spans="2:5" hidden="1">
      <c r="B553" s="1"/>
      <c r="C553" s="1"/>
      <c r="D553" s="1"/>
      <c r="E553" s="1"/>
    </row>
    <row r="554" spans="2:5" hidden="1">
      <c r="B554" s="1"/>
      <c r="C554" s="1"/>
      <c r="D554" s="1"/>
      <c r="E554" s="1"/>
    </row>
    <row r="555" spans="2:5" hidden="1">
      <c r="B555" s="1"/>
      <c r="C555" s="1"/>
      <c r="D555" s="1"/>
      <c r="E555" s="1"/>
    </row>
    <row r="556" spans="2:5" hidden="1">
      <c r="B556" s="1"/>
      <c r="C556" s="1"/>
      <c r="D556" s="1"/>
      <c r="E556" s="1"/>
    </row>
    <row r="557" spans="2:5" hidden="1">
      <c r="B557" s="1"/>
      <c r="C557" s="1"/>
      <c r="D557" s="1"/>
      <c r="E557" s="1"/>
    </row>
    <row r="558" spans="2:5" hidden="1">
      <c r="B558" s="1"/>
      <c r="C558" s="1"/>
      <c r="D558" s="1"/>
      <c r="E558" s="1"/>
    </row>
    <row r="559" spans="2:5" hidden="1">
      <c r="B559" s="1"/>
      <c r="C559" s="1"/>
      <c r="D559" s="1"/>
      <c r="E559" s="1"/>
    </row>
    <row r="560" spans="2:5" hidden="1">
      <c r="B560" s="1"/>
      <c r="C560" s="1"/>
      <c r="D560" s="1"/>
      <c r="E560" s="1"/>
    </row>
    <row r="561" spans="2:5" hidden="1">
      <c r="B561" s="1"/>
      <c r="C561" s="1"/>
      <c r="D561" s="1"/>
      <c r="E561" s="1"/>
    </row>
    <row r="562" spans="2:5" hidden="1">
      <c r="B562" s="1"/>
      <c r="C562" s="1"/>
      <c r="D562" s="1"/>
      <c r="E562" s="1"/>
    </row>
    <row r="563" spans="2:5" hidden="1">
      <c r="B563" s="1"/>
      <c r="C563" s="1"/>
      <c r="D563" s="1"/>
      <c r="E563" s="1"/>
    </row>
    <row r="564" spans="2:5" hidden="1">
      <c r="B564" s="1"/>
      <c r="C564" s="1"/>
      <c r="D564" s="1"/>
      <c r="E564" s="1"/>
    </row>
    <row r="565" spans="2:5" hidden="1">
      <c r="B565" s="1"/>
      <c r="C565" s="1"/>
      <c r="D565" s="1"/>
      <c r="E565" s="1"/>
    </row>
    <row r="566" spans="2:5" hidden="1">
      <c r="B566" s="1"/>
      <c r="C566" s="1"/>
      <c r="D566" s="1"/>
      <c r="E566" s="1"/>
    </row>
    <row r="567" spans="2:5" hidden="1">
      <c r="B567" s="1"/>
      <c r="C567" s="1"/>
      <c r="D567" s="1"/>
      <c r="E567" s="1"/>
    </row>
    <row r="568" spans="2:5" hidden="1">
      <c r="B568" s="1"/>
      <c r="C568" s="1"/>
      <c r="D568" s="1"/>
      <c r="E568" s="1"/>
    </row>
    <row r="569" spans="2:5" hidden="1">
      <c r="B569" s="1"/>
      <c r="C569" s="1"/>
      <c r="D569" s="1"/>
      <c r="E569" s="1"/>
    </row>
    <row r="570" spans="2:5" hidden="1">
      <c r="B570" s="1"/>
      <c r="C570" s="1"/>
      <c r="D570" s="1"/>
      <c r="E570" s="1"/>
    </row>
    <row r="571" spans="2:5" hidden="1">
      <c r="B571" s="1"/>
      <c r="C571" s="1"/>
      <c r="D571" s="1"/>
      <c r="E571" s="1"/>
    </row>
    <row r="572" spans="2:5" hidden="1">
      <c r="B572" s="1"/>
      <c r="C572" s="1"/>
      <c r="D572" s="1"/>
      <c r="E572" s="1"/>
    </row>
    <row r="573" spans="2:5" hidden="1">
      <c r="B573" s="1"/>
      <c r="C573" s="1"/>
      <c r="D573" s="1"/>
      <c r="E573" s="1"/>
    </row>
    <row r="574" spans="2:5" hidden="1">
      <c r="B574" s="1"/>
      <c r="C574" s="1"/>
      <c r="D574" s="1"/>
      <c r="E574" s="1"/>
    </row>
    <row r="575" spans="2:5" hidden="1">
      <c r="B575" s="1"/>
      <c r="C575" s="1"/>
      <c r="D575" s="1"/>
      <c r="E575" s="1"/>
    </row>
    <row r="576" spans="2:5" hidden="1">
      <c r="B576" s="1"/>
      <c r="C576" s="1"/>
      <c r="D576" s="1"/>
      <c r="E576" s="1"/>
    </row>
    <row r="577" spans="2:5" hidden="1">
      <c r="B577" s="1"/>
      <c r="C577" s="1"/>
      <c r="D577" s="1"/>
      <c r="E577" s="1"/>
    </row>
    <row r="578" spans="2:5" hidden="1">
      <c r="B578" s="1"/>
      <c r="C578" s="1"/>
      <c r="D578" s="1"/>
      <c r="E578" s="1"/>
    </row>
    <row r="579" spans="2:5" hidden="1">
      <c r="B579" s="1"/>
      <c r="C579" s="1"/>
      <c r="D579" s="1"/>
      <c r="E579" s="1"/>
    </row>
    <row r="580" spans="2:5" hidden="1">
      <c r="B580" s="1"/>
      <c r="C580" s="1"/>
      <c r="D580" s="1"/>
      <c r="E580" s="1"/>
    </row>
    <row r="581" spans="2:5" hidden="1">
      <c r="B581" s="1"/>
      <c r="C581" s="1"/>
      <c r="D581" s="1"/>
      <c r="E581" s="1"/>
    </row>
    <row r="582" spans="2:5" hidden="1">
      <c r="B582" s="1"/>
      <c r="C582" s="1"/>
      <c r="D582" s="1"/>
      <c r="E582" s="1"/>
    </row>
    <row r="583" spans="2:5" hidden="1">
      <c r="B583" s="1"/>
      <c r="C583" s="1"/>
      <c r="D583" s="1"/>
      <c r="E583" s="1"/>
    </row>
    <row r="584" spans="2:5" hidden="1">
      <c r="B584" s="1"/>
      <c r="C584" s="1"/>
      <c r="D584" s="1"/>
      <c r="E584" s="1"/>
    </row>
    <row r="585" spans="2:5" hidden="1">
      <c r="B585" s="1"/>
      <c r="C585" s="1"/>
      <c r="D585" s="1"/>
      <c r="E585" s="1"/>
    </row>
    <row r="586" spans="2:5" hidden="1">
      <c r="B586" s="1"/>
      <c r="C586" s="1"/>
      <c r="D586" s="1"/>
      <c r="E586" s="1"/>
    </row>
    <row r="587" spans="2:5" hidden="1">
      <c r="B587" s="1"/>
      <c r="C587" s="1"/>
      <c r="D587" s="1"/>
      <c r="E587" s="1"/>
    </row>
    <row r="588" spans="2:5" hidden="1">
      <c r="B588" s="1"/>
      <c r="C588" s="1"/>
      <c r="D588" s="1"/>
      <c r="E588" s="1"/>
    </row>
    <row r="589" spans="2:5" hidden="1">
      <c r="B589" s="1"/>
      <c r="C589" s="1"/>
      <c r="D589" s="1"/>
      <c r="E589" s="1"/>
    </row>
    <row r="590" spans="2:5" hidden="1">
      <c r="B590" s="1"/>
      <c r="C590" s="1"/>
      <c r="D590" s="1"/>
      <c r="E590" s="1"/>
    </row>
    <row r="591" spans="2:5" hidden="1">
      <c r="B591" s="1"/>
      <c r="C591" s="1"/>
      <c r="D591" s="1"/>
      <c r="E591" s="1"/>
    </row>
    <row r="592" spans="2:5" hidden="1">
      <c r="B592" s="1"/>
      <c r="C592" s="1"/>
      <c r="D592" s="1"/>
      <c r="E592" s="1"/>
    </row>
    <row r="593" spans="2:5" hidden="1">
      <c r="B593" s="1"/>
      <c r="C593" s="1"/>
      <c r="D593" s="1"/>
      <c r="E593" s="1"/>
    </row>
    <row r="594" spans="2:5" hidden="1">
      <c r="B594" s="1"/>
      <c r="C594" s="1"/>
      <c r="D594" s="1"/>
      <c r="E594" s="1"/>
    </row>
    <row r="595" spans="2:5" hidden="1">
      <c r="B595" s="1"/>
      <c r="C595" s="1"/>
      <c r="D595" s="1"/>
      <c r="E595" s="1"/>
    </row>
    <row r="596" spans="2:5" hidden="1">
      <c r="B596" s="1"/>
      <c r="C596" s="1"/>
      <c r="D596" s="1"/>
      <c r="E596" s="1"/>
    </row>
    <row r="597" spans="2:5" hidden="1">
      <c r="B597" s="1"/>
      <c r="C597" s="1"/>
      <c r="D597" s="1"/>
      <c r="E597" s="1"/>
    </row>
    <row r="598" spans="2:5" hidden="1">
      <c r="B598" s="1"/>
      <c r="C598" s="1"/>
      <c r="D598" s="1"/>
      <c r="E598" s="1"/>
    </row>
    <row r="599" spans="2:5" hidden="1">
      <c r="B599" s="1"/>
      <c r="C599" s="1"/>
      <c r="D599" s="1"/>
      <c r="E599" s="1"/>
    </row>
    <row r="600" spans="2:5" hidden="1">
      <c r="B600" s="1"/>
      <c r="C600" s="1"/>
      <c r="D600" s="1"/>
      <c r="E600" s="1"/>
    </row>
    <row r="601" spans="2:5" hidden="1">
      <c r="B601" s="1"/>
      <c r="C601" s="1"/>
      <c r="D601" s="1"/>
      <c r="E601" s="1"/>
    </row>
    <row r="602" spans="2:5" hidden="1">
      <c r="B602" s="1"/>
      <c r="C602" s="1"/>
      <c r="D602" s="1"/>
      <c r="E602" s="1"/>
    </row>
    <row r="603" spans="2:5" hidden="1">
      <c r="B603" s="1"/>
      <c r="C603" s="1"/>
      <c r="D603" s="1"/>
      <c r="E603" s="1"/>
    </row>
    <row r="604" spans="2:5" hidden="1">
      <c r="B604" s="1"/>
      <c r="C604" s="1"/>
      <c r="D604" s="1"/>
      <c r="E604" s="1"/>
    </row>
    <row r="605" spans="2:5" hidden="1">
      <c r="B605" s="1"/>
      <c r="C605" s="1"/>
      <c r="D605" s="1"/>
      <c r="E605" s="1"/>
    </row>
    <row r="606" spans="2:5" hidden="1">
      <c r="B606" s="1"/>
      <c r="C606" s="1"/>
      <c r="D606" s="1"/>
      <c r="E606" s="1"/>
    </row>
    <row r="607" spans="2:5" hidden="1">
      <c r="B607" s="1"/>
      <c r="C607" s="1"/>
      <c r="D607" s="1"/>
      <c r="E607" s="1"/>
    </row>
    <row r="608" spans="2:5" hidden="1">
      <c r="B608" s="1"/>
      <c r="C608" s="1"/>
      <c r="D608" s="1"/>
      <c r="E608" s="1"/>
    </row>
    <row r="609" spans="2:5" hidden="1">
      <c r="B609" s="1"/>
      <c r="C609" s="1"/>
      <c r="D609" s="1"/>
      <c r="E609" s="1"/>
    </row>
    <row r="610" spans="2:5" hidden="1">
      <c r="B610" s="1"/>
      <c r="C610" s="1"/>
      <c r="D610" s="1"/>
      <c r="E610" s="1"/>
    </row>
    <row r="611" spans="2:5" hidden="1">
      <c r="B611" s="1"/>
      <c r="C611" s="1"/>
      <c r="D611" s="1"/>
      <c r="E611" s="1"/>
    </row>
    <row r="612" spans="2:5" hidden="1">
      <c r="B612" s="1"/>
      <c r="C612" s="1"/>
      <c r="D612" s="1"/>
      <c r="E612" s="1"/>
    </row>
    <row r="613" spans="2:5" hidden="1">
      <c r="B613" s="1"/>
      <c r="C613" s="1"/>
      <c r="D613" s="1"/>
      <c r="E613" s="1"/>
    </row>
    <row r="614" spans="2:5" hidden="1">
      <c r="B614" s="1"/>
      <c r="C614" s="1"/>
      <c r="D614" s="1"/>
      <c r="E614" s="1"/>
    </row>
    <row r="615" spans="2:5" hidden="1">
      <c r="B615" s="1"/>
      <c r="C615" s="1"/>
      <c r="D615" s="1"/>
      <c r="E615" s="1"/>
    </row>
    <row r="616" spans="2:5" hidden="1">
      <c r="B616" s="1"/>
      <c r="C616" s="1"/>
      <c r="D616" s="1"/>
      <c r="E616" s="1"/>
    </row>
    <row r="617" spans="2:5" hidden="1">
      <c r="B617" s="1"/>
      <c r="C617" s="1"/>
      <c r="D617" s="1"/>
      <c r="E617" s="1"/>
    </row>
    <row r="618" spans="2:5" hidden="1">
      <c r="B618" s="1"/>
      <c r="C618" s="1"/>
      <c r="D618" s="1"/>
      <c r="E618" s="1"/>
    </row>
    <row r="619" spans="2:5" hidden="1">
      <c r="B619" s="1"/>
      <c r="C619" s="1"/>
      <c r="D619" s="1"/>
      <c r="E619" s="1"/>
    </row>
    <row r="620" spans="2:5" hidden="1">
      <c r="B620" s="1"/>
      <c r="C620" s="1"/>
      <c r="D620" s="1"/>
      <c r="E620" s="1"/>
    </row>
    <row r="621" spans="2:5" hidden="1">
      <c r="B621" s="1"/>
      <c r="C621" s="1"/>
      <c r="D621" s="1"/>
      <c r="E621" s="1"/>
    </row>
    <row r="622" spans="2:5" hidden="1">
      <c r="B622" s="1"/>
      <c r="C622" s="1"/>
      <c r="D622" s="1"/>
      <c r="E622" s="1"/>
    </row>
    <row r="623" spans="2:5" hidden="1">
      <c r="B623" s="1"/>
      <c r="C623" s="1"/>
      <c r="D623" s="1"/>
      <c r="E623" s="1"/>
    </row>
    <row r="624" spans="2:5" hidden="1">
      <c r="B624" s="1"/>
      <c r="C624" s="1"/>
      <c r="D624" s="1"/>
      <c r="E624" s="1"/>
    </row>
    <row r="625" spans="2:5" hidden="1">
      <c r="B625" s="1"/>
      <c r="C625" s="1"/>
      <c r="D625" s="1"/>
      <c r="E625" s="1"/>
    </row>
    <row r="626" spans="2:5" hidden="1">
      <c r="B626" s="1"/>
      <c r="C626" s="1"/>
      <c r="D626" s="1"/>
      <c r="E626" s="1"/>
    </row>
    <row r="627" spans="2:5" hidden="1">
      <c r="B627" s="1"/>
      <c r="C627" s="1"/>
      <c r="D627" s="1"/>
      <c r="E627" s="1"/>
    </row>
    <row r="628" spans="2:5" hidden="1">
      <c r="B628" s="1"/>
      <c r="C628" s="1"/>
      <c r="D628" s="1"/>
      <c r="E628" s="1"/>
    </row>
    <row r="629" spans="2:5" hidden="1">
      <c r="B629" s="1"/>
      <c r="C629" s="1"/>
      <c r="D629" s="1"/>
      <c r="E629" s="1"/>
    </row>
    <row r="630" spans="2:5" hidden="1">
      <c r="B630" s="1"/>
      <c r="C630" s="1"/>
      <c r="D630" s="1"/>
      <c r="E630" s="1"/>
    </row>
    <row r="631" spans="2:5" hidden="1">
      <c r="B631" s="1"/>
      <c r="C631" s="1"/>
      <c r="D631" s="1"/>
      <c r="E631" s="1"/>
    </row>
    <row r="632" spans="2:5" hidden="1">
      <c r="B632" s="1"/>
      <c r="C632" s="1"/>
      <c r="D632" s="1"/>
      <c r="E632" s="1"/>
    </row>
    <row r="633" spans="2:5" hidden="1">
      <c r="B633" s="1"/>
      <c r="C633" s="1"/>
      <c r="D633" s="1"/>
      <c r="E633" s="1"/>
    </row>
    <row r="634" spans="2:5" hidden="1">
      <c r="B634" s="1"/>
      <c r="C634" s="1"/>
      <c r="D634" s="1"/>
      <c r="E634" s="1"/>
    </row>
    <row r="635" spans="2:5" hidden="1">
      <c r="B635" s="1"/>
      <c r="C635" s="1"/>
      <c r="D635" s="1"/>
      <c r="E635" s="1"/>
    </row>
    <row r="636" spans="2:5" hidden="1">
      <c r="B636" s="1"/>
      <c r="C636" s="1"/>
      <c r="D636" s="1"/>
      <c r="E636" s="1"/>
    </row>
    <row r="637" spans="2:5" hidden="1">
      <c r="B637" s="1"/>
      <c r="C637" s="1"/>
      <c r="D637" s="1"/>
      <c r="E637" s="1"/>
    </row>
    <row r="638" spans="2:5" hidden="1">
      <c r="B638" s="1"/>
      <c r="C638" s="1"/>
      <c r="D638" s="1"/>
      <c r="E638" s="1"/>
    </row>
    <row r="639" spans="2:5" hidden="1">
      <c r="B639" s="1"/>
      <c r="C639" s="1"/>
      <c r="D639" s="1"/>
      <c r="E639" s="1"/>
    </row>
    <row r="640" spans="2:5" hidden="1">
      <c r="B640" s="1"/>
      <c r="C640" s="1"/>
      <c r="D640" s="1"/>
      <c r="E640" s="1"/>
    </row>
    <row r="641" spans="2:5" hidden="1">
      <c r="B641" s="1"/>
      <c r="C641" s="1"/>
      <c r="D641" s="1"/>
      <c r="E641" s="1"/>
    </row>
    <row r="642" spans="2:5" hidden="1">
      <c r="B642" s="1"/>
      <c r="C642" s="1"/>
      <c r="D642" s="1"/>
      <c r="E642" s="1"/>
    </row>
    <row r="643" spans="2:5" hidden="1">
      <c r="B643" s="1"/>
      <c r="C643" s="1"/>
      <c r="D643" s="1"/>
      <c r="E643" s="1"/>
    </row>
    <row r="644" spans="2:5" hidden="1">
      <c r="B644" s="1"/>
      <c r="C644" s="1"/>
      <c r="D644" s="1"/>
      <c r="E644" s="1"/>
    </row>
    <row r="645" spans="2:5" hidden="1">
      <c r="B645" s="1"/>
      <c r="C645" s="1"/>
      <c r="D645" s="1"/>
      <c r="E645" s="1"/>
    </row>
    <row r="646" spans="2:5" hidden="1">
      <c r="B646" s="1"/>
      <c r="C646" s="1"/>
      <c r="D646" s="1"/>
      <c r="E646" s="1"/>
    </row>
    <row r="647" spans="2:5" hidden="1">
      <c r="B647" s="1"/>
      <c r="C647" s="1"/>
      <c r="D647" s="1"/>
      <c r="E647" s="1"/>
    </row>
    <row r="648" spans="2:5" hidden="1">
      <c r="B648" s="1"/>
      <c r="C648" s="1"/>
      <c r="D648" s="1"/>
      <c r="E648" s="1"/>
    </row>
    <row r="649" spans="2:5" hidden="1">
      <c r="B649" s="1"/>
      <c r="C649" s="1"/>
      <c r="D649" s="1"/>
      <c r="E649" s="1"/>
    </row>
    <row r="650" spans="2:5" hidden="1">
      <c r="B650" s="1"/>
      <c r="C650" s="1"/>
      <c r="D650" s="1"/>
      <c r="E650" s="1"/>
    </row>
    <row r="651" spans="2:5" hidden="1">
      <c r="B651" s="1"/>
      <c r="C651" s="1"/>
      <c r="D651" s="1"/>
      <c r="E651" s="1"/>
    </row>
    <row r="652" spans="2:5" hidden="1">
      <c r="B652" s="1"/>
      <c r="C652" s="1"/>
      <c r="D652" s="1"/>
      <c r="E652" s="1"/>
    </row>
    <row r="653" spans="2:5" hidden="1">
      <c r="B653" s="1"/>
      <c r="C653" s="1"/>
      <c r="D653" s="1"/>
      <c r="E653" s="1"/>
    </row>
    <row r="654" spans="2:5" hidden="1">
      <c r="B654" s="1"/>
      <c r="C654" s="1"/>
      <c r="D654" s="1"/>
      <c r="E654" s="1"/>
    </row>
    <row r="655" spans="2:5" hidden="1">
      <c r="B655" s="1"/>
      <c r="C655" s="1"/>
      <c r="D655" s="1"/>
      <c r="E655" s="1"/>
    </row>
    <row r="656" spans="2:5" hidden="1">
      <c r="B656" s="1"/>
      <c r="C656" s="1"/>
      <c r="D656" s="1"/>
      <c r="E656" s="1"/>
    </row>
    <row r="657" spans="2:5" hidden="1">
      <c r="B657" s="1"/>
      <c r="C657" s="1"/>
      <c r="D657" s="1"/>
      <c r="E657" s="1"/>
    </row>
    <row r="658" spans="2:5" hidden="1">
      <c r="B658" s="1"/>
      <c r="C658" s="1"/>
      <c r="D658" s="1"/>
      <c r="E658" s="1"/>
    </row>
    <row r="659" spans="2:5" hidden="1">
      <c r="B659" s="1"/>
      <c r="C659" s="1"/>
      <c r="D659" s="1"/>
      <c r="E659" s="1"/>
    </row>
    <row r="660" spans="2:5" hidden="1">
      <c r="B660" s="1"/>
      <c r="C660" s="1"/>
      <c r="D660" s="1"/>
      <c r="E660" s="1"/>
    </row>
    <row r="661" spans="2:5" hidden="1">
      <c r="B661" s="1"/>
      <c r="C661" s="1"/>
      <c r="D661" s="1"/>
      <c r="E661" s="1"/>
    </row>
    <row r="662" spans="2:5" hidden="1">
      <c r="B662" s="1"/>
      <c r="C662" s="1"/>
      <c r="D662" s="1"/>
      <c r="E662" s="1"/>
    </row>
    <row r="663" spans="2:5" hidden="1">
      <c r="B663" s="1"/>
      <c r="C663" s="1"/>
      <c r="D663" s="1"/>
      <c r="E663" s="1"/>
    </row>
    <row r="664" spans="2:5" hidden="1">
      <c r="B664" s="1"/>
      <c r="C664" s="1"/>
      <c r="D664" s="1"/>
      <c r="E664" s="1"/>
    </row>
    <row r="665" spans="2:5" hidden="1">
      <c r="B665" s="1"/>
      <c r="C665" s="1"/>
      <c r="D665" s="1"/>
      <c r="E665" s="1"/>
    </row>
    <row r="666" spans="2:5" hidden="1">
      <c r="B666" s="1"/>
      <c r="C666" s="1"/>
      <c r="D666" s="1"/>
      <c r="E666" s="1"/>
    </row>
    <row r="667" spans="2:5" hidden="1">
      <c r="B667" s="1"/>
      <c r="C667" s="1"/>
      <c r="D667" s="1"/>
      <c r="E667" s="1"/>
    </row>
    <row r="668" spans="2:5" hidden="1">
      <c r="B668" s="1"/>
      <c r="C668" s="1"/>
      <c r="D668" s="1"/>
      <c r="E668" s="1"/>
    </row>
    <row r="669" spans="2:5" hidden="1">
      <c r="B669" s="1"/>
      <c r="C669" s="1"/>
      <c r="D669" s="1"/>
      <c r="E669" s="1"/>
    </row>
    <row r="670" spans="2:5" hidden="1">
      <c r="B670" s="1"/>
      <c r="C670" s="1"/>
      <c r="D670" s="1"/>
      <c r="E670" s="1"/>
    </row>
    <row r="671" spans="2:5" hidden="1">
      <c r="B671" s="1"/>
      <c r="C671" s="1"/>
      <c r="D671" s="1"/>
      <c r="E671" s="1"/>
    </row>
    <row r="672" spans="2:5" hidden="1">
      <c r="B672" s="1"/>
      <c r="C672" s="1"/>
      <c r="D672" s="1"/>
      <c r="E672" s="1"/>
    </row>
    <row r="673" spans="2:5" hidden="1">
      <c r="B673" s="1"/>
      <c r="C673" s="1"/>
      <c r="D673" s="1"/>
      <c r="E673" s="1"/>
    </row>
    <row r="674" spans="2:5" hidden="1">
      <c r="B674" s="1"/>
      <c r="C674" s="1"/>
      <c r="D674" s="1"/>
      <c r="E674" s="1"/>
    </row>
    <row r="675" spans="2:5" hidden="1">
      <c r="B675" s="1"/>
      <c r="C675" s="1"/>
      <c r="D675" s="1"/>
      <c r="E675" s="1"/>
    </row>
    <row r="676" spans="2:5" hidden="1">
      <c r="B676" s="1"/>
      <c r="C676" s="1"/>
      <c r="D676" s="1"/>
      <c r="E676" s="1"/>
    </row>
    <row r="677" spans="2:5" hidden="1">
      <c r="B677" s="1"/>
      <c r="C677" s="1"/>
      <c r="D677" s="1"/>
      <c r="E677" s="1"/>
    </row>
    <row r="678" spans="2:5" hidden="1">
      <c r="B678" s="1"/>
      <c r="C678" s="1"/>
      <c r="D678" s="1"/>
      <c r="E678" s="1"/>
    </row>
    <row r="679" spans="2:5" hidden="1">
      <c r="B679" s="1"/>
      <c r="C679" s="1"/>
      <c r="D679" s="1"/>
      <c r="E679" s="1"/>
    </row>
    <row r="680" spans="2:5" hidden="1">
      <c r="B680" s="1"/>
      <c r="C680" s="1"/>
      <c r="D680" s="1"/>
      <c r="E680" s="1"/>
    </row>
    <row r="681" spans="2:5" hidden="1">
      <c r="B681" s="1"/>
      <c r="C681" s="1"/>
      <c r="D681" s="1"/>
      <c r="E681" s="1"/>
    </row>
    <row r="682" spans="2:5" hidden="1">
      <c r="B682" s="1"/>
      <c r="C682" s="1"/>
      <c r="D682" s="1"/>
      <c r="E682" s="1"/>
    </row>
    <row r="683" spans="2:5" hidden="1">
      <c r="B683" s="1"/>
      <c r="C683" s="1"/>
      <c r="D683" s="1"/>
      <c r="E683" s="1"/>
    </row>
    <row r="684" spans="2:5" hidden="1">
      <c r="B684" s="1"/>
      <c r="C684" s="1"/>
      <c r="D684" s="1"/>
      <c r="E684" s="1"/>
    </row>
    <row r="685" spans="2:5" hidden="1">
      <c r="B685" s="1"/>
      <c r="C685" s="1"/>
      <c r="D685" s="1"/>
      <c r="E685" s="1"/>
    </row>
    <row r="686" spans="2:5" hidden="1">
      <c r="B686" s="1"/>
      <c r="C686" s="1"/>
      <c r="D686" s="1"/>
      <c r="E686" s="1"/>
    </row>
    <row r="687" spans="2:5" hidden="1">
      <c r="B687" s="1"/>
      <c r="C687" s="1"/>
      <c r="D687" s="1"/>
      <c r="E687" s="1"/>
    </row>
    <row r="688" spans="2:5" hidden="1">
      <c r="B688" s="1"/>
      <c r="C688" s="1"/>
      <c r="D688" s="1"/>
      <c r="E688" s="1"/>
    </row>
    <row r="689" spans="2:5" hidden="1">
      <c r="B689" s="1"/>
      <c r="C689" s="1"/>
      <c r="D689" s="1"/>
      <c r="E689" s="1"/>
    </row>
    <row r="690" spans="2:5" hidden="1">
      <c r="B690" s="1"/>
      <c r="C690" s="1"/>
      <c r="D690" s="1"/>
      <c r="E690" s="1"/>
    </row>
    <row r="691" spans="2:5" hidden="1">
      <c r="B691" s="1"/>
      <c r="C691" s="1"/>
      <c r="D691" s="1"/>
      <c r="E691" s="1"/>
    </row>
    <row r="692" spans="2:5" hidden="1">
      <c r="B692" s="1"/>
      <c r="C692" s="1"/>
      <c r="D692" s="1"/>
      <c r="E692" s="1"/>
    </row>
    <row r="693" spans="2:5" hidden="1">
      <c r="B693" s="1"/>
      <c r="C693" s="1"/>
      <c r="D693" s="1"/>
      <c r="E693" s="1"/>
    </row>
    <row r="694" spans="2:5" hidden="1">
      <c r="B694" s="1"/>
      <c r="C694" s="1"/>
      <c r="D694" s="1"/>
      <c r="E694" s="1"/>
    </row>
    <row r="695" spans="2:5" hidden="1">
      <c r="B695" s="1"/>
      <c r="C695" s="1"/>
      <c r="D695" s="1"/>
      <c r="E695" s="1"/>
    </row>
    <row r="696" spans="2:5" hidden="1">
      <c r="B696" s="1"/>
      <c r="C696" s="1"/>
      <c r="D696" s="1"/>
      <c r="E696" s="1"/>
    </row>
    <row r="697" spans="2:5" hidden="1">
      <c r="B697" s="1"/>
      <c r="C697" s="1"/>
      <c r="D697" s="1"/>
      <c r="E697" s="1"/>
    </row>
    <row r="698" spans="2:5" hidden="1">
      <c r="B698" s="1"/>
      <c r="C698" s="1"/>
      <c r="D698" s="1"/>
      <c r="E698" s="1"/>
    </row>
    <row r="699" spans="2:5" hidden="1">
      <c r="B699" s="1"/>
      <c r="C699" s="1"/>
      <c r="D699" s="1"/>
      <c r="E699" s="1"/>
    </row>
    <row r="700" spans="2:5" hidden="1">
      <c r="B700" s="1"/>
      <c r="C700" s="1"/>
      <c r="D700" s="1"/>
      <c r="E700" s="1"/>
    </row>
    <row r="701" spans="2:5" hidden="1">
      <c r="B701" s="1"/>
      <c r="C701" s="1"/>
      <c r="D701" s="1"/>
      <c r="E701" s="1"/>
    </row>
    <row r="702" spans="2:5" hidden="1">
      <c r="B702" s="1"/>
      <c r="C702" s="1"/>
      <c r="D702" s="1"/>
      <c r="E702" s="1"/>
    </row>
    <row r="703" spans="2:5" hidden="1">
      <c r="B703" s="1"/>
      <c r="C703" s="1"/>
      <c r="D703" s="1"/>
      <c r="E703" s="1"/>
    </row>
    <row r="704" spans="2:5" hidden="1">
      <c r="B704" s="1"/>
      <c r="C704" s="1"/>
      <c r="D704" s="1"/>
      <c r="E704" s="1"/>
    </row>
    <row r="705" spans="2:5" hidden="1">
      <c r="B705" s="1"/>
      <c r="C705" s="1"/>
      <c r="D705" s="1"/>
      <c r="E705" s="1"/>
    </row>
    <row r="706" spans="2:5" hidden="1">
      <c r="B706" s="1"/>
      <c r="C706" s="1"/>
      <c r="D706" s="1"/>
      <c r="E706" s="1"/>
    </row>
    <row r="707" spans="2:5" hidden="1">
      <c r="B707" s="1"/>
      <c r="C707" s="1"/>
      <c r="D707" s="1"/>
      <c r="E707" s="1"/>
    </row>
    <row r="708" spans="2:5" hidden="1">
      <c r="B708" s="1"/>
      <c r="C708" s="1"/>
      <c r="D708" s="1"/>
      <c r="E708" s="1"/>
    </row>
    <row r="709" spans="2:5" hidden="1">
      <c r="B709" s="1"/>
      <c r="C709" s="1"/>
      <c r="D709" s="1"/>
      <c r="E709" s="1"/>
    </row>
    <row r="710" spans="2:5" hidden="1">
      <c r="B710" s="1"/>
      <c r="C710" s="1"/>
      <c r="D710" s="1"/>
      <c r="E710" s="1"/>
    </row>
    <row r="711" spans="2:5" hidden="1">
      <c r="B711" s="1"/>
      <c r="C711" s="1"/>
      <c r="D711" s="1"/>
      <c r="E711" s="1"/>
    </row>
    <row r="712" spans="2:5" hidden="1">
      <c r="B712" s="1"/>
      <c r="C712" s="1"/>
      <c r="D712" s="1"/>
      <c r="E712" s="1"/>
    </row>
    <row r="713" spans="2:5" hidden="1">
      <c r="B713" s="1"/>
      <c r="C713" s="1"/>
      <c r="D713" s="1"/>
      <c r="E713" s="1"/>
    </row>
    <row r="714" spans="2:5" hidden="1">
      <c r="B714" s="1"/>
      <c r="C714" s="1"/>
      <c r="D714" s="1"/>
      <c r="E714" s="1"/>
    </row>
    <row r="715" spans="2:5" hidden="1">
      <c r="B715" s="1"/>
      <c r="C715" s="1"/>
      <c r="D715" s="1"/>
      <c r="E715" s="1"/>
    </row>
    <row r="716" spans="2:5" hidden="1">
      <c r="B716" s="1"/>
      <c r="C716" s="1"/>
      <c r="D716" s="1"/>
      <c r="E716" s="1"/>
    </row>
    <row r="717" spans="2:5" hidden="1">
      <c r="B717" s="1"/>
      <c r="C717" s="1"/>
      <c r="D717" s="1"/>
      <c r="E717" s="1"/>
    </row>
    <row r="718" spans="2:5" hidden="1">
      <c r="B718" s="1"/>
      <c r="C718" s="1"/>
      <c r="D718" s="1"/>
      <c r="E718" s="1"/>
    </row>
    <row r="719" spans="2:5" hidden="1">
      <c r="B719" s="1"/>
      <c r="C719" s="1"/>
      <c r="D719" s="1"/>
      <c r="E719" s="1"/>
    </row>
    <row r="720" spans="2:5" hidden="1">
      <c r="B720" s="1"/>
      <c r="C720" s="1"/>
      <c r="D720" s="1"/>
      <c r="E720" s="1"/>
    </row>
    <row r="721" spans="2:5" hidden="1">
      <c r="B721" s="1"/>
      <c r="C721" s="1"/>
      <c r="D721" s="1"/>
      <c r="E721" s="1"/>
    </row>
    <row r="722" spans="2:5" hidden="1">
      <c r="B722" s="1"/>
      <c r="C722" s="1"/>
      <c r="D722" s="1"/>
      <c r="E722" s="1"/>
    </row>
    <row r="723" spans="2:5" hidden="1">
      <c r="B723" s="1"/>
      <c r="C723" s="1"/>
      <c r="D723" s="1"/>
      <c r="E723" s="1"/>
    </row>
    <row r="724" spans="2:5" hidden="1">
      <c r="B724" s="1"/>
      <c r="C724" s="1"/>
      <c r="D724" s="1"/>
      <c r="E724" s="1"/>
    </row>
    <row r="725" spans="2:5" hidden="1">
      <c r="B725" s="1"/>
      <c r="C725" s="1"/>
      <c r="D725" s="1"/>
      <c r="E725" s="1"/>
    </row>
    <row r="726" spans="2:5" hidden="1">
      <c r="B726" s="1"/>
      <c r="C726" s="1"/>
      <c r="D726" s="1"/>
      <c r="E726" s="1"/>
    </row>
    <row r="727" spans="2:5" hidden="1">
      <c r="B727" s="1"/>
      <c r="C727" s="1"/>
      <c r="D727" s="1"/>
      <c r="E727" s="1"/>
    </row>
    <row r="728" spans="2:5" hidden="1">
      <c r="B728" s="1"/>
      <c r="C728" s="1"/>
      <c r="D728" s="1"/>
      <c r="E728" s="1"/>
    </row>
    <row r="729" spans="2:5" hidden="1">
      <c r="B729" s="1"/>
      <c r="C729" s="1"/>
      <c r="D729" s="1"/>
      <c r="E729" s="1"/>
    </row>
    <row r="730" spans="2:5" hidden="1">
      <c r="B730" s="1"/>
      <c r="C730" s="1"/>
      <c r="D730" s="1"/>
      <c r="E730" s="1"/>
    </row>
    <row r="731" spans="2:5" hidden="1">
      <c r="B731" s="1"/>
      <c r="C731" s="1"/>
      <c r="D731" s="1"/>
      <c r="E731" s="1"/>
    </row>
    <row r="732" spans="2:5" hidden="1">
      <c r="B732" s="1"/>
      <c r="C732" s="1"/>
      <c r="D732" s="1"/>
      <c r="E732" s="1"/>
    </row>
    <row r="733" spans="2:5" hidden="1">
      <c r="B733" s="1"/>
      <c r="C733" s="1"/>
      <c r="D733" s="1"/>
      <c r="E733" s="1"/>
    </row>
    <row r="734" spans="2:5" hidden="1">
      <c r="B734" s="1"/>
      <c r="C734" s="1"/>
      <c r="D734" s="1"/>
      <c r="E734" s="1"/>
    </row>
    <row r="735" spans="2:5" hidden="1">
      <c r="B735" s="1"/>
      <c r="C735" s="1"/>
      <c r="D735" s="1"/>
      <c r="E735" s="1"/>
    </row>
    <row r="736" spans="2:5" hidden="1">
      <c r="B736" s="1"/>
      <c r="C736" s="1"/>
      <c r="D736" s="1"/>
      <c r="E736" s="1"/>
    </row>
    <row r="737" spans="2:5" hidden="1">
      <c r="B737" s="1"/>
      <c r="C737" s="1"/>
      <c r="D737" s="1"/>
      <c r="E737" s="1"/>
    </row>
    <row r="738" spans="2:5" hidden="1">
      <c r="B738" s="1"/>
      <c r="C738" s="1"/>
      <c r="D738" s="1"/>
      <c r="E738" s="1"/>
    </row>
    <row r="739" spans="2:5" hidden="1">
      <c r="B739" s="1"/>
      <c r="C739" s="1"/>
      <c r="D739" s="1"/>
      <c r="E739" s="1"/>
    </row>
    <row r="740" spans="2:5" hidden="1">
      <c r="B740" s="1"/>
      <c r="C740" s="1"/>
      <c r="D740" s="1"/>
      <c r="E740" s="1"/>
    </row>
    <row r="741" spans="2:5" hidden="1">
      <c r="B741" s="1"/>
      <c r="C741" s="1"/>
      <c r="D741" s="1"/>
      <c r="E741" s="1"/>
    </row>
    <row r="742" spans="2:5" hidden="1">
      <c r="B742" s="1"/>
      <c r="C742" s="1"/>
      <c r="D742" s="1"/>
      <c r="E742" s="1"/>
    </row>
    <row r="743" spans="2:5" hidden="1">
      <c r="B743" s="1"/>
      <c r="C743" s="1"/>
      <c r="D743" s="1"/>
      <c r="E743" s="1"/>
    </row>
    <row r="744" spans="2:5" hidden="1">
      <c r="B744" s="1"/>
      <c r="C744" s="1"/>
      <c r="D744" s="1"/>
      <c r="E744" s="1"/>
    </row>
    <row r="745" spans="2:5" hidden="1">
      <c r="B745" s="1"/>
      <c r="C745" s="1"/>
      <c r="D745" s="1"/>
      <c r="E745" s="1"/>
    </row>
    <row r="746" spans="2:5" hidden="1">
      <c r="B746" s="1"/>
      <c r="C746" s="1"/>
      <c r="D746" s="1"/>
      <c r="E746" s="1"/>
    </row>
    <row r="747" spans="2:5" hidden="1">
      <c r="B747" s="1"/>
      <c r="C747" s="1"/>
      <c r="D747" s="1"/>
      <c r="E747" s="1"/>
    </row>
    <row r="748" spans="2:5" hidden="1">
      <c r="B748" s="1"/>
      <c r="C748" s="1"/>
      <c r="D748" s="1"/>
      <c r="E748" s="1"/>
    </row>
    <row r="749" spans="2:5" hidden="1">
      <c r="B749" s="1"/>
      <c r="C749" s="1"/>
      <c r="D749" s="1"/>
      <c r="E749" s="1"/>
    </row>
    <row r="750" spans="2:5" hidden="1">
      <c r="B750" s="1"/>
      <c r="C750" s="1"/>
      <c r="D750" s="1"/>
      <c r="E750" s="1"/>
    </row>
    <row r="751" spans="2:5" hidden="1">
      <c r="B751" s="1"/>
      <c r="C751" s="1"/>
      <c r="D751" s="1"/>
      <c r="E751" s="1"/>
    </row>
    <row r="752" spans="2:5" hidden="1">
      <c r="B752" s="1"/>
      <c r="C752" s="1"/>
      <c r="D752" s="1"/>
      <c r="E752" s="1"/>
    </row>
    <row r="753" spans="2:5" hidden="1">
      <c r="B753" s="1"/>
      <c r="C753" s="1"/>
      <c r="D753" s="1"/>
      <c r="E753" s="1"/>
    </row>
    <row r="754" spans="2:5" hidden="1">
      <c r="B754" s="1"/>
      <c r="C754" s="1"/>
      <c r="D754" s="1"/>
      <c r="E754" s="1"/>
    </row>
    <row r="755" spans="2:5" hidden="1">
      <c r="B755" s="1"/>
      <c r="C755" s="1"/>
      <c r="D755" s="1"/>
      <c r="E755" s="1"/>
    </row>
    <row r="756" spans="2:5" hidden="1">
      <c r="B756" s="1"/>
      <c r="C756" s="1"/>
      <c r="D756" s="1"/>
      <c r="E756" s="1"/>
    </row>
    <row r="757" spans="2:5" hidden="1">
      <c r="B757" s="1"/>
      <c r="C757" s="1"/>
      <c r="D757" s="1"/>
      <c r="E757" s="1"/>
    </row>
    <row r="758" spans="2:5" hidden="1">
      <c r="B758" s="1"/>
      <c r="C758" s="1"/>
      <c r="D758" s="1"/>
      <c r="E758" s="1"/>
    </row>
    <row r="759" spans="2:5" hidden="1">
      <c r="B759" s="1"/>
      <c r="C759" s="1"/>
      <c r="D759" s="1"/>
      <c r="E759" s="1"/>
    </row>
    <row r="760" spans="2:5" hidden="1">
      <c r="B760" s="1"/>
      <c r="C760" s="1"/>
      <c r="D760" s="1"/>
      <c r="E760" s="1"/>
    </row>
    <row r="761" spans="2:5" hidden="1">
      <c r="B761" s="1"/>
      <c r="C761" s="1"/>
      <c r="D761" s="1"/>
      <c r="E761" s="1"/>
    </row>
    <row r="762" spans="2:5" hidden="1">
      <c r="B762" s="1"/>
      <c r="C762" s="1"/>
      <c r="D762" s="1"/>
      <c r="E762" s="1"/>
    </row>
    <row r="763" spans="2:5" hidden="1">
      <c r="B763" s="1"/>
      <c r="C763" s="1"/>
      <c r="D763" s="1"/>
      <c r="E763" s="1"/>
    </row>
    <row r="764" spans="2:5" hidden="1">
      <c r="B764" s="1"/>
      <c r="C764" s="1"/>
      <c r="D764" s="1"/>
      <c r="E764" s="1"/>
    </row>
    <row r="765" spans="2:5" hidden="1">
      <c r="B765" s="1"/>
      <c r="C765" s="1"/>
      <c r="D765" s="1"/>
      <c r="E765" s="1"/>
    </row>
    <row r="766" spans="2:5" hidden="1">
      <c r="B766" s="1"/>
      <c r="C766" s="1"/>
      <c r="D766" s="1"/>
      <c r="E766" s="1"/>
    </row>
    <row r="767" spans="2:5" hidden="1">
      <c r="B767" s="1"/>
      <c r="C767" s="1"/>
      <c r="D767" s="1"/>
      <c r="E767" s="1"/>
    </row>
    <row r="768" spans="2:5" hidden="1">
      <c r="B768" s="1"/>
      <c r="C768" s="1"/>
      <c r="D768" s="1"/>
      <c r="E768" s="1"/>
    </row>
    <row r="769" spans="2:5" hidden="1">
      <c r="B769" s="1"/>
      <c r="C769" s="1"/>
      <c r="D769" s="1"/>
      <c r="E769" s="1"/>
    </row>
    <row r="770" spans="2:5" hidden="1">
      <c r="B770" s="1"/>
      <c r="C770" s="1"/>
      <c r="D770" s="1"/>
      <c r="E770" s="1"/>
    </row>
    <row r="771" spans="2:5" hidden="1">
      <c r="B771" s="1"/>
      <c r="C771" s="1"/>
      <c r="D771" s="1"/>
      <c r="E771" s="1"/>
    </row>
    <row r="772" spans="2:5" hidden="1">
      <c r="B772" s="1"/>
      <c r="C772" s="1"/>
      <c r="D772" s="1"/>
      <c r="E772" s="1"/>
    </row>
    <row r="773" spans="2:5" hidden="1">
      <c r="B773" s="1"/>
      <c r="C773" s="1"/>
      <c r="D773" s="1"/>
      <c r="E773" s="1"/>
    </row>
    <row r="774" spans="2:5" hidden="1">
      <c r="B774" s="1"/>
      <c r="C774" s="1"/>
      <c r="D774" s="1"/>
      <c r="E774" s="1"/>
    </row>
    <row r="775" spans="2:5" hidden="1">
      <c r="B775" s="1"/>
      <c r="C775" s="1"/>
      <c r="D775" s="1"/>
      <c r="E775" s="1"/>
    </row>
    <row r="776" spans="2:5" hidden="1">
      <c r="B776" s="1"/>
      <c r="C776" s="1"/>
      <c r="D776" s="1"/>
      <c r="E776" s="1"/>
    </row>
    <row r="777" spans="2:5" hidden="1">
      <c r="B777" s="1"/>
      <c r="C777" s="1"/>
      <c r="D777" s="1"/>
      <c r="E777" s="1"/>
    </row>
    <row r="778" spans="2:5" hidden="1">
      <c r="B778" s="1"/>
      <c r="C778" s="1"/>
      <c r="D778" s="1"/>
      <c r="E778" s="1"/>
    </row>
    <row r="779" spans="2:5" hidden="1">
      <c r="B779" s="1"/>
      <c r="C779" s="1"/>
      <c r="D779" s="1"/>
      <c r="E779" s="1"/>
    </row>
    <row r="780" spans="2:5" hidden="1">
      <c r="B780" s="1"/>
      <c r="C780" s="1"/>
      <c r="D780" s="1"/>
      <c r="E780" s="1"/>
    </row>
    <row r="781" spans="2:5" hidden="1">
      <c r="B781" s="1"/>
      <c r="C781" s="1"/>
      <c r="D781" s="1"/>
      <c r="E781" s="1"/>
    </row>
    <row r="782" spans="2:5" hidden="1">
      <c r="B782" s="1"/>
      <c r="C782" s="1"/>
      <c r="D782" s="1"/>
      <c r="E782" s="1"/>
    </row>
    <row r="783" spans="2:5" hidden="1">
      <c r="B783" s="1"/>
      <c r="C783" s="1"/>
      <c r="D783" s="1"/>
      <c r="E783" s="1"/>
    </row>
    <row r="784" spans="2:5" hidden="1">
      <c r="B784" s="1"/>
      <c r="C784" s="1"/>
      <c r="D784" s="1"/>
      <c r="E784" s="1"/>
    </row>
    <row r="785" spans="1:5" hidden="1">
      <c r="B785" s="1"/>
      <c r="C785" s="1"/>
      <c r="D785" s="1"/>
      <c r="E785" s="1"/>
    </row>
    <row r="786" spans="1:5" hidden="1">
      <c r="B786" s="1"/>
      <c r="C786" s="1"/>
      <c r="D786" s="1"/>
      <c r="E786" s="1"/>
    </row>
    <row r="787" spans="1:5" hidden="1">
      <c r="B787" s="1"/>
      <c r="C787" s="1"/>
      <c r="D787" s="1"/>
      <c r="E787" s="1"/>
    </row>
    <row r="788" spans="1:5" hidden="1">
      <c r="B788" s="1"/>
      <c r="C788" s="1"/>
      <c r="D788" s="1"/>
      <c r="E788" s="1"/>
    </row>
    <row r="789" spans="1:5" hidden="1">
      <c r="B789" s="1"/>
      <c r="C789" s="1"/>
      <c r="D789" s="1"/>
      <c r="E789" s="1"/>
    </row>
    <row r="790" spans="1:5" hidden="1">
      <c r="B790" s="1"/>
      <c r="C790" s="1"/>
      <c r="D790" s="1"/>
      <c r="E790" s="1"/>
    </row>
    <row r="791" spans="1:5" hidden="1">
      <c r="B791" s="1"/>
      <c r="C791" s="1"/>
      <c r="D791" s="1"/>
      <c r="E791" s="1"/>
    </row>
    <row r="792" spans="1:5" hidden="1">
      <c r="B792" s="1"/>
      <c r="C792" s="1"/>
      <c r="D792" s="1"/>
      <c r="E792" s="1"/>
    </row>
    <row r="793" spans="1:5" hidden="1">
      <c r="B793" s="1"/>
      <c r="C793" s="1"/>
      <c r="D793" s="1"/>
      <c r="E793" s="1"/>
    </row>
    <row r="794" spans="1:5" hidden="1">
      <c r="A794" s="32"/>
      <c r="B794" s="1"/>
      <c r="C794" s="1"/>
      <c r="D794" s="1"/>
      <c r="E794" s="1"/>
    </row>
    <row r="795" spans="1:5" hidden="1">
      <c r="A795" s="32"/>
      <c r="B795" s="1"/>
      <c r="C795" s="1"/>
      <c r="D795" s="1"/>
      <c r="E795" s="1"/>
    </row>
    <row r="796" spans="1:5" hidden="1">
      <c r="A796" s="3"/>
      <c r="B796" s="1"/>
      <c r="C796" s="1"/>
      <c r="D796" s="1"/>
      <c r="E796" s="1"/>
    </row>
    <row r="797" spans="1:5" hidden="1">
      <c r="B797" s="1"/>
      <c r="C797" s="1"/>
      <c r="D797" s="1"/>
      <c r="E797" s="1"/>
    </row>
    <row r="798" spans="1:5" hidden="1">
      <c r="B798" s="1"/>
      <c r="C798" s="1"/>
      <c r="D798" s="1"/>
      <c r="E798" s="1"/>
    </row>
    <row r="799" spans="1:5" hidden="1">
      <c r="B799" s="1"/>
      <c r="C799" s="1"/>
      <c r="D799" s="1"/>
      <c r="E799" s="1"/>
    </row>
    <row r="800" spans="1:5" hidden="1">
      <c r="B800" s="1"/>
      <c r="C800" s="1"/>
      <c r="D800" s="1"/>
      <c r="E800" s="1"/>
    </row>
    <row r="801" spans="2:5" hidden="1">
      <c r="B801" s="1"/>
      <c r="C801" s="1"/>
      <c r="D801" s="1"/>
      <c r="E801" s="1"/>
    </row>
    <row r="802" spans="2:5" hidden="1">
      <c r="B802" s="1"/>
      <c r="C802" s="1"/>
      <c r="D802" s="1"/>
      <c r="E802" s="1"/>
    </row>
    <row r="803" spans="2:5" hidden="1">
      <c r="B803" s="1"/>
      <c r="C803" s="1"/>
      <c r="D803" s="1"/>
      <c r="E803" s="1"/>
    </row>
    <row r="804" spans="2:5" hidden="1">
      <c r="B804" s="1"/>
      <c r="C804" s="1"/>
      <c r="D804" s="1"/>
      <c r="E804" s="1"/>
    </row>
    <row r="805" spans="2:5" hidden="1">
      <c r="B805" s="1"/>
      <c r="C805" s="1"/>
      <c r="D805" s="1"/>
      <c r="E805" s="1"/>
    </row>
    <row r="806" spans="2:5" hidden="1">
      <c r="B806" s="1"/>
      <c r="C806" s="1"/>
      <c r="D806" s="1"/>
      <c r="E806" s="1"/>
    </row>
    <row r="807" spans="2:5" hidden="1">
      <c r="B807" s="1"/>
      <c r="C807" s="1"/>
      <c r="D807" s="1"/>
      <c r="E807" s="1"/>
    </row>
    <row r="808" spans="2:5" hidden="1">
      <c r="B808" s="1"/>
      <c r="C808" s="1"/>
      <c r="D808" s="1"/>
      <c r="E808" s="1"/>
    </row>
    <row r="809" spans="2:5" hidden="1">
      <c r="B809" s="1"/>
      <c r="C809" s="1"/>
      <c r="D809" s="1"/>
      <c r="E809" s="1"/>
    </row>
    <row r="810" spans="2:5" hidden="1">
      <c r="B810" s="1"/>
      <c r="C810" s="1"/>
      <c r="D810" s="1"/>
      <c r="E810" s="1"/>
    </row>
    <row r="811" spans="2:5" hidden="1">
      <c r="B811" s="1"/>
      <c r="C811" s="1"/>
      <c r="D811" s="1"/>
      <c r="E811" s="1"/>
    </row>
    <row r="812" spans="2:5" hidden="1">
      <c r="B812" s="1"/>
      <c r="C812" s="1"/>
      <c r="D812" s="1"/>
      <c r="E812" s="1"/>
    </row>
    <row r="813" spans="2:5" hidden="1">
      <c r="B813" s="1"/>
      <c r="C813" s="1"/>
      <c r="D813" s="1"/>
      <c r="E813" s="1"/>
    </row>
    <row r="814" spans="2:5" hidden="1">
      <c r="B814" s="1"/>
      <c r="C814" s="1"/>
      <c r="D814" s="1"/>
      <c r="E814" s="1"/>
    </row>
    <row r="815" spans="2:5" hidden="1">
      <c r="B815" s="1"/>
      <c r="C815" s="1"/>
      <c r="D815" s="1"/>
      <c r="E815" s="1"/>
    </row>
    <row r="816" spans="2:5" hidden="1">
      <c r="B816" s="1"/>
      <c r="C816" s="1"/>
      <c r="D816" s="1"/>
      <c r="E816" s="1"/>
    </row>
    <row r="817" spans="2:5" hidden="1">
      <c r="B817" s="1"/>
      <c r="C817" s="1"/>
      <c r="D817" s="1"/>
      <c r="E817" s="1"/>
    </row>
    <row r="818" spans="2:5" hidden="1">
      <c r="B818" s="1"/>
      <c r="C818" s="1"/>
      <c r="D818" s="1"/>
      <c r="E818" s="1"/>
    </row>
    <row r="819" spans="2:5" hidden="1">
      <c r="B819" s="1"/>
      <c r="C819" s="1"/>
      <c r="D819" s="1"/>
      <c r="E819" s="1"/>
    </row>
    <row r="820" spans="2:5" hidden="1">
      <c r="B820" s="1"/>
      <c r="C820" s="1"/>
      <c r="D820" s="1"/>
      <c r="E820" s="1"/>
    </row>
    <row r="821" spans="2:5" hidden="1">
      <c r="B821" s="1"/>
      <c r="C821" s="1"/>
      <c r="D821" s="1"/>
      <c r="E821" s="1"/>
    </row>
    <row r="822" spans="2:5" hidden="1">
      <c r="B822" s="1"/>
      <c r="C822" s="1"/>
      <c r="D822" s="1"/>
      <c r="E822" s="1"/>
    </row>
    <row r="823" spans="2:5" hidden="1">
      <c r="B823" s="1"/>
      <c r="C823" s="1"/>
      <c r="D823" s="1"/>
      <c r="E823" s="1"/>
    </row>
    <row r="824" spans="2:5" hidden="1">
      <c r="B824" s="1"/>
      <c r="C824" s="1"/>
      <c r="D824" s="1"/>
      <c r="E824" s="1"/>
    </row>
    <row r="825" spans="2:5" hidden="1">
      <c r="B825" s="1"/>
      <c r="C825" s="1"/>
      <c r="D825" s="1"/>
      <c r="E825" s="1"/>
    </row>
    <row r="826" spans="2:5" hidden="1">
      <c r="B826" s="1"/>
      <c r="C826" s="1"/>
      <c r="D826" s="1"/>
      <c r="E826" s="1"/>
    </row>
    <row r="827" spans="2:5" hidden="1">
      <c r="B827" s="1"/>
      <c r="C827" s="1"/>
      <c r="D827" s="1"/>
      <c r="E827" s="1"/>
    </row>
    <row r="828" spans="2:5" hidden="1">
      <c r="B828" s="1"/>
      <c r="C828" s="1"/>
      <c r="D828" s="1"/>
      <c r="E828" s="1"/>
    </row>
    <row r="10000" spans="52:52" hidden="1">
      <c r="AZ10000"/>
    </row>
  </sheetData>
  <sheetProtection sheet="1" objects="1" scenarios="1"/>
  <mergeCells count="1">
    <mergeCell ref="A5:T5"/>
  </mergeCells>
  <phoneticPr fontId="3" type="noConversion"/>
  <conditionalFormatting sqref="A10:A312">
    <cfRule type="containsText" dxfId="8" priority="1" operator="containsText" text="הפרשה ">
      <formula>NOT(ISERROR(SEARCH("הפרשה ",A10)))</formula>
    </cfRule>
    <cfRule type="cellIs" dxfId="7" priority="2" operator="equal">
      <formula>"NR3"</formula>
    </cfRule>
  </conditionalFormatting>
  <dataValidations count="3">
    <dataValidation allowBlank="1" showInputMessage="1" showErrorMessage="1" sqref="G2 A32 P7 A34 A318 A320" xr:uid="{00000000-0002-0000-0400-000000000000}"/>
    <dataValidation type="list" allowBlank="1" showInputMessage="1" showErrorMessage="1" sqref="F554:F826" xr:uid="{00000000-0002-0000-0400-000001000000}">
      <formula1>#REF!</formula1>
    </dataValidation>
    <dataValidation type="list" allowBlank="1" showInputMessage="1" showErrorMessage="1" sqref="H10:H33 H35:H319 H321:H826 F10:F33 F35:F319 F321:F553 K10:K826 D10:D33 D35:D319 D321:D820" xr:uid="{00000000-0002-0000-04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42.7109375" style="2" bestFit="1" customWidth="1"/>
    <col min="2" max="2" width="35.85546875" style="2" customWidth="1"/>
    <col min="3" max="3" width="12.42578125" style="2" customWidth="1"/>
    <col min="4" max="4" width="11.42578125" style="2" customWidth="1"/>
    <col min="5" max="5" width="13.42578125" style="2" customWidth="1"/>
    <col min="6" max="6" width="44.7109375" style="2" bestFit="1" customWidth="1"/>
    <col min="7" max="7" width="12.28515625" style="1" bestFit="1" customWidth="1"/>
    <col min="8" max="8" width="15.7109375" style="1" bestFit="1" customWidth="1"/>
    <col min="9" max="9" width="14.42578125" style="1" bestFit="1" customWidth="1"/>
    <col min="10" max="10" width="30.85546875" style="1" customWidth="1"/>
    <col min="11" max="11" width="14.42578125" style="1" bestFit="1" customWidth="1"/>
    <col min="12" max="12" width="20.85546875" style="1" bestFit="1" customWidth="1"/>
    <col min="13" max="13" width="25.85546875" style="1" customWidth="1"/>
    <col min="14" max="14" width="24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7" t="s">
        <v>145</v>
      </c>
      <c r="B1" s="37" t="s" vm="1">
        <v>218</v>
      </c>
    </row>
    <row r="2" spans="1:14">
      <c r="A2" s="37" t="s">
        <v>144</v>
      </c>
      <c r="B2" s="37" t="s">
        <v>219</v>
      </c>
    </row>
    <row r="3" spans="1:14">
      <c r="A3" s="37" t="s">
        <v>146</v>
      </c>
      <c r="B3" s="37" t="s">
        <v>220</v>
      </c>
    </row>
    <row r="4" spans="1:14">
      <c r="A4" s="37" t="s">
        <v>147</v>
      </c>
      <c r="B4" s="37">
        <v>8801</v>
      </c>
    </row>
    <row r="5" spans="1:14" ht="18.75">
      <c r="A5" s="158" t="s">
        <v>92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60"/>
    </row>
    <row r="6" spans="1:14" s="3" customFormat="1" ht="31.5">
      <c r="A6" s="38" t="s">
        <v>115</v>
      </c>
      <c r="B6" s="39" t="s">
        <v>46</v>
      </c>
      <c r="C6" s="39" t="s">
        <v>119</v>
      </c>
      <c r="D6" s="39" t="s">
        <v>177</v>
      </c>
      <c r="E6" s="39" t="s">
        <v>117</v>
      </c>
      <c r="F6" s="39" t="s">
        <v>67</v>
      </c>
      <c r="G6" s="39" t="s">
        <v>103</v>
      </c>
      <c r="H6" s="40" t="s">
        <v>195</v>
      </c>
      <c r="I6" s="40" t="s">
        <v>194</v>
      </c>
      <c r="J6" s="39" t="s">
        <v>209</v>
      </c>
      <c r="K6" s="40" t="s">
        <v>63</v>
      </c>
      <c r="L6" s="40" t="s">
        <v>60</v>
      </c>
      <c r="M6" s="40" t="s">
        <v>148</v>
      </c>
      <c r="N6" s="42" t="s">
        <v>150</v>
      </c>
    </row>
    <row r="7" spans="1:14" s="3" customFormat="1">
      <c r="A7" s="123" t="s">
        <v>3565</v>
      </c>
      <c r="B7" s="124" t="s">
        <v>3565</v>
      </c>
      <c r="C7" s="124" t="s">
        <v>3565</v>
      </c>
      <c r="D7" s="124" t="s">
        <v>3565</v>
      </c>
      <c r="E7" s="124" t="s">
        <v>3565</v>
      </c>
      <c r="F7" s="124" t="s">
        <v>3565</v>
      </c>
      <c r="G7" s="124" t="s">
        <v>3565</v>
      </c>
      <c r="H7" s="12" t="s">
        <v>202</v>
      </c>
      <c r="I7" s="124" t="s">
        <v>3565</v>
      </c>
      <c r="J7" s="12" t="s">
        <v>198</v>
      </c>
      <c r="K7" s="12" t="s">
        <v>198</v>
      </c>
      <c r="L7" s="12" t="s">
        <v>19</v>
      </c>
      <c r="M7" s="12" t="s">
        <v>19</v>
      </c>
      <c r="N7" s="13" t="s">
        <v>19</v>
      </c>
    </row>
    <row r="8" spans="1:14" s="4" customFormat="1" ht="20.25">
      <c r="A8" s="125" t="s">
        <v>3565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5" t="s">
        <v>29</v>
      </c>
      <c r="B9" s="126" t="s">
        <v>3565</v>
      </c>
      <c r="C9" s="126" t="s">
        <v>3565</v>
      </c>
      <c r="D9" s="126" t="s">
        <v>3565</v>
      </c>
      <c r="E9" s="126" t="s">
        <v>3565</v>
      </c>
      <c r="F9" s="126" t="s">
        <v>3565</v>
      </c>
      <c r="G9" s="126" t="s">
        <v>3565</v>
      </c>
      <c r="H9" s="126" t="s">
        <v>3565</v>
      </c>
      <c r="I9" s="126" t="s">
        <v>3565</v>
      </c>
      <c r="J9" s="63">
        <v>2167.1247591269998</v>
      </c>
      <c r="K9" s="63">
        <v>3597509.8987504668</v>
      </c>
      <c r="L9" s="126" t="s">
        <v>3565</v>
      </c>
      <c r="M9" s="64">
        <f>IFERROR(K9/$K$9,0)</f>
        <v>1</v>
      </c>
      <c r="N9" s="64">
        <f>K9/'סכום נכסי הקרן'!$C$41</f>
        <v>0.17093155117378206</v>
      </c>
    </row>
    <row r="10" spans="1:14">
      <c r="A10" s="56" t="s">
        <v>187</v>
      </c>
      <c r="B10" s="127" t="s">
        <v>3565</v>
      </c>
      <c r="C10" s="127" t="s">
        <v>3565</v>
      </c>
      <c r="D10" s="127" t="s">
        <v>3565</v>
      </c>
      <c r="E10" s="127" t="s">
        <v>3565</v>
      </c>
      <c r="F10" s="127" t="s">
        <v>3565</v>
      </c>
      <c r="G10" s="127" t="s">
        <v>3565</v>
      </c>
      <c r="H10" s="127" t="s">
        <v>3565</v>
      </c>
      <c r="I10" s="127" t="s">
        <v>3565</v>
      </c>
      <c r="J10" s="65">
        <v>1798.1826728449998</v>
      </c>
      <c r="K10" s="65">
        <v>2649463.3204257903</v>
      </c>
      <c r="L10" s="127" t="s">
        <v>3565</v>
      </c>
      <c r="M10" s="66">
        <f t="shared" ref="M10:M73" si="0">IFERROR(K10/$K$9,0)</f>
        <v>0.73647144691555566</v>
      </c>
      <c r="N10" s="66">
        <f>K10/'סכום נכסי הקרן'!$C$41</f>
        <v>0.12588620681647561</v>
      </c>
    </row>
    <row r="11" spans="1:14">
      <c r="A11" s="74" t="s">
        <v>986</v>
      </c>
      <c r="B11" s="127" t="s">
        <v>3565</v>
      </c>
      <c r="C11" s="127" t="s">
        <v>3565</v>
      </c>
      <c r="D11" s="127" t="s">
        <v>3565</v>
      </c>
      <c r="E11" s="127" t="s">
        <v>3565</v>
      </c>
      <c r="F11" s="127" t="s">
        <v>3565</v>
      </c>
      <c r="G11" s="127" t="s">
        <v>3565</v>
      </c>
      <c r="H11" s="127" t="s">
        <v>3565</v>
      </c>
      <c r="I11" s="127" t="s">
        <v>3565</v>
      </c>
      <c r="J11" s="65">
        <v>248.50607390300001</v>
      </c>
      <c r="K11" s="65">
        <v>1644225.651004758</v>
      </c>
      <c r="L11" s="127" t="s">
        <v>3565</v>
      </c>
      <c r="M11" s="66">
        <f t="shared" si="0"/>
        <v>0.45704548348174151</v>
      </c>
      <c r="N11" s="66">
        <f>K11/'סכום נכסי הקרן'!$C$41</f>
        <v>7.8123493448505263E-2</v>
      </c>
    </row>
    <row r="12" spans="1:14">
      <c r="A12" s="62" t="s">
        <v>987</v>
      </c>
      <c r="B12" s="59" t="s">
        <v>988</v>
      </c>
      <c r="C12" s="71" t="s">
        <v>120</v>
      </c>
      <c r="D12" s="71" t="s">
        <v>27</v>
      </c>
      <c r="E12" s="59" t="s">
        <v>596</v>
      </c>
      <c r="F12" s="71" t="s">
        <v>291</v>
      </c>
      <c r="G12" s="71" t="s">
        <v>132</v>
      </c>
      <c r="H12" s="68">
        <v>1252650.377758</v>
      </c>
      <c r="I12" s="70">
        <v>2400</v>
      </c>
      <c r="J12" s="130" t="s">
        <v>3565</v>
      </c>
      <c r="K12" s="68">
        <v>30063.609066185003</v>
      </c>
      <c r="L12" s="69">
        <v>5.5812817423267734E-3</v>
      </c>
      <c r="M12" s="69">
        <f t="shared" si="0"/>
        <v>8.3567828615640719E-3</v>
      </c>
      <c r="N12" s="69">
        <f>K12/'סכום נכסי הקרן'!$C$41</f>
        <v>1.4284378573496241E-3</v>
      </c>
    </row>
    <row r="13" spans="1:14">
      <c r="A13" s="62" t="s">
        <v>989</v>
      </c>
      <c r="B13" s="59" t="s">
        <v>990</v>
      </c>
      <c r="C13" s="71" t="s">
        <v>120</v>
      </c>
      <c r="D13" s="71" t="s">
        <v>27</v>
      </c>
      <c r="E13" s="59" t="s">
        <v>991</v>
      </c>
      <c r="F13" s="71" t="s">
        <v>628</v>
      </c>
      <c r="G13" s="71" t="s">
        <v>132</v>
      </c>
      <c r="H13" s="68">
        <v>157792.18168199999</v>
      </c>
      <c r="I13" s="70">
        <v>27680</v>
      </c>
      <c r="J13" s="130" t="s">
        <v>3565</v>
      </c>
      <c r="K13" s="68">
        <v>43676.875943141997</v>
      </c>
      <c r="L13" s="69">
        <v>2.8128995354350025E-3</v>
      </c>
      <c r="M13" s="69">
        <f t="shared" si="0"/>
        <v>1.2140863311679117E-2</v>
      </c>
      <c r="N13" s="69">
        <f>K13/'סכום נכסי הקרן'!$C$41</f>
        <v>2.0752565984541722E-3</v>
      </c>
    </row>
    <row r="14" spans="1:14">
      <c r="A14" s="62" t="s">
        <v>992</v>
      </c>
      <c r="B14" s="59" t="s">
        <v>993</v>
      </c>
      <c r="C14" s="71" t="s">
        <v>120</v>
      </c>
      <c r="D14" s="71" t="s">
        <v>27</v>
      </c>
      <c r="E14" s="59" t="s">
        <v>791</v>
      </c>
      <c r="F14" s="71" t="s">
        <v>427</v>
      </c>
      <c r="G14" s="71" t="s">
        <v>132</v>
      </c>
      <c r="H14" s="68">
        <v>5734879.004183</v>
      </c>
      <c r="I14" s="70">
        <v>1818</v>
      </c>
      <c r="J14" s="130" t="s">
        <v>3565</v>
      </c>
      <c r="K14" s="68">
        <v>104260.100296049</v>
      </c>
      <c r="L14" s="69">
        <v>4.4476076195299214E-3</v>
      </c>
      <c r="M14" s="69">
        <f t="shared" si="0"/>
        <v>2.8981185105915054E-2</v>
      </c>
      <c r="N14" s="69">
        <f>K14/'סכום נכסי הקרן'!$C$41</f>
        <v>4.9537989250085694E-3</v>
      </c>
    </row>
    <row r="15" spans="1:14">
      <c r="A15" s="62" t="s">
        <v>994</v>
      </c>
      <c r="B15" s="59" t="s">
        <v>995</v>
      </c>
      <c r="C15" s="71" t="s">
        <v>120</v>
      </c>
      <c r="D15" s="71" t="s">
        <v>27</v>
      </c>
      <c r="E15" s="59" t="s">
        <v>775</v>
      </c>
      <c r="F15" s="71" t="s">
        <v>634</v>
      </c>
      <c r="G15" s="71" t="s">
        <v>132</v>
      </c>
      <c r="H15" s="68">
        <v>136993.424478</v>
      </c>
      <c r="I15" s="70">
        <v>77500</v>
      </c>
      <c r="J15" s="68">
        <v>248.50607390300001</v>
      </c>
      <c r="K15" s="68">
        <v>106418.410044733</v>
      </c>
      <c r="L15" s="69">
        <v>3.0816998860166219E-3</v>
      </c>
      <c r="M15" s="69">
        <f t="shared" si="0"/>
        <v>2.9581130570813886E-2</v>
      </c>
      <c r="N15" s="69">
        <f>K15/'סכום נכסי הקרן'!$C$41</f>
        <v>5.056348533943403E-3</v>
      </c>
    </row>
    <row r="16" spans="1:14">
      <c r="A16" s="62" t="s">
        <v>996</v>
      </c>
      <c r="B16" s="59" t="s">
        <v>997</v>
      </c>
      <c r="C16" s="71" t="s">
        <v>120</v>
      </c>
      <c r="D16" s="71" t="s">
        <v>27</v>
      </c>
      <c r="E16" s="59" t="s">
        <v>998</v>
      </c>
      <c r="F16" s="71" t="s">
        <v>514</v>
      </c>
      <c r="G16" s="71" t="s">
        <v>132</v>
      </c>
      <c r="H16" s="68">
        <v>33364.853396999999</v>
      </c>
      <c r="I16" s="70">
        <v>152920</v>
      </c>
      <c r="J16" s="130" t="s">
        <v>3565</v>
      </c>
      <c r="K16" s="68">
        <v>51021.53381507501</v>
      </c>
      <c r="L16" s="69">
        <v>8.6901058931756914E-3</v>
      </c>
      <c r="M16" s="69">
        <f t="shared" si="0"/>
        <v>1.4182458214443402E-2</v>
      </c>
      <c r="N16" s="69">
        <f>K16/'סכום נכסי הקרן'!$C$41</f>
        <v>2.4242295820521582E-3</v>
      </c>
    </row>
    <row r="17" spans="1:14">
      <c r="A17" s="62" t="s">
        <v>999</v>
      </c>
      <c r="B17" s="59" t="s">
        <v>1000</v>
      </c>
      <c r="C17" s="71" t="s">
        <v>120</v>
      </c>
      <c r="D17" s="71" t="s">
        <v>27</v>
      </c>
      <c r="E17" s="59" t="s">
        <v>320</v>
      </c>
      <c r="F17" s="71" t="s">
        <v>308</v>
      </c>
      <c r="G17" s="71" t="s">
        <v>132</v>
      </c>
      <c r="H17" s="68">
        <v>1236730.105428</v>
      </c>
      <c r="I17" s="70">
        <v>2000</v>
      </c>
      <c r="J17" s="130" t="s">
        <v>3565</v>
      </c>
      <c r="K17" s="68">
        <v>24734.602108569004</v>
      </c>
      <c r="L17" s="69">
        <v>2.6295065578333301E-3</v>
      </c>
      <c r="M17" s="69">
        <f t="shared" si="0"/>
        <v>6.8754785406317138E-3</v>
      </c>
      <c r="N17" s="69">
        <f>K17/'סכום נכסי הקרן'!$C$41</f>
        <v>1.1752362120122303E-3</v>
      </c>
    </row>
    <row r="18" spans="1:14">
      <c r="A18" s="62" t="s">
        <v>1001</v>
      </c>
      <c r="B18" s="59" t="s">
        <v>1002</v>
      </c>
      <c r="C18" s="71" t="s">
        <v>120</v>
      </c>
      <c r="D18" s="71" t="s">
        <v>27</v>
      </c>
      <c r="E18" s="59" t="s">
        <v>730</v>
      </c>
      <c r="F18" s="71" t="s">
        <v>628</v>
      </c>
      <c r="G18" s="71" t="s">
        <v>132</v>
      </c>
      <c r="H18" s="68">
        <v>523476.244275</v>
      </c>
      <c r="I18" s="70">
        <v>7120</v>
      </c>
      <c r="J18" s="130" t="s">
        <v>3565</v>
      </c>
      <c r="K18" s="68">
        <v>37271.508592405</v>
      </c>
      <c r="L18" s="69">
        <v>4.4416036109220314E-3</v>
      </c>
      <c r="M18" s="69">
        <f t="shared" si="0"/>
        <v>1.0360363040377072E-2</v>
      </c>
      <c r="N18" s="69">
        <f>K18/'סכום נכסי הקרן'!$C$41</f>
        <v>1.7709129252151739E-3</v>
      </c>
    </row>
    <row r="19" spans="1:14">
      <c r="A19" s="62" t="s">
        <v>1003</v>
      </c>
      <c r="B19" s="59" t="s">
        <v>1004</v>
      </c>
      <c r="C19" s="71" t="s">
        <v>120</v>
      </c>
      <c r="D19" s="71" t="s">
        <v>27</v>
      </c>
      <c r="E19" s="59" t="s">
        <v>1005</v>
      </c>
      <c r="F19" s="71" t="s">
        <v>126</v>
      </c>
      <c r="G19" s="71" t="s">
        <v>132</v>
      </c>
      <c r="H19" s="68">
        <v>525379.55367299996</v>
      </c>
      <c r="I19" s="70">
        <v>4850</v>
      </c>
      <c r="J19" s="130" t="s">
        <v>3565</v>
      </c>
      <c r="K19" s="68">
        <v>25480.908353141</v>
      </c>
      <c r="L19" s="69">
        <v>2.9667475064713918E-3</v>
      </c>
      <c r="M19" s="69">
        <f t="shared" si="0"/>
        <v>7.0829293234165539E-3</v>
      </c>
      <c r="N19" s="69">
        <f>K19/'סכום נכסי הקרן'!$C$41</f>
        <v>1.2106960961058583E-3</v>
      </c>
    </row>
    <row r="20" spans="1:14">
      <c r="A20" s="62" t="s">
        <v>1006</v>
      </c>
      <c r="B20" s="59" t="s">
        <v>1007</v>
      </c>
      <c r="C20" s="71" t="s">
        <v>120</v>
      </c>
      <c r="D20" s="71" t="s">
        <v>27</v>
      </c>
      <c r="E20" s="59" t="s">
        <v>733</v>
      </c>
      <c r="F20" s="71" t="s">
        <v>628</v>
      </c>
      <c r="G20" s="71" t="s">
        <v>132</v>
      </c>
      <c r="H20" s="68">
        <v>2907037.1035110001</v>
      </c>
      <c r="I20" s="70">
        <v>1336</v>
      </c>
      <c r="J20" s="130" t="s">
        <v>3565</v>
      </c>
      <c r="K20" s="68">
        <v>38838.015702621</v>
      </c>
      <c r="L20" s="69">
        <v>5.3058807673585506E-3</v>
      </c>
      <c r="M20" s="69">
        <f t="shared" si="0"/>
        <v>1.079580509732877E-2</v>
      </c>
      <c r="N20" s="69">
        <f>K20/'סכום נכסי הקרן'!$C$41</f>
        <v>1.84534371145623E-3</v>
      </c>
    </row>
    <row r="21" spans="1:14">
      <c r="A21" s="62" t="s">
        <v>1008</v>
      </c>
      <c r="B21" s="59" t="s">
        <v>1009</v>
      </c>
      <c r="C21" s="71" t="s">
        <v>120</v>
      </c>
      <c r="D21" s="71" t="s">
        <v>27</v>
      </c>
      <c r="E21" s="59" t="s">
        <v>328</v>
      </c>
      <c r="F21" s="71" t="s">
        <v>308</v>
      </c>
      <c r="G21" s="71" t="s">
        <v>132</v>
      </c>
      <c r="H21" s="68">
        <v>379292.38211000001</v>
      </c>
      <c r="I21" s="70">
        <v>6200</v>
      </c>
      <c r="J21" s="130" t="s">
        <v>3565</v>
      </c>
      <c r="K21" s="68">
        <v>23516.127690816</v>
      </c>
      <c r="L21" s="69">
        <v>3.0648041912786509E-3</v>
      </c>
      <c r="M21" s="69">
        <f t="shared" si="0"/>
        <v>6.536779147983421E-3</v>
      </c>
      <c r="N21" s="69">
        <f>K21/'סכום נכסי הקרן'!$C$41</f>
        <v>1.1173417994452396E-3</v>
      </c>
    </row>
    <row r="22" spans="1:14">
      <c r="A22" s="62" t="s">
        <v>1010</v>
      </c>
      <c r="B22" s="59" t="s">
        <v>1011</v>
      </c>
      <c r="C22" s="71" t="s">
        <v>120</v>
      </c>
      <c r="D22" s="71" t="s">
        <v>27</v>
      </c>
      <c r="E22" s="59" t="s">
        <v>576</v>
      </c>
      <c r="F22" s="71" t="s">
        <v>577</v>
      </c>
      <c r="G22" s="71" t="s">
        <v>132</v>
      </c>
      <c r="H22" s="68">
        <v>77631.085798</v>
      </c>
      <c r="I22" s="70">
        <v>5701</v>
      </c>
      <c r="J22" s="130" t="s">
        <v>3565</v>
      </c>
      <c r="K22" s="68">
        <v>4425.7482013339995</v>
      </c>
      <c r="L22" s="69">
        <v>7.66796500675375E-4</v>
      </c>
      <c r="M22" s="69">
        <f t="shared" si="0"/>
        <v>1.2302254409004426E-3</v>
      </c>
      <c r="N22" s="69">
        <f>K22/'סכום נכסי הקרן'!$C$41</f>
        <v>2.1028434290656261E-4</v>
      </c>
    </row>
    <row r="23" spans="1:14">
      <c r="A23" s="62" t="s">
        <v>1012</v>
      </c>
      <c r="B23" s="59" t="s">
        <v>1013</v>
      </c>
      <c r="C23" s="71" t="s">
        <v>120</v>
      </c>
      <c r="D23" s="71" t="s">
        <v>27</v>
      </c>
      <c r="E23" s="59" t="s">
        <v>431</v>
      </c>
      <c r="F23" s="71" t="s">
        <v>156</v>
      </c>
      <c r="G23" s="71" t="s">
        <v>132</v>
      </c>
      <c r="H23" s="68">
        <v>11219878.649134999</v>
      </c>
      <c r="I23" s="70">
        <v>495</v>
      </c>
      <c r="J23" s="130" t="s">
        <v>3565</v>
      </c>
      <c r="K23" s="68">
        <v>55538.399313180002</v>
      </c>
      <c r="L23" s="69">
        <v>4.055144868153027E-3</v>
      </c>
      <c r="M23" s="69">
        <f t="shared" si="0"/>
        <v>1.5438011534720254E-2</v>
      </c>
      <c r="N23" s="69">
        <f>K23/'סכום נכסי הקרן'!$C$41</f>
        <v>2.638843258668473E-3</v>
      </c>
    </row>
    <row r="24" spans="1:14">
      <c r="A24" s="62" t="s">
        <v>1014</v>
      </c>
      <c r="B24" s="59" t="s">
        <v>1015</v>
      </c>
      <c r="C24" s="71" t="s">
        <v>120</v>
      </c>
      <c r="D24" s="71" t="s">
        <v>27</v>
      </c>
      <c r="E24" s="59" t="s">
        <v>336</v>
      </c>
      <c r="F24" s="71" t="s">
        <v>308</v>
      </c>
      <c r="G24" s="71" t="s">
        <v>132</v>
      </c>
      <c r="H24" s="68">
        <v>177640.09714100001</v>
      </c>
      <c r="I24" s="70">
        <v>37170</v>
      </c>
      <c r="J24" s="130" t="s">
        <v>3565</v>
      </c>
      <c r="K24" s="68">
        <v>66028.824107373002</v>
      </c>
      <c r="L24" s="69">
        <v>7.2714731692447142E-3</v>
      </c>
      <c r="M24" s="69">
        <f t="shared" si="0"/>
        <v>1.83540354205299E-2</v>
      </c>
      <c r="N24" s="69">
        <f>K24/'סכום נכסי הקרן'!$C$41</f>
        <v>3.1372837447297152E-3</v>
      </c>
    </row>
    <row r="25" spans="1:14">
      <c r="A25" s="62" t="s">
        <v>1016</v>
      </c>
      <c r="B25" s="59" t="s">
        <v>1017</v>
      </c>
      <c r="C25" s="71" t="s">
        <v>120</v>
      </c>
      <c r="D25" s="71" t="s">
        <v>27</v>
      </c>
      <c r="E25" s="59" t="s">
        <v>1018</v>
      </c>
      <c r="F25" s="71" t="s">
        <v>279</v>
      </c>
      <c r="G25" s="71" t="s">
        <v>132</v>
      </c>
      <c r="H25" s="68">
        <v>140949.59245200001</v>
      </c>
      <c r="I25" s="70">
        <v>14990</v>
      </c>
      <c r="J25" s="130" t="s">
        <v>3565</v>
      </c>
      <c r="K25" s="68">
        <v>21128.343908495001</v>
      </c>
      <c r="L25" s="69">
        <v>1.4048593267978365E-3</v>
      </c>
      <c r="M25" s="69">
        <f t="shared" si="0"/>
        <v>5.873046774891034E-3</v>
      </c>
      <c r="N25" s="69">
        <f>K25/'סכום נכסי הקרן'!$C$41</f>
        <v>1.0038889953483026E-3</v>
      </c>
    </row>
    <row r="26" spans="1:14">
      <c r="A26" s="62" t="s">
        <v>1019</v>
      </c>
      <c r="B26" s="59" t="s">
        <v>1020</v>
      </c>
      <c r="C26" s="71" t="s">
        <v>120</v>
      </c>
      <c r="D26" s="71" t="s">
        <v>27</v>
      </c>
      <c r="E26" s="59" t="s">
        <v>1021</v>
      </c>
      <c r="F26" s="71" t="s">
        <v>279</v>
      </c>
      <c r="G26" s="71" t="s">
        <v>132</v>
      </c>
      <c r="H26" s="68">
        <v>3797838.4788509998</v>
      </c>
      <c r="I26" s="70">
        <v>1835</v>
      </c>
      <c r="J26" s="130" t="s">
        <v>3565</v>
      </c>
      <c r="K26" s="68">
        <v>69690.336087246003</v>
      </c>
      <c r="L26" s="69">
        <v>3.0701728434834909E-3</v>
      </c>
      <c r="M26" s="69">
        <f t="shared" si="0"/>
        <v>1.937182608210522E-2</v>
      </c>
      <c r="N26" s="69">
        <f>K26/'סכום נכסי הקרן'!$C$41</f>
        <v>3.3112562812829746E-3</v>
      </c>
    </row>
    <row r="27" spans="1:14">
      <c r="A27" s="62" t="s">
        <v>1022</v>
      </c>
      <c r="B27" s="59" t="s">
        <v>1023</v>
      </c>
      <c r="C27" s="71" t="s">
        <v>120</v>
      </c>
      <c r="D27" s="71" t="s">
        <v>27</v>
      </c>
      <c r="E27" s="59" t="s">
        <v>1024</v>
      </c>
      <c r="F27" s="71" t="s">
        <v>126</v>
      </c>
      <c r="G27" s="71" t="s">
        <v>132</v>
      </c>
      <c r="H27" s="68">
        <v>14584.072346999999</v>
      </c>
      <c r="I27" s="70">
        <v>46450</v>
      </c>
      <c r="J27" s="130" t="s">
        <v>3565</v>
      </c>
      <c r="K27" s="68">
        <v>6774.3016050810002</v>
      </c>
      <c r="L27" s="69">
        <v>7.8799978814235862E-4</v>
      </c>
      <c r="M27" s="69">
        <f t="shared" si="0"/>
        <v>1.8830529437692269E-3</v>
      </c>
      <c r="N27" s="69">
        <f>K27/'סכום נכסי הקרן'!$C$41</f>
        <v>3.2187316062083057E-4</v>
      </c>
    </row>
    <row r="28" spans="1:14">
      <c r="A28" s="62" t="s">
        <v>1025</v>
      </c>
      <c r="B28" s="59" t="s">
        <v>1026</v>
      </c>
      <c r="C28" s="71" t="s">
        <v>120</v>
      </c>
      <c r="D28" s="71" t="s">
        <v>27</v>
      </c>
      <c r="E28" s="59" t="s">
        <v>350</v>
      </c>
      <c r="F28" s="71" t="s">
        <v>351</v>
      </c>
      <c r="G28" s="71" t="s">
        <v>132</v>
      </c>
      <c r="H28" s="68">
        <v>820269.92667700013</v>
      </c>
      <c r="I28" s="70">
        <v>3807</v>
      </c>
      <c r="J28" s="130" t="s">
        <v>3565</v>
      </c>
      <c r="K28" s="68">
        <v>31227.676108874999</v>
      </c>
      <c r="L28" s="69">
        <v>3.240965550117908E-3</v>
      </c>
      <c r="M28" s="69">
        <f t="shared" si="0"/>
        <v>8.680358633542995E-3</v>
      </c>
      <c r="N28" s="69">
        <f>K28/'סכום נכסי הקרן'!$C$41</f>
        <v>1.4837471659762352E-3</v>
      </c>
    </row>
    <row r="29" spans="1:14">
      <c r="A29" s="62" t="s">
        <v>1027</v>
      </c>
      <c r="B29" s="59" t="s">
        <v>1028</v>
      </c>
      <c r="C29" s="71" t="s">
        <v>120</v>
      </c>
      <c r="D29" s="71" t="s">
        <v>27</v>
      </c>
      <c r="E29" s="59" t="s">
        <v>641</v>
      </c>
      <c r="F29" s="71" t="s">
        <v>351</v>
      </c>
      <c r="G29" s="71" t="s">
        <v>132</v>
      </c>
      <c r="H29" s="68">
        <v>678258.07433500001</v>
      </c>
      <c r="I29" s="70">
        <v>2893</v>
      </c>
      <c r="J29" s="130" t="s">
        <v>3565</v>
      </c>
      <c r="K29" s="68">
        <v>19622.006090516003</v>
      </c>
      <c r="L29" s="69">
        <v>3.249630403367927E-3</v>
      </c>
      <c r="M29" s="69">
        <f t="shared" si="0"/>
        <v>5.4543299790033575E-3</v>
      </c>
      <c r="N29" s="69">
        <f>K29/'סכום נכסי הקרן'!$C$41</f>
        <v>9.3231708392470594E-4</v>
      </c>
    </row>
    <row r="30" spans="1:14">
      <c r="A30" s="62" t="s">
        <v>1029</v>
      </c>
      <c r="B30" s="59" t="s">
        <v>1030</v>
      </c>
      <c r="C30" s="71" t="s">
        <v>120</v>
      </c>
      <c r="D30" s="71" t="s">
        <v>27</v>
      </c>
      <c r="E30" s="59" t="s">
        <v>1031</v>
      </c>
      <c r="F30" s="71" t="s">
        <v>514</v>
      </c>
      <c r="G30" s="71" t="s">
        <v>132</v>
      </c>
      <c r="H30" s="68">
        <v>15450.314625999999</v>
      </c>
      <c r="I30" s="70">
        <v>91410</v>
      </c>
      <c r="J30" s="130" t="s">
        <v>3565</v>
      </c>
      <c r="K30" s="68">
        <v>14123.132599596</v>
      </c>
      <c r="L30" s="69">
        <v>2.0181415640657422E-3</v>
      </c>
      <c r="M30" s="69">
        <f t="shared" si="0"/>
        <v>3.9258078496188231E-3</v>
      </c>
      <c r="N30" s="69">
        <f>K30/'סכום נכסי הקרן'!$C$41</f>
        <v>6.710444253455552E-4</v>
      </c>
    </row>
    <row r="31" spans="1:14">
      <c r="A31" s="62" t="s">
        <v>1032</v>
      </c>
      <c r="B31" s="59" t="s">
        <v>1033</v>
      </c>
      <c r="C31" s="71" t="s">
        <v>120</v>
      </c>
      <c r="D31" s="71" t="s">
        <v>27</v>
      </c>
      <c r="E31" s="59" t="s">
        <v>1034</v>
      </c>
      <c r="F31" s="71" t="s">
        <v>1035</v>
      </c>
      <c r="G31" s="71" t="s">
        <v>132</v>
      </c>
      <c r="H31" s="68">
        <v>289960.357388</v>
      </c>
      <c r="I31" s="70">
        <v>11090</v>
      </c>
      <c r="J31" s="130" t="s">
        <v>3565</v>
      </c>
      <c r="K31" s="68">
        <v>32156.603622168997</v>
      </c>
      <c r="L31" s="69">
        <v>2.6247435287469804E-3</v>
      </c>
      <c r="M31" s="69">
        <f t="shared" si="0"/>
        <v>8.9385726591990865E-3</v>
      </c>
      <c r="N31" s="69">
        <f>K31/'סכום נכסי הקרן'!$C$41</f>
        <v>1.5278840899164579E-3</v>
      </c>
    </row>
    <row r="32" spans="1:14">
      <c r="A32" s="62" t="s">
        <v>1036</v>
      </c>
      <c r="B32" s="59" t="s">
        <v>1037</v>
      </c>
      <c r="C32" s="71" t="s">
        <v>120</v>
      </c>
      <c r="D32" s="71" t="s">
        <v>27</v>
      </c>
      <c r="E32" s="59" t="s">
        <v>798</v>
      </c>
      <c r="F32" s="71" t="s">
        <v>1038</v>
      </c>
      <c r="G32" s="71" t="s">
        <v>132</v>
      </c>
      <c r="H32" s="68">
        <v>882514.53687099996</v>
      </c>
      <c r="I32" s="70">
        <v>3815</v>
      </c>
      <c r="J32" s="130" t="s">
        <v>3565</v>
      </c>
      <c r="K32" s="68">
        <v>33667.929581632001</v>
      </c>
      <c r="L32" s="69">
        <v>7.8734612363819318E-4</v>
      </c>
      <c r="M32" s="69">
        <f t="shared" si="0"/>
        <v>9.3586760090155624E-3</v>
      </c>
      <c r="N32" s="69">
        <f>K32/'סכום נכסי הקרן'!$C$41</f>
        <v>1.5996930071538902E-3</v>
      </c>
    </row>
    <row r="33" spans="1:14">
      <c r="A33" s="62" t="s">
        <v>1039</v>
      </c>
      <c r="B33" s="59" t="s">
        <v>1040</v>
      </c>
      <c r="C33" s="71" t="s">
        <v>120</v>
      </c>
      <c r="D33" s="71" t="s">
        <v>27</v>
      </c>
      <c r="E33" s="59" t="s">
        <v>359</v>
      </c>
      <c r="F33" s="71" t="s">
        <v>279</v>
      </c>
      <c r="G33" s="71" t="s">
        <v>132</v>
      </c>
      <c r="H33" s="68">
        <v>5297209.490735</v>
      </c>
      <c r="I33" s="70">
        <v>2950</v>
      </c>
      <c r="J33" s="130" t="s">
        <v>3565</v>
      </c>
      <c r="K33" s="68">
        <v>156267.67997667901</v>
      </c>
      <c r="L33" s="69">
        <v>3.4784701801284061E-3</v>
      </c>
      <c r="M33" s="69">
        <f t="shared" si="0"/>
        <v>4.3437734537146347E-2</v>
      </c>
      <c r="N33" s="69">
        <f>K33/'סכום נכסי הקרן'!$C$41</f>
        <v>7.4248793439093911E-3</v>
      </c>
    </row>
    <row r="34" spans="1:14">
      <c r="A34" s="62" t="s">
        <v>1041</v>
      </c>
      <c r="B34" s="59" t="s">
        <v>1042</v>
      </c>
      <c r="C34" s="71" t="s">
        <v>120</v>
      </c>
      <c r="D34" s="71" t="s">
        <v>27</v>
      </c>
      <c r="E34" s="59" t="s">
        <v>368</v>
      </c>
      <c r="F34" s="71" t="s">
        <v>308</v>
      </c>
      <c r="G34" s="71" t="s">
        <v>132</v>
      </c>
      <c r="H34" s="68">
        <v>5838876.3895110004</v>
      </c>
      <c r="I34" s="70">
        <v>1070</v>
      </c>
      <c r="J34" s="130" t="s">
        <v>3565</v>
      </c>
      <c r="K34" s="68">
        <v>62475.977367769003</v>
      </c>
      <c r="L34" s="69">
        <v>7.7296438798921995E-3</v>
      </c>
      <c r="M34" s="69">
        <f t="shared" si="0"/>
        <v>1.7366450441031158E-2</v>
      </c>
      <c r="N34" s="69">
        <f>K34/'סכום נכסי הקרן'!$C$41</f>
        <v>2.9684743122680678E-3</v>
      </c>
    </row>
    <row r="35" spans="1:14">
      <c r="A35" s="62" t="s">
        <v>1043</v>
      </c>
      <c r="B35" s="59" t="s">
        <v>1044</v>
      </c>
      <c r="C35" s="71" t="s">
        <v>120</v>
      </c>
      <c r="D35" s="71" t="s">
        <v>27</v>
      </c>
      <c r="E35" s="59" t="s">
        <v>795</v>
      </c>
      <c r="F35" s="71" t="s">
        <v>279</v>
      </c>
      <c r="G35" s="71" t="s">
        <v>132</v>
      </c>
      <c r="H35" s="68">
        <v>871916.99270799989</v>
      </c>
      <c r="I35" s="70">
        <v>14260</v>
      </c>
      <c r="J35" s="130" t="s">
        <v>3565</v>
      </c>
      <c r="K35" s="68">
        <v>124335.363160208</v>
      </c>
      <c r="L35" s="69">
        <v>3.3809181707998579E-3</v>
      </c>
      <c r="M35" s="69">
        <f t="shared" si="0"/>
        <v>3.456150689214052E-2</v>
      </c>
      <c r="N35" s="69">
        <f>K35/'סכום נכסי הקרן'!$C$41</f>
        <v>5.9076519839769389E-3</v>
      </c>
    </row>
    <row r="36" spans="1:14">
      <c r="A36" s="62" t="s">
        <v>1045</v>
      </c>
      <c r="B36" s="59" t="s">
        <v>1046</v>
      </c>
      <c r="C36" s="71" t="s">
        <v>120</v>
      </c>
      <c r="D36" s="71" t="s">
        <v>27</v>
      </c>
      <c r="E36" s="59" t="s">
        <v>379</v>
      </c>
      <c r="F36" s="71" t="s">
        <v>308</v>
      </c>
      <c r="G36" s="71" t="s">
        <v>132</v>
      </c>
      <c r="H36" s="68">
        <v>246754.21806800002</v>
      </c>
      <c r="I36" s="70">
        <v>28100</v>
      </c>
      <c r="J36" s="130" t="s">
        <v>3565</v>
      </c>
      <c r="K36" s="68">
        <v>69337.935277003009</v>
      </c>
      <c r="L36" s="69">
        <v>5.1944388492166389E-3</v>
      </c>
      <c r="M36" s="69">
        <f t="shared" si="0"/>
        <v>1.9273869211891913E-2</v>
      </c>
      <c r="N36" s="69">
        <f>K36/'סכום נכסי הקרן'!$C$41</f>
        <v>3.2945123615092846E-3</v>
      </c>
    </row>
    <row r="37" spans="1:14">
      <c r="A37" s="62" t="s">
        <v>1047</v>
      </c>
      <c r="B37" s="59" t="s">
        <v>1048</v>
      </c>
      <c r="C37" s="71" t="s">
        <v>120</v>
      </c>
      <c r="D37" s="71" t="s">
        <v>27</v>
      </c>
      <c r="E37" s="59" t="s">
        <v>1049</v>
      </c>
      <c r="F37" s="71" t="s">
        <v>1035</v>
      </c>
      <c r="G37" s="71" t="s">
        <v>132</v>
      </c>
      <c r="H37" s="68">
        <v>40891.226003000003</v>
      </c>
      <c r="I37" s="70">
        <v>50140</v>
      </c>
      <c r="J37" s="130" t="s">
        <v>3565</v>
      </c>
      <c r="K37" s="68">
        <v>20502.860718106003</v>
      </c>
      <c r="L37" s="69">
        <v>1.4131782158871376E-3</v>
      </c>
      <c r="M37" s="69">
        <f t="shared" si="0"/>
        <v>5.6991811823026029E-3</v>
      </c>
      <c r="N37" s="69">
        <f>K37/'סכום נכסי הקרן'!$C$41</f>
        <v>9.7416987991141314E-4</v>
      </c>
    </row>
    <row r="38" spans="1:14">
      <c r="A38" s="62" t="s">
        <v>1050</v>
      </c>
      <c r="B38" s="59" t="s">
        <v>1051</v>
      </c>
      <c r="C38" s="71" t="s">
        <v>120</v>
      </c>
      <c r="D38" s="71" t="s">
        <v>27</v>
      </c>
      <c r="E38" s="59" t="s">
        <v>1052</v>
      </c>
      <c r="F38" s="71" t="s">
        <v>126</v>
      </c>
      <c r="G38" s="71" t="s">
        <v>132</v>
      </c>
      <c r="H38" s="68">
        <v>2352663.958501</v>
      </c>
      <c r="I38" s="70">
        <v>1040</v>
      </c>
      <c r="J38" s="130" t="s">
        <v>3565</v>
      </c>
      <c r="K38" s="68">
        <v>24467.705171784</v>
      </c>
      <c r="L38" s="69">
        <v>2.0042890726616404E-3</v>
      </c>
      <c r="M38" s="69">
        <f t="shared" si="0"/>
        <v>6.8012891862458636E-3</v>
      </c>
      <c r="N38" s="69">
        <f>K38/'סכום נכסי הקרן'!$C$41</f>
        <v>1.1625549105864753E-3</v>
      </c>
    </row>
    <row r="39" spans="1:14">
      <c r="A39" s="62" t="s">
        <v>1053</v>
      </c>
      <c r="B39" s="59" t="s">
        <v>1054</v>
      </c>
      <c r="C39" s="71" t="s">
        <v>120</v>
      </c>
      <c r="D39" s="71" t="s">
        <v>27</v>
      </c>
      <c r="E39" s="59" t="s">
        <v>1055</v>
      </c>
      <c r="F39" s="71" t="s">
        <v>157</v>
      </c>
      <c r="G39" s="71" t="s">
        <v>132</v>
      </c>
      <c r="H39" s="68">
        <v>34250.998223000002</v>
      </c>
      <c r="I39" s="70">
        <v>72500</v>
      </c>
      <c r="J39" s="130" t="s">
        <v>3565</v>
      </c>
      <c r="K39" s="68">
        <v>24831.973711512997</v>
      </c>
      <c r="L39" s="69">
        <v>5.4082993394914149E-4</v>
      </c>
      <c r="M39" s="69">
        <f t="shared" si="0"/>
        <v>6.9025449297965679E-3</v>
      </c>
      <c r="N39" s="69">
        <f>K39/'סכום נכסי הקרן'!$C$41</f>
        <v>1.1798627118968519E-3</v>
      </c>
    </row>
    <row r="40" spans="1:14">
      <c r="A40" s="62" t="s">
        <v>1056</v>
      </c>
      <c r="B40" s="59" t="s">
        <v>1057</v>
      </c>
      <c r="C40" s="71" t="s">
        <v>120</v>
      </c>
      <c r="D40" s="71" t="s">
        <v>27</v>
      </c>
      <c r="E40" s="59" t="s">
        <v>307</v>
      </c>
      <c r="F40" s="71" t="s">
        <v>308</v>
      </c>
      <c r="G40" s="71" t="s">
        <v>132</v>
      </c>
      <c r="H40" s="68">
        <v>239504.91539000001</v>
      </c>
      <c r="I40" s="70">
        <v>23780</v>
      </c>
      <c r="J40" s="130" t="s">
        <v>3565</v>
      </c>
      <c r="K40" s="68">
        <v>56954.268879696996</v>
      </c>
      <c r="L40" s="69">
        <v>1.9749275549595805E-3</v>
      </c>
      <c r="M40" s="69">
        <f t="shared" si="0"/>
        <v>1.5831580866387352E-2</v>
      </c>
      <c r="N40" s="69">
        <f>K40/'סכום נכסי הקרן'!$C$41</f>
        <v>2.7061166750247589E-3</v>
      </c>
    </row>
    <row r="41" spans="1:14">
      <c r="A41" s="62" t="s">
        <v>1058</v>
      </c>
      <c r="B41" s="59" t="s">
        <v>1059</v>
      </c>
      <c r="C41" s="71" t="s">
        <v>120</v>
      </c>
      <c r="D41" s="71" t="s">
        <v>27</v>
      </c>
      <c r="E41" s="59" t="s">
        <v>396</v>
      </c>
      <c r="F41" s="71" t="s">
        <v>279</v>
      </c>
      <c r="G41" s="71" t="s">
        <v>132</v>
      </c>
      <c r="H41" s="68">
        <v>4528168.3909189999</v>
      </c>
      <c r="I41" s="70">
        <v>3290</v>
      </c>
      <c r="J41" s="130" t="s">
        <v>3565</v>
      </c>
      <c r="K41" s="68">
        <v>148976.74006121999</v>
      </c>
      <c r="L41" s="69">
        <v>3.3861357924344182E-3</v>
      </c>
      <c r="M41" s="69">
        <f t="shared" si="0"/>
        <v>4.1411071617333005E-2</v>
      </c>
      <c r="N41" s="69">
        <f>K41/'סכום נכסי הקרן'!$C$41</f>
        <v>7.07845870731931E-3</v>
      </c>
    </row>
    <row r="42" spans="1:14">
      <c r="A42" s="62" t="s">
        <v>1060</v>
      </c>
      <c r="B42" s="59" t="s">
        <v>1061</v>
      </c>
      <c r="C42" s="71" t="s">
        <v>120</v>
      </c>
      <c r="D42" s="71" t="s">
        <v>27</v>
      </c>
      <c r="E42" s="59" t="s">
        <v>1062</v>
      </c>
      <c r="F42" s="71" t="s">
        <v>1035</v>
      </c>
      <c r="G42" s="71" t="s">
        <v>132</v>
      </c>
      <c r="H42" s="68">
        <v>49966.947641000006</v>
      </c>
      <c r="I42" s="70">
        <v>25190</v>
      </c>
      <c r="J42" s="130" t="s">
        <v>3565</v>
      </c>
      <c r="K42" s="68">
        <v>12586.674110685</v>
      </c>
      <c r="L42" s="69">
        <v>1.128852594835341E-3</v>
      </c>
      <c r="M42" s="69">
        <f t="shared" si="0"/>
        <v>3.4987184093799896E-3</v>
      </c>
      <c r="N42" s="69">
        <f>K42/'סכום נכסי הקרן'!$C$41</f>
        <v>5.9804136483558904E-4</v>
      </c>
    </row>
    <row r="43" spans="1:14">
      <c r="A43" s="62" t="s">
        <v>1063</v>
      </c>
      <c r="B43" s="59" t="s">
        <v>1064</v>
      </c>
      <c r="C43" s="71" t="s">
        <v>120</v>
      </c>
      <c r="D43" s="71" t="s">
        <v>27</v>
      </c>
      <c r="E43" s="59" t="s">
        <v>1065</v>
      </c>
      <c r="F43" s="71" t="s">
        <v>1066</v>
      </c>
      <c r="G43" s="71" t="s">
        <v>132</v>
      </c>
      <c r="H43" s="68">
        <v>446661.10670100001</v>
      </c>
      <c r="I43" s="70">
        <v>6850</v>
      </c>
      <c r="J43" s="130" t="s">
        <v>3565</v>
      </c>
      <c r="K43" s="68">
        <v>30596.285809025001</v>
      </c>
      <c r="L43" s="69">
        <v>3.8327861694185971E-3</v>
      </c>
      <c r="M43" s="69">
        <f t="shared" si="0"/>
        <v>8.504851041452894E-3</v>
      </c>
      <c r="N43" s="69">
        <f>K43/'סכום נכסי הקרן'!$C$41</f>
        <v>1.453747381017499E-3</v>
      </c>
    </row>
    <row r="44" spans="1:14">
      <c r="A44" s="62" t="s">
        <v>1067</v>
      </c>
      <c r="B44" s="59" t="s">
        <v>1068</v>
      </c>
      <c r="C44" s="71" t="s">
        <v>120</v>
      </c>
      <c r="D44" s="71" t="s">
        <v>27</v>
      </c>
      <c r="E44" s="59" t="s">
        <v>1069</v>
      </c>
      <c r="F44" s="71" t="s">
        <v>577</v>
      </c>
      <c r="G44" s="71" t="s">
        <v>132</v>
      </c>
      <c r="H44" s="68">
        <v>2778166.9915999998</v>
      </c>
      <c r="I44" s="70">
        <v>1027</v>
      </c>
      <c r="J44" s="130" t="s">
        <v>3565</v>
      </c>
      <c r="K44" s="68">
        <v>28531.775003736995</v>
      </c>
      <c r="L44" s="69">
        <v>5.0795278194601806E-3</v>
      </c>
      <c r="M44" s="69">
        <f t="shared" si="0"/>
        <v>7.9309788733721107E-3</v>
      </c>
      <c r="N44" s="69">
        <f>K44/'סכום נכסי הקרן'!$C$41</f>
        <v>1.3556545211519894E-3</v>
      </c>
    </row>
    <row r="45" spans="1:14">
      <c r="A45" s="62" t="s">
        <v>1070</v>
      </c>
      <c r="B45" s="59" t="s">
        <v>1071</v>
      </c>
      <c r="C45" s="71" t="s">
        <v>120</v>
      </c>
      <c r="D45" s="71" t="s">
        <v>27</v>
      </c>
      <c r="E45" s="59" t="s">
        <v>718</v>
      </c>
      <c r="F45" s="71" t="s">
        <v>719</v>
      </c>
      <c r="G45" s="71" t="s">
        <v>132</v>
      </c>
      <c r="H45" s="68">
        <v>1889869.7217379999</v>
      </c>
      <c r="I45" s="70">
        <v>2365</v>
      </c>
      <c r="J45" s="130" t="s">
        <v>3565</v>
      </c>
      <c r="K45" s="68">
        <v>44695.418919099</v>
      </c>
      <c r="L45" s="69">
        <v>5.2894675568616444E-3</v>
      </c>
      <c r="M45" s="69">
        <f t="shared" si="0"/>
        <v>1.2423987751812214E-2</v>
      </c>
      <c r="N45" s="69">
        <f>K45/'סכום נכסי הקרן'!$C$41</f>
        <v>2.1236514981813311E-3</v>
      </c>
    </row>
    <row r="46" spans="1:14">
      <c r="A46" s="129" t="s">
        <v>3565</v>
      </c>
      <c r="B46" s="130" t="s">
        <v>3565</v>
      </c>
      <c r="C46" s="130" t="s">
        <v>3565</v>
      </c>
      <c r="D46" s="130" t="s">
        <v>3565</v>
      </c>
      <c r="E46" s="130" t="s">
        <v>3565</v>
      </c>
      <c r="F46" s="130" t="s">
        <v>3565</v>
      </c>
      <c r="G46" s="130" t="s">
        <v>3565</v>
      </c>
      <c r="H46" s="130" t="s">
        <v>3565</v>
      </c>
      <c r="I46" s="130" t="s">
        <v>3565</v>
      </c>
      <c r="J46" s="130" t="s">
        <v>3565</v>
      </c>
      <c r="K46" s="130" t="s">
        <v>3565</v>
      </c>
      <c r="L46" s="130" t="s">
        <v>3565</v>
      </c>
      <c r="M46" s="130" t="s">
        <v>3565</v>
      </c>
      <c r="N46" s="130" t="s">
        <v>3565</v>
      </c>
    </row>
    <row r="47" spans="1:14">
      <c r="A47" s="74" t="s">
        <v>1072</v>
      </c>
      <c r="B47" s="127" t="s">
        <v>3565</v>
      </c>
      <c r="C47" s="127" t="s">
        <v>3565</v>
      </c>
      <c r="D47" s="127" t="s">
        <v>3565</v>
      </c>
      <c r="E47" s="127" t="s">
        <v>3565</v>
      </c>
      <c r="F47" s="127" t="s">
        <v>3565</v>
      </c>
      <c r="G47" s="127" t="s">
        <v>3565</v>
      </c>
      <c r="H47" s="127" t="s">
        <v>3565</v>
      </c>
      <c r="I47" s="127" t="s">
        <v>3565</v>
      </c>
      <c r="J47" s="65">
        <v>1304.8144349009999</v>
      </c>
      <c r="K47" s="65">
        <v>842167.27982177399</v>
      </c>
      <c r="L47" s="127" t="s">
        <v>3565</v>
      </c>
      <c r="M47" s="66">
        <f t="shared" si="0"/>
        <v>0.23409727937490493</v>
      </c>
      <c r="N47" s="66">
        <f>K47/'סכום נכסי הקרן'!$C$41</f>
        <v>4.0014611089114721E-2</v>
      </c>
    </row>
    <row r="48" spans="1:14">
      <c r="A48" s="62" t="s">
        <v>1073</v>
      </c>
      <c r="B48" s="59" t="s">
        <v>1074</v>
      </c>
      <c r="C48" s="71" t="s">
        <v>120</v>
      </c>
      <c r="D48" s="71" t="s">
        <v>27</v>
      </c>
      <c r="E48" s="59" t="s">
        <v>1075</v>
      </c>
      <c r="F48" s="71" t="s">
        <v>577</v>
      </c>
      <c r="G48" s="71" t="s">
        <v>132</v>
      </c>
      <c r="H48" s="68">
        <v>503282.83184699999</v>
      </c>
      <c r="I48" s="70">
        <v>1040</v>
      </c>
      <c r="J48" s="130" t="s">
        <v>3565</v>
      </c>
      <c r="K48" s="68">
        <v>5234.1414512069996</v>
      </c>
      <c r="L48" s="69">
        <v>1.838879072886146E-3</v>
      </c>
      <c r="M48" s="69">
        <f t="shared" si="0"/>
        <v>1.4549345515421622E-3</v>
      </c>
      <c r="N48" s="69">
        <f>K48/'סכום נכסי הקרן'!$C$41</f>
        <v>2.4869421975143275E-4</v>
      </c>
    </row>
    <row r="49" spans="1:14">
      <c r="A49" s="62" t="s">
        <v>1076</v>
      </c>
      <c r="B49" s="59" t="s">
        <v>1077</v>
      </c>
      <c r="C49" s="71" t="s">
        <v>120</v>
      </c>
      <c r="D49" s="71" t="s">
        <v>27</v>
      </c>
      <c r="E49" s="59" t="s">
        <v>722</v>
      </c>
      <c r="F49" s="71" t="s">
        <v>577</v>
      </c>
      <c r="G49" s="71" t="s">
        <v>132</v>
      </c>
      <c r="H49" s="68">
        <v>1023348.600659</v>
      </c>
      <c r="I49" s="70">
        <v>1488</v>
      </c>
      <c r="J49" s="130" t="s">
        <v>3565</v>
      </c>
      <c r="K49" s="68">
        <v>15227.427177932001</v>
      </c>
      <c r="L49" s="69">
        <v>4.8504094918086294E-3</v>
      </c>
      <c r="M49" s="69">
        <f t="shared" si="0"/>
        <v>4.2327686667994954E-3</v>
      </c>
      <c r="N49" s="69">
        <f>K49/'סכום נכסי הקרן'!$C$41</f>
        <v>7.2351371397581918E-4</v>
      </c>
    </row>
    <row r="50" spans="1:14">
      <c r="A50" s="62" t="s">
        <v>1078</v>
      </c>
      <c r="B50" s="59" t="s">
        <v>1079</v>
      </c>
      <c r="C50" s="71" t="s">
        <v>120</v>
      </c>
      <c r="D50" s="71" t="s">
        <v>27</v>
      </c>
      <c r="E50" s="59" t="s">
        <v>1080</v>
      </c>
      <c r="F50" s="71" t="s">
        <v>351</v>
      </c>
      <c r="G50" s="71" t="s">
        <v>132</v>
      </c>
      <c r="H50" s="68">
        <v>40896.843657999998</v>
      </c>
      <c r="I50" s="70">
        <v>9747</v>
      </c>
      <c r="J50" s="130" t="s">
        <v>3565</v>
      </c>
      <c r="K50" s="68">
        <v>3986.2153513070002</v>
      </c>
      <c r="L50" s="69">
        <v>2.7849193123455876E-3</v>
      </c>
      <c r="M50" s="69">
        <f t="shared" si="0"/>
        <v>1.108048473387535E-3</v>
      </c>
      <c r="N50" s="69">
        <f>K50/'סכום נכסי הקרן'!$C$41</f>
        <v>1.8940044433187253E-4</v>
      </c>
    </row>
    <row r="51" spans="1:14">
      <c r="A51" s="62" t="s">
        <v>1081</v>
      </c>
      <c r="B51" s="59" t="s">
        <v>1082</v>
      </c>
      <c r="C51" s="71" t="s">
        <v>120</v>
      </c>
      <c r="D51" s="71" t="s">
        <v>27</v>
      </c>
      <c r="E51" s="59" t="s">
        <v>1083</v>
      </c>
      <c r="F51" s="71" t="s">
        <v>719</v>
      </c>
      <c r="G51" s="71" t="s">
        <v>132</v>
      </c>
      <c r="H51" s="68">
        <v>1070530.6018429999</v>
      </c>
      <c r="I51" s="70">
        <v>1064</v>
      </c>
      <c r="J51" s="130" t="s">
        <v>3565</v>
      </c>
      <c r="K51" s="68">
        <v>11390.445603605</v>
      </c>
      <c r="L51" s="69">
        <v>8.5573975959428103E-3</v>
      </c>
      <c r="M51" s="69">
        <f t="shared" si="0"/>
        <v>3.1662027135939989E-3</v>
      </c>
      <c r="N51" s="69">
        <f>K51/'סכום נכסי הקרן'!$C$41</f>
        <v>5.4120394116526018E-4</v>
      </c>
    </row>
    <row r="52" spans="1:14">
      <c r="A52" s="62" t="s">
        <v>1084</v>
      </c>
      <c r="B52" s="59" t="s">
        <v>1085</v>
      </c>
      <c r="C52" s="71" t="s">
        <v>120</v>
      </c>
      <c r="D52" s="71" t="s">
        <v>27</v>
      </c>
      <c r="E52" s="59" t="s">
        <v>1086</v>
      </c>
      <c r="F52" s="71" t="s">
        <v>593</v>
      </c>
      <c r="G52" s="71" t="s">
        <v>132</v>
      </c>
      <c r="H52" s="68">
        <v>24661.100720999999</v>
      </c>
      <c r="I52" s="70">
        <v>6944</v>
      </c>
      <c r="J52" s="130" t="s">
        <v>3565</v>
      </c>
      <c r="K52" s="68">
        <v>1712.4668340580001</v>
      </c>
      <c r="L52" s="69">
        <v>1.4273041350384747E-3</v>
      </c>
      <c r="M52" s="69">
        <f t="shared" si="0"/>
        <v>4.760144884251176E-4</v>
      </c>
      <c r="N52" s="69">
        <f>K52/'סכום נכסי הקרן'!$C$41</f>
        <v>8.1365894887699687E-5</v>
      </c>
    </row>
    <row r="53" spans="1:14">
      <c r="A53" s="62" t="s">
        <v>1087</v>
      </c>
      <c r="B53" s="59" t="s">
        <v>1088</v>
      </c>
      <c r="C53" s="71" t="s">
        <v>120</v>
      </c>
      <c r="D53" s="71" t="s">
        <v>27</v>
      </c>
      <c r="E53" s="59" t="s">
        <v>1089</v>
      </c>
      <c r="F53" s="71" t="s">
        <v>308</v>
      </c>
      <c r="G53" s="71" t="s">
        <v>132</v>
      </c>
      <c r="H53" s="68">
        <v>334921.25365999999</v>
      </c>
      <c r="I53" s="70">
        <v>3024</v>
      </c>
      <c r="J53" s="130" t="s">
        <v>3565</v>
      </c>
      <c r="K53" s="68">
        <v>10128.018710675</v>
      </c>
      <c r="L53" s="69">
        <v>1.8635468894507526E-3</v>
      </c>
      <c r="M53" s="69">
        <f t="shared" si="0"/>
        <v>2.8152858493017052E-3</v>
      </c>
      <c r="N53" s="69">
        <f>K53/'סכום נכסי הקרן'!$C$41</f>
        <v>4.8122117721873897E-4</v>
      </c>
    </row>
    <row r="54" spans="1:14">
      <c r="A54" s="62" t="s">
        <v>1090</v>
      </c>
      <c r="B54" s="59" t="s">
        <v>1091</v>
      </c>
      <c r="C54" s="71" t="s">
        <v>120</v>
      </c>
      <c r="D54" s="71" t="s">
        <v>27</v>
      </c>
      <c r="E54" s="59" t="s">
        <v>1092</v>
      </c>
      <c r="F54" s="71" t="s">
        <v>129</v>
      </c>
      <c r="G54" s="71" t="s">
        <v>132</v>
      </c>
      <c r="H54" s="68">
        <v>160838.255164</v>
      </c>
      <c r="I54" s="70">
        <v>509.6</v>
      </c>
      <c r="J54" s="130" t="s">
        <v>3565</v>
      </c>
      <c r="K54" s="68">
        <v>819.63174831799995</v>
      </c>
      <c r="L54" s="69">
        <v>8.1411661928990379E-4</v>
      </c>
      <c r="M54" s="69">
        <f t="shared" si="0"/>
        <v>2.2783307659631039E-4</v>
      </c>
      <c r="N54" s="69">
        <f>K54/'סכום נכסי הקרן'!$C$41</f>
        <v>3.8943861191302437E-5</v>
      </c>
    </row>
    <row r="55" spans="1:14">
      <c r="A55" s="62" t="s">
        <v>1093</v>
      </c>
      <c r="B55" s="59" t="s">
        <v>1094</v>
      </c>
      <c r="C55" s="71" t="s">
        <v>120</v>
      </c>
      <c r="D55" s="71" t="s">
        <v>27</v>
      </c>
      <c r="E55" s="59" t="s">
        <v>1095</v>
      </c>
      <c r="F55" s="71" t="s">
        <v>564</v>
      </c>
      <c r="G55" s="71" t="s">
        <v>132</v>
      </c>
      <c r="H55" s="68">
        <v>81165.633575</v>
      </c>
      <c r="I55" s="70">
        <v>4150</v>
      </c>
      <c r="J55" s="130" t="s">
        <v>3565</v>
      </c>
      <c r="K55" s="68">
        <v>3368.3737933439998</v>
      </c>
      <c r="L55" s="69">
        <v>1.4296302785491274E-3</v>
      </c>
      <c r="M55" s="69">
        <f t="shared" si="0"/>
        <v>9.3630702573297895E-4</v>
      </c>
      <c r="N55" s="69">
        <f>K55/'סכום נכסי הקרן'!$C$41</f>
        <v>1.6004441228344838E-4</v>
      </c>
    </row>
    <row r="56" spans="1:14">
      <c r="A56" s="62" t="s">
        <v>1096</v>
      </c>
      <c r="B56" s="59" t="s">
        <v>1097</v>
      </c>
      <c r="C56" s="71" t="s">
        <v>120</v>
      </c>
      <c r="D56" s="71" t="s">
        <v>27</v>
      </c>
      <c r="E56" s="59" t="s">
        <v>1098</v>
      </c>
      <c r="F56" s="71" t="s">
        <v>1099</v>
      </c>
      <c r="G56" s="71" t="s">
        <v>132</v>
      </c>
      <c r="H56" s="68">
        <v>152487.29117300001</v>
      </c>
      <c r="I56" s="70">
        <v>7405</v>
      </c>
      <c r="J56" s="130" t="s">
        <v>3565</v>
      </c>
      <c r="K56" s="68">
        <v>11291.683911324</v>
      </c>
      <c r="L56" s="69">
        <v>6.56632703107178E-3</v>
      </c>
      <c r="M56" s="69">
        <f t="shared" si="0"/>
        <v>3.1387499212291183E-3</v>
      </c>
      <c r="N56" s="69">
        <f>K56/'סכום נכסי הקרן'!$C$41</f>
        <v>5.365113927822794E-4</v>
      </c>
    </row>
    <row r="57" spans="1:14">
      <c r="A57" s="62" t="s">
        <v>1100</v>
      </c>
      <c r="B57" s="59" t="s">
        <v>1101</v>
      </c>
      <c r="C57" s="71" t="s">
        <v>120</v>
      </c>
      <c r="D57" s="71" t="s">
        <v>27</v>
      </c>
      <c r="E57" s="59" t="s">
        <v>1102</v>
      </c>
      <c r="F57" s="71" t="s">
        <v>577</v>
      </c>
      <c r="G57" s="71" t="s">
        <v>132</v>
      </c>
      <c r="H57" s="68">
        <v>98534.858626000001</v>
      </c>
      <c r="I57" s="70">
        <v>19150</v>
      </c>
      <c r="J57" s="130" t="s">
        <v>3565</v>
      </c>
      <c r="K57" s="68">
        <v>18869.425426964001</v>
      </c>
      <c r="L57" s="69">
        <v>7.7932991708964958E-3</v>
      </c>
      <c r="M57" s="69">
        <f t="shared" si="0"/>
        <v>5.2451350956721401E-3</v>
      </c>
      <c r="N57" s="69">
        <f>K57/'סכום נכסי הקרן'!$C$41</f>
        <v>8.9655907801928266E-4</v>
      </c>
    </row>
    <row r="58" spans="1:14">
      <c r="A58" s="62" t="s">
        <v>1103</v>
      </c>
      <c r="B58" s="59" t="s">
        <v>1104</v>
      </c>
      <c r="C58" s="71" t="s">
        <v>120</v>
      </c>
      <c r="D58" s="71" t="s">
        <v>27</v>
      </c>
      <c r="E58" s="59" t="s">
        <v>1105</v>
      </c>
      <c r="F58" s="71" t="s">
        <v>514</v>
      </c>
      <c r="G58" s="71" t="s">
        <v>132</v>
      </c>
      <c r="H58" s="68">
        <v>76485.202309999993</v>
      </c>
      <c r="I58" s="70">
        <v>11060</v>
      </c>
      <c r="J58" s="130" t="s">
        <v>3565</v>
      </c>
      <c r="K58" s="68">
        <v>8459.2633752940001</v>
      </c>
      <c r="L58" s="69">
        <v>2.1052303657063242E-3</v>
      </c>
      <c r="M58" s="69">
        <f t="shared" si="0"/>
        <v>2.3514218482712668E-3</v>
      </c>
      <c r="N58" s="69">
        <f>K58/'סכום נכסי הקרן'!$C$41</f>
        <v>4.0193218398892921E-4</v>
      </c>
    </row>
    <row r="59" spans="1:14">
      <c r="A59" s="62" t="s">
        <v>1106</v>
      </c>
      <c r="B59" s="59" t="s">
        <v>1107</v>
      </c>
      <c r="C59" s="71" t="s">
        <v>120</v>
      </c>
      <c r="D59" s="71" t="s">
        <v>27</v>
      </c>
      <c r="E59" s="59" t="s">
        <v>754</v>
      </c>
      <c r="F59" s="71" t="s">
        <v>577</v>
      </c>
      <c r="G59" s="71" t="s">
        <v>132</v>
      </c>
      <c r="H59" s="68">
        <v>49520.745391999997</v>
      </c>
      <c r="I59" s="70">
        <v>3946</v>
      </c>
      <c r="J59" s="130" t="s">
        <v>3565</v>
      </c>
      <c r="K59" s="68">
        <v>1954.0886131679999</v>
      </c>
      <c r="L59" s="69">
        <v>8.1050103827515533E-4</v>
      </c>
      <c r="M59" s="69">
        <f t="shared" si="0"/>
        <v>5.4317810601347313E-4</v>
      </c>
      <c r="N59" s="69">
        <f>K59/'סכום נכסי הקרן'!$C$41</f>
        <v>9.2846276224519994E-5</v>
      </c>
    </row>
    <row r="60" spans="1:14">
      <c r="A60" s="62" t="s">
        <v>1108</v>
      </c>
      <c r="B60" s="59" t="s">
        <v>1109</v>
      </c>
      <c r="C60" s="71" t="s">
        <v>120</v>
      </c>
      <c r="D60" s="71" t="s">
        <v>27</v>
      </c>
      <c r="E60" s="59" t="s">
        <v>1110</v>
      </c>
      <c r="F60" s="71" t="s">
        <v>1111</v>
      </c>
      <c r="G60" s="71" t="s">
        <v>132</v>
      </c>
      <c r="H60" s="68">
        <v>176599.62732900001</v>
      </c>
      <c r="I60" s="70">
        <v>5575</v>
      </c>
      <c r="J60" s="130" t="s">
        <v>3565</v>
      </c>
      <c r="K60" s="68">
        <v>9845.4292236069996</v>
      </c>
      <c r="L60" s="69">
        <v>7.1408988578500398E-3</v>
      </c>
      <c r="M60" s="69">
        <f t="shared" si="0"/>
        <v>2.7367344359571157E-3</v>
      </c>
      <c r="N60" s="69">
        <f>K60/'סכום נכסי הקרן'!$C$41</f>
        <v>4.6779426228885535E-4</v>
      </c>
    </row>
    <row r="61" spans="1:14">
      <c r="A61" s="62" t="s">
        <v>1112</v>
      </c>
      <c r="B61" s="59" t="s">
        <v>1113</v>
      </c>
      <c r="C61" s="71" t="s">
        <v>120</v>
      </c>
      <c r="D61" s="71" t="s">
        <v>27</v>
      </c>
      <c r="E61" s="59" t="s">
        <v>1114</v>
      </c>
      <c r="F61" s="71" t="s">
        <v>291</v>
      </c>
      <c r="G61" s="71" t="s">
        <v>132</v>
      </c>
      <c r="H61" s="68">
        <v>79214.461762999999</v>
      </c>
      <c r="I61" s="70">
        <v>8280</v>
      </c>
      <c r="J61" s="130" t="s">
        <v>3565</v>
      </c>
      <c r="K61" s="68">
        <v>6558.9574339770006</v>
      </c>
      <c r="L61" s="69">
        <v>6.3402951335192869E-3</v>
      </c>
      <c r="M61" s="69">
        <f t="shared" si="0"/>
        <v>1.823193714145204E-3</v>
      </c>
      <c r="N61" s="69">
        <f>K61/'סכום נכסי הקרן'!$C$41</f>
        <v>3.1164132964912872E-4</v>
      </c>
    </row>
    <row r="62" spans="1:14">
      <c r="A62" s="62" t="s">
        <v>1115</v>
      </c>
      <c r="B62" s="59" t="s">
        <v>1116</v>
      </c>
      <c r="C62" s="71" t="s">
        <v>120</v>
      </c>
      <c r="D62" s="71" t="s">
        <v>27</v>
      </c>
      <c r="E62" s="59" t="s">
        <v>1117</v>
      </c>
      <c r="F62" s="71" t="s">
        <v>291</v>
      </c>
      <c r="G62" s="71" t="s">
        <v>132</v>
      </c>
      <c r="H62" s="68">
        <v>7399346.698694</v>
      </c>
      <c r="I62" s="70">
        <v>124</v>
      </c>
      <c r="J62" s="130" t="s">
        <v>3565</v>
      </c>
      <c r="K62" s="68">
        <v>9175.1899060590004</v>
      </c>
      <c r="L62" s="69">
        <v>2.3518842921469007E-3</v>
      </c>
      <c r="M62" s="69">
        <f t="shared" si="0"/>
        <v>2.5504279805444998E-3</v>
      </c>
      <c r="N62" s="69">
        <f>K62/'סכום נכסי הקרן'!$C$41</f>
        <v>4.359486108714878E-4</v>
      </c>
    </row>
    <row r="63" spans="1:14">
      <c r="A63" s="62" t="s">
        <v>1118</v>
      </c>
      <c r="B63" s="59" t="s">
        <v>1119</v>
      </c>
      <c r="C63" s="71" t="s">
        <v>120</v>
      </c>
      <c r="D63" s="71" t="s">
        <v>27</v>
      </c>
      <c r="E63" s="59" t="s">
        <v>583</v>
      </c>
      <c r="F63" s="71" t="s">
        <v>564</v>
      </c>
      <c r="G63" s="71" t="s">
        <v>132</v>
      </c>
      <c r="H63" s="68">
        <v>1422479.687683</v>
      </c>
      <c r="I63" s="70">
        <v>1210</v>
      </c>
      <c r="J63" s="130" t="s">
        <v>3565</v>
      </c>
      <c r="K63" s="68">
        <v>17212.004220961</v>
      </c>
      <c r="L63" s="69">
        <v>7.6415374642830247E-3</v>
      </c>
      <c r="M63" s="69">
        <f t="shared" si="0"/>
        <v>4.784421643131349E-3</v>
      </c>
      <c r="N63" s="69">
        <f>K63/'סכום נכסי הקרן'!$C$41</f>
        <v>8.1780861292985656E-4</v>
      </c>
    </row>
    <row r="64" spans="1:14">
      <c r="A64" s="62" t="s">
        <v>1120</v>
      </c>
      <c r="B64" s="59" t="s">
        <v>1121</v>
      </c>
      <c r="C64" s="71" t="s">
        <v>120</v>
      </c>
      <c r="D64" s="71" t="s">
        <v>27</v>
      </c>
      <c r="E64" s="59" t="s">
        <v>1122</v>
      </c>
      <c r="F64" s="71" t="s">
        <v>628</v>
      </c>
      <c r="G64" s="71" t="s">
        <v>132</v>
      </c>
      <c r="H64" s="68">
        <v>721927.23034500005</v>
      </c>
      <c r="I64" s="70">
        <v>865.1</v>
      </c>
      <c r="J64" s="130" t="s">
        <v>3565</v>
      </c>
      <c r="K64" s="68">
        <v>6245.3924696380009</v>
      </c>
      <c r="L64" s="69">
        <v>4.0620953427731952E-3</v>
      </c>
      <c r="M64" s="69">
        <f t="shared" si="0"/>
        <v>1.7360320458901948E-3</v>
      </c>
      <c r="N64" s="69">
        <f>K64/'סכום נכסי הקרן'!$C$41</f>
        <v>2.9674265049140544E-4</v>
      </c>
    </row>
    <row r="65" spans="1:14">
      <c r="A65" s="62" t="s">
        <v>1123</v>
      </c>
      <c r="B65" s="59" t="s">
        <v>1124</v>
      </c>
      <c r="C65" s="71" t="s">
        <v>120</v>
      </c>
      <c r="D65" s="71" t="s">
        <v>27</v>
      </c>
      <c r="E65" s="59" t="s">
        <v>1125</v>
      </c>
      <c r="F65" s="71" t="s">
        <v>153</v>
      </c>
      <c r="G65" s="71" t="s">
        <v>132</v>
      </c>
      <c r="H65" s="68">
        <v>72487.481350999995</v>
      </c>
      <c r="I65" s="70">
        <v>16440</v>
      </c>
      <c r="J65" s="130" t="s">
        <v>3565</v>
      </c>
      <c r="K65" s="68">
        <v>11916.941934094</v>
      </c>
      <c r="L65" s="69">
        <v>2.8180523557427011E-3</v>
      </c>
      <c r="M65" s="69">
        <f t="shared" si="0"/>
        <v>3.3125529239636407E-3</v>
      </c>
      <c r="N65" s="69">
        <f>K65/'סכום נכסי הקרן'!$C$41</f>
        <v>5.6621980963835253E-4</v>
      </c>
    </row>
    <row r="66" spans="1:14">
      <c r="A66" s="62" t="s">
        <v>1126</v>
      </c>
      <c r="B66" s="59" t="s">
        <v>1127</v>
      </c>
      <c r="C66" s="71" t="s">
        <v>120</v>
      </c>
      <c r="D66" s="71" t="s">
        <v>27</v>
      </c>
      <c r="E66" s="59" t="s">
        <v>697</v>
      </c>
      <c r="F66" s="71" t="s">
        <v>577</v>
      </c>
      <c r="G66" s="71" t="s">
        <v>132</v>
      </c>
      <c r="H66" s="68">
        <v>76666.293812999997</v>
      </c>
      <c r="I66" s="70">
        <v>26000</v>
      </c>
      <c r="J66" s="130" t="s">
        <v>3565</v>
      </c>
      <c r="K66" s="68">
        <v>19933.236391470997</v>
      </c>
      <c r="L66" s="69">
        <v>4.0980768903634193E-3</v>
      </c>
      <c r="M66" s="69">
        <f t="shared" si="0"/>
        <v>5.5408426807649546E-3</v>
      </c>
      <c r="N66" s="69">
        <f>K66/'סכום נכסי הקרן'!$C$41</f>
        <v>9.4710483423305063E-4</v>
      </c>
    </row>
    <row r="67" spans="1:14">
      <c r="A67" s="62" t="s">
        <v>1128</v>
      </c>
      <c r="B67" s="59" t="s">
        <v>1129</v>
      </c>
      <c r="C67" s="71" t="s">
        <v>120</v>
      </c>
      <c r="D67" s="71" t="s">
        <v>27</v>
      </c>
      <c r="E67" s="59" t="s">
        <v>1130</v>
      </c>
      <c r="F67" s="71" t="s">
        <v>128</v>
      </c>
      <c r="G67" s="71" t="s">
        <v>132</v>
      </c>
      <c r="H67" s="68">
        <v>44587.000456000002</v>
      </c>
      <c r="I67" s="70">
        <v>30260</v>
      </c>
      <c r="J67" s="130" t="s">
        <v>3565</v>
      </c>
      <c r="K67" s="68">
        <v>13492.026337973</v>
      </c>
      <c r="L67" s="69">
        <v>7.6317207317770355E-3</v>
      </c>
      <c r="M67" s="69">
        <f t="shared" si="0"/>
        <v>3.7503792116483749E-3</v>
      </c>
      <c r="N67" s="69">
        <f>K67/'סכום נכסי הקרן'!$C$41</f>
        <v>6.4105813613696261E-4</v>
      </c>
    </row>
    <row r="68" spans="1:14">
      <c r="A68" s="62" t="s">
        <v>1131</v>
      </c>
      <c r="B68" s="59" t="s">
        <v>1132</v>
      </c>
      <c r="C68" s="71" t="s">
        <v>120</v>
      </c>
      <c r="D68" s="71" t="s">
        <v>27</v>
      </c>
      <c r="E68" s="59" t="s">
        <v>1133</v>
      </c>
      <c r="F68" s="71" t="s">
        <v>577</v>
      </c>
      <c r="G68" s="71" t="s">
        <v>132</v>
      </c>
      <c r="H68" s="68">
        <v>59746.160088999997</v>
      </c>
      <c r="I68" s="70">
        <v>10140</v>
      </c>
      <c r="J68" s="68">
        <v>76.373516120999994</v>
      </c>
      <c r="K68" s="68">
        <v>6134.6341491909998</v>
      </c>
      <c r="L68" s="69">
        <v>1.9093379172638856E-3</v>
      </c>
      <c r="M68" s="69">
        <f t="shared" si="0"/>
        <v>1.7052445502156253E-3</v>
      </c>
      <c r="N68" s="69">
        <f>K68/'סכום נכסי הקרן'!$C$41</f>
        <v>2.9148009609899513E-4</v>
      </c>
    </row>
    <row r="69" spans="1:14">
      <c r="A69" s="62" t="s">
        <v>1134</v>
      </c>
      <c r="B69" s="59" t="s">
        <v>1135</v>
      </c>
      <c r="C69" s="71" t="s">
        <v>120</v>
      </c>
      <c r="D69" s="71" t="s">
        <v>27</v>
      </c>
      <c r="E69" s="59" t="s">
        <v>586</v>
      </c>
      <c r="F69" s="71" t="s">
        <v>308</v>
      </c>
      <c r="G69" s="71" t="s">
        <v>132</v>
      </c>
      <c r="H69" s="68">
        <v>86883.362282000002</v>
      </c>
      <c r="I69" s="70">
        <v>3447</v>
      </c>
      <c r="J69" s="130" t="s">
        <v>3565</v>
      </c>
      <c r="K69" s="68">
        <v>2994.8694978499993</v>
      </c>
      <c r="L69" s="69">
        <v>2.357134047586763E-3</v>
      </c>
      <c r="M69" s="69">
        <f t="shared" si="0"/>
        <v>8.3248401870699947E-4</v>
      </c>
      <c r="N69" s="69">
        <f>K69/'סכום נכסי הקרן'!$C$41</f>
        <v>1.4229778464497123E-4</v>
      </c>
    </row>
    <row r="70" spans="1:14">
      <c r="A70" s="62" t="s">
        <v>1136</v>
      </c>
      <c r="B70" s="59" t="s">
        <v>1137</v>
      </c>
      <c r="C70" s="71" t="s">
        <v>120</v>
      </c>
      <c r="D70" s="71" t="s">
        <v>27</v>
      </c>
      <c r="E70" s="59" t="s">
        <v>1138</v>
      </c>
      <c r="F70" s="71" t="s">
        <v>1139</v>
      </c>
      <c r="G70" s="71" t="s">
        <v>132</v>
      </c>
      <c r="H70" s="68">
        <v>675061.86984599987</v>
      </c>
      <c r="I70" s="70">
        <v>4651</v>
      </c>
      <c r="J70" s="130" t="s">
        <v>3565</v>
      </c>
      <c r="K70" s="68">
        <v>31397.12756655</v>
      </c>
      <c r="L70" s="69">
        <v>9.4388201667707627E-3</v>
      </c>
      <c r="M70" s="69">
        <f t="shared" si="0"/>
        <v>8.727461063402565E-3</v>
      </c>
      <c r="N70" s="69">
        <f>K70/'סכום נכסי הקרן'!$C$41</f>
        <v>1.4917984573761859E-3</v>
      </c>
    </row>
    <row r="71" spans="1:14">
      <c r="A71" s="62" t="s">
        <v>1140</v>
      </c>
      <c r="B71" s="59" t="s">
        <v>1141</v>
      </c>
      <c r="C71" s="71" t="s">
        <v>120</v>
      </c>
      <c r="D71" s="71" t="s">
        <v>27</v>
      </c>
      <c r="E71" s="59" t="s">
        <v>1142</v>
      </c>
      <c r="F71" s="71" t="s">
        <v>155</v>
      </c>
      <c r="G71" s="71" t="s">
        <v>132</v>
      </c>
      <c r="H71" s="68">
        <v>319418.21333699999</v>
      </c>
      <c r="I71" s="70">
        <v>1990</v>
      </c>
      <c r="J71" s="130" t="s">
        <v>3565</v>
      </c>
      <c r="K71" s="68">
        <v>6356.422445397001</v>
      </c>
      <c r="L71" s="69">
        <v>2.2003756499193918E-3</v>
      </c>
      <c r="M71" s="69">
        <f t="shared" si="0"/>
        <v>1.7668950536049381E-3</v>
      </c>
      <c r="N71" s="69">
        <f>K71/'סכום נכסי הקרן'!$C$41</f>
        <v>3.0201811227397487E-4</v>
      </c>
    </row>
    <row r="72" spans="1:14">
      <c r="A72" s="62" t="s">
        <v>1143</v>
      </c>
      <c r="B72" s="59" t="s">
        <v>1144</v>
      </c>
      <c r="C72" s="71" t="s">
        <v>120</v>
      </c>
      <c r="D72" s="71" t="s">
        <v>27</v>
      </c>
      <c r="E72" s="59" t="s">
        <v>1145</v>
      </c>
      <c r="F72" s="71" t="s">
        <v>1139</v>
      </c>
      <c r="G72" s="71" t="s">
        <v>132</v>
      </c>
      <c r="H72" s="68">
        <v>161485.569434</v>
      </c>
      <c r="I72" s="70">
        <v>19210</v>
      </c>
      <c r="J72" s="130" t="s">
        <v>3565</v>
      </c>
      <c r="K72" s="68">
        <v>31021.377888248</v>
      </c>
      <c r="L72" s="69">
        <v>7.0417234513877299E-3</v>
      </c>
      <c r="M72" s="69">
        <f t="shared" si="0"/>
        <v>8.6230139072091903E-3</v>
      </c>
      <c r="N72" s="69">
        <f>K72/'סכום נכסי הקרן'!$C$41</f>
        <v>1.4739451429523621E-3</v>
      </c>
    </row>
    <row r="73" spans="1:14">
      <c r="A73" s="62" t="s">
        <v>1146</v>
      </c>
      <c r="B73" s="59" t="s">
        <v>1147</v>
      </c>
      <c r="C73" s="71" t="s">
        <v>120</v>
      </c>
      <c r="D73" s="71" t="s">
        <v>27</v>
      </c>
      <c r="E73" s="59" t="s">
        <v>1148</v>
      </c>
      <c r="F73" s="71" t="s">
        <v>1099</v>
      </c>
      <c r="G73" s="71" t="s">
        <v>132</v>
      </c>
      <c r="H73" s="68">
        <v>82395.578838000001</v>
      </c>
      <c r="I73" s="70">
        <v>15690</v>
      </c>
      <c r="J73" s="130" t="s">
        <v>3565</v>
      </c>
      <c r="K73" s="68">
        <v>12927.866319638999</v>
      </c>
      <c r="L73" s="69">
        <v>5.6872152849351109E-3</v>
      </c>
      <c r="M73" s="69">
        <f t="shared" si="0"/>
        <v>3.5935596241526038E-3</v>
      </c>
      <c r="N73" s="69">
        <f>K73/'סכום נכסי הקרן'!$C$41</f>
        <v>6.1425272079187782E-4</v>
      </c>
    </row>
    <row r="74" spans="1:14">
      <c r="A74" s="62" t="s">
        <v>1149</v>
      </c>
      <c r="B74" s="59" t="s">
        <v>1150</v>
      </c>
      <c r="C74" s="71" t="s">
        <v>120</v>
      </c>
      <c r="D74" s="71" t="s">
        <v>27</v>
      </c>
      <c r="E74" s="59" t="s">
        <v>1151</v>
      </c>
      <c r="F74" s="71" t="s">
        <v>129</v>
      </c>
      <c r="G74" s="71" t="s">
        <v>132</v>
      </c>
      <c r="H74" s="68">
        <v>318268.629419</v>
      </c>
      <c r="I74" s="70">
        <v>1320</v>
      </c>
      <c r="J74" s="130" t="s">
        <v>3565</v>
      </c>
      <c r="K74" s="68">
        <v>4201.1459081749999</v>
      </c>
      <c r="L74" s="69">
        <v>1.588641836402799E-3</v>
      </c>
      <c r="M74" s="69">
        <f t="shared" ref="M74:M137" si="1">IFERROR(K74/$K$9,0)</f>
        <v>1.1677927306424356E-3</v>
      </c>
      <c r="N74" s="69">
        <f>K74/'סכום נכסי הקרן'!$C$41</f>
        <v>1.9961262289817819E-4</v>
      </c>
    </row>
    <row r="75" spans="1:14">
      <c r="A75" s="62" t="s">
        <v>1152</v>
      </c>
      <c r="B75" s="59" t="s">
        <v>1153</v>
      </c>
      <c r="C75" s="71" t="s">
        <v>120</v>
      </c>
      <c r="D75" s="71" t="s">
        <v>27</v>
      </c>
      <c r="E75" s="59" t="s">
        <v>1154</v>
      </c>
      <c r="F75" s="71" t="s">
        <v>577</v>
      </c>
      <c r="G75" s="71" t="s">
        <v>132</v>
      </c>
      <c r="H75" s="68">
        <v>1206821.1526490001</v>
      </c>
      <c r="I75" s="70">
        <v>1082</v>
      </c>
      <c r="J75" s="130" t="s">
        <v>3565</v>
      </c>
      <c r="K75" s="68">
        <v>13057.804871661998</v>
      </c>
      <c r="L75" s="69">
        <v>3.7413197320195577E-3</v>
      </c>
      <c r="M75" s="69">
        <f t="shared" si="1"/>
        <v>3.6296786497230769E-3</v>
      </c>
      <c r="N75" s="69">
        <f>K75/'סכום נכסי הקרן'!$C$41</f>
        <v>6.2042660185952433E-4</v>
      </c>
    </row>
    <row r="76" spans="1:14">
      <c r="A76" s="62" t="s">
        <v>1155</v>
      </c>
      <c r="B76" s="59" t="s">
        <v>1156</v>
      </c>
      <c r="C76" s="71" t="s">
        <v>120</v>
      </c>
      <c r="D76" s="71" t="s">
        <v>27</v>
      </c>
      <c r="E76" s="59" t="s">
        <v>1157</v>
      </c>
      <c r="F76" s="71" t="s">
        <v>126</v>
      </c>
      <c r="G76" s="71" t="s">
        <v>132</v>
      </c>
      <c r="H76" s="68">
        <v>24451186.752500001</v>
      </c>
      <c r="I76" s="70">
        <v>150.69999999999999</v>
      </c>
      <c r="J76" s="130" t="s">
        <v>3565</v>
      </c>
      <c r="K76" s="68">
        <v>36847.938436021999</v>
      </c>
      <c r="L76" s="69">
        <v>9.4389470579015738E-3</v>
      </c>
      <c r="M76" s="69">
        <f t="shared" si="1"/>
        <v>1.0242623223585986E-2</v>
      </c>
      <c r="N76" s="69">
        <f>K76/'סכום נכסי הקרן'!$C$41</f>
        <v>1.7507874756961565E-3</v>
      </c>
    </row>
    <row r="77" spans="1:14">
      <c r="A77" s="62" t="s">
        <v>1158</v>
      </c>
      <c r="B77" s="59" t="s">
        <v>1159</v>
      </c>
      <c r="C77" s="71" t="s">
        <v>120</v>
      </c>
      <c r="D77" s="71" t="s">
        <v>27</v>
      </c>
      <c r="E77" s="59" t="s">
        <v>354</v>
      </c>
      <c r="F77" s="71" t="s">
        <v>308</v>
      </c>
      <c r="G77" s="71" t="s">
        <v>132</v>
      </c>
      <c r="H77" s="68">
        <v>17543.292079999999</v>
      </c>
      <c r="I77" s="70">
        <v>76070</v>
      </c>
      <c r="J77" s="130" t="s">
        <v>3565</v>
      </c>
      <c r="K77" s="68">
        <v>13345.182285413</v>
      </c>
      <c r="L77" s="69">
        <v>3.3475093174575913E-3</v>
      </c>
      <c r="M77" s="69">
        <f t="shared" si="1"/>
        <v>3.7095609632785778E-3</v>
      </c>
      <c r="N77" s="69">
        <f>K77/'סכום נכסי הקרן'!$C$41</f>
        <v>6.3408100962691655E-4</v>
      </c>
    </row>
    <row r="78" spans="1:14">
      <c r="A78" s="62" t="s">
        <v>1160</v>
      </c>
      <c r="B78" s="59" t="s">
        <v>1161</v>
      </c>
      <c r="C78" s="71" t="s">
        <v>120</v>
      </c>
      <c r="D78" s="71" t="s">
        <v>27</v>
      </c>
      <c r="E78" s="59" t="s">
        <v>662</v>
      </c>
      <c r="F78" s="71" t="s">
        <v>351</v>
      </c>
      <c r="G78" s="71" t="s">
        <v>132</v>
      </c>
      <c r="H78" s="68">
        <v>221976.14735300001</v>
      </c>
      <c r="I78" s="70">
        <v>5850</v>
      </c>
      <c r="J78" s="130" t="s">
        <v>3565</v>
      </c>
      <c r="K78" s="68">
        <v>12985.604620167998</v>
      </c>
      <c r="L78" s="69">
        <v>2.8087097344865349E-3</v>
      </c>
      <c r="M78" s="69">
        <f t="shared" si="1"/>
        <v>3.6096091423343476E-3</v>
      </c>
      <c r="N78" s="69">
        <f>K78/'סכום נכסי הקרן'!$C$41</f>
        <v>6.1699608983027514E-4</v>
      </c>
    </row>
    <row r="79" spans="1:14">
      <c r="A79" s="62" t="s">
        <v>1162</v>
      </c>
      <c r="B79" s="59" t="s">
        <v>1163</v>
      </c>
      <c r="C79" s="71" t="s">
        <v>120</v>
      </c>
      <c r="D79" s="71" t="s">
        <v>27</v>
      </c>
      <c r="E79" s="59" t="s">
        <v>1164</v>
      </c>
      <c r="F79" s="71" t="s">
        <v>308</v>
      </c>
      <c r="G79" s="71" t="s">
        <v>132</v>
      </c>
      <c r="H79" s="68">
        <v>595378.73521800002</v>
      </c>
      <c r="I79" s="70">
        <v>884</v>
      </c>
      <c r="J79" s="130" t="s">
        <v>3565</v>
      </c>
      <c r="K79" s="68">
        <v>5263.148019325</v>
      </c>
      <c r="L79" s="69">
        <v>3.9587298327908834E-3</v>
      </c>
      <c r="M79" s="69">
        <f t="shared" si="1"/>
        <v>1.462997508680397E-3</v>
      </c>
      <c r="N79" s="69">
        <f>K79/'סכום נכסי הקרן'!$C$41</f>
        <v>2.5007243352211892E-4</v>
      </c>
    </row>
    <row r="80" spans="1:14">
      <c r="A80" s="62" t="s">
        <v>1165</v>
      </c>
      <c r="B80" s="59" t="s">
        <v>1166</v>
      </c>
      <c r="C80" s="71" t="s">
        <v>120</v>
      </c>
      <c r="D80" s="71" t="s">
        <v>27</v>
      </c>
      <c r="E80" s="59" t="s">
        <v>475</v>
      </c>
      <c r="F80" s="71" t="s">
        <v>308</v>
      </c>
      <c r="G80" s="71" t="s">
        <v>132</v>
      </c>
      <c r="H80" s="68">
        <v>231426.086618</v>
      </c>
      <c r="I80" s="70">
        <v>8550</v>
      </c>
      <c r="J80" s="130" t="s">
        <v>3565</v>
      </c>
      <c r="K80" s="68">
        <v>19786.930405857001</v>
      </c>
      <c r="L80" s="69">
        <v>6.3229371070364611E-3</v>
      </c>
      <c r="M80" s="69">
        <f t="shared" si="1"/>
        <v>5.5001739988900797E-3</v>
      </c>
      <c r="N80" s="69">
        <f>K80/'סכום נכסי הקרן'!$C$41</f>
        <v>9.401532733559852E-4</v>
      </c>
    </row>
    <row r="81" spans="1:14">
      <c r="A81" s="62" t="s">
        <v>1167</v>
      </c>
      <c r="B81" s="59" t="s">
        <v>1168</v>
      </c>
      <c r="C81" s="71" t="s">
        <v>120</v>
      </c>
      <c r="D81" s="71" t="s">
        <v>27</v>
      </c>
      <c r="E81" s="59" t="s">
        <v>1169</v>
      </c>
      <c r="F81" s="71" t="s">
        <v>1139</v>
      </c>
      <c r="G81" s="71" t="s">
        <v>132</v>
      </c>
      <c r="H81" s="68">
        <v>453794.58859699999</v>
      </c>
      <c r="I81" s="70">
        <v>6799</v>
      </c>
      <c r="J81" s="130" t="s">
        <v>3565</v>
      </c>
      <c r="K81" s="68">
        <v>30853.494078710999</v>
      </c>
      <c r="L81" s="69">
        <v>7.1438878760354116E-3</v>
      </c>
      <c r="M81" s="69">
        <f t="shared" si="1"/>
        <v>8.5763472365781197E-3</v>
      </c>
      <c r="N81" s="69">
        <f>K81/'סכום נכסי הקרן'!$C$41</f>
        <v>1.4659683365532774E-3</v>
      </c>
    </row>
    <row r="82" spans="1:14">
      <c r="A82" s="62" t="s">
        <v>1170</v>
      </c>
      <c r="B82" s="59" t="s">
        <v>1171</v>
      </c>
      <c r="C82" s="71" t="s">
        <v>120</v>
      </c>
      <c r="D82" s="71" t="s">
        <v>27</v>
      </c>
      <c r="E82" s="59" t="s">
        <v>1172</v>
      </c>
      <c r="F82" s="71" t="s">
        <v>1173</v>
      </c>
      <c r="G82" s="71" t="s">
        <v>132</v>
      </c>
      <c r="H82" s="68">
        <v>438035.03253999999</v>
      </c>
      <c r="I82" s="70">
        <v>4109</v>
      </c>
      <c r="J82" s="130" t="s">
        <v>3565</v>
      </c>
      <c r="K82" s="68">
        <v>17998.859487316</v>
      </c>
      <c r="L82" s="69">
        <v>3.9926386420616198E-3</v>
      </c>
      <c r="M82" s="69">
        <f t="shared" si="1"/>
        <v>5.0031438394561737E-3</v>
      </c>
      <c r="N82" s="69">
        <f>K82/'סכום נכסי הקרן'!$C$41</f>
        <v>8.5519513722379537E-4</v>
      </c>
    </row>
    <row r="83" spans="1:14">
      <c r="A83" s="62" t="s">
        <v>1174</v>
      </c>
      <c r="B83" s="59" t="s">
        <v>1175</v>
      </c>
      <c r="C83" s="71" t="s">
        <v>120</v>
      </c>
      <c r="D83" s="71" t="s">
        <v>27</v>
      </c>
      <c r="E83" s="59" t="s">
        <v>538</v>
      </c>
      <c r="F83" s="71" t="s">
        <v>539</v>
      </c>
      <c r="G83" s="71" t="s">
        <v>132</v>
      </c>
      <c r="H83" s="68">
        <v>16538.614751000001</v>
      </c>
      <c r="I83" s="70">
        <v>41750</v>
      </c>
      <c r="J83" s="130" t="s">
        <v>3565</v>
      </c>
      <c r="K83" s="68">
        <v>6904.8716584790009</v>
      </c>
      <c r="L83" s="69">
        <v>5.5933335512458561E-3</v>
      </c>
      <c r="M83" s="69">
        <f t="shared" si="1"/>
        <v>1.9193475078073557E-3</v>
      </c>
      <c r="N83" s="69">
        <f>K83/'סכום נכסי הקרן'!$C$41</f>
        <v>3.2807704675104409E-4</v>
      </c>
    </row>
    <row r="84" spans="1:14">
      <c r="A84" s="62" t="s">
        <v>1176</v>
      </c>
      <c r="B84" s="59" t="s">
        <v>1177</v>
      </c>
      <c r="C84" s="71" t="s">
        <v>120</v>
      </c>
      <c r="D84" s="71" t="s">
        <v>27</v>
      </c>
      <c r="E84" s="59" t="s">
        <v>1178</v>
      </c>
      <c r="F84" s="71" t="s">
        <v>351</v>
      </c>
      <c r="G84" s="71" t="s">
        <v>132</v>
      </c>
      <c r="H84" s="68">
        <v>203365.50257800001</v>
      </c>
      <c r="I84" s="70">
        <v>9332</v>
      </c>
      <c r="J84" s="130" t="s">
        <v>3565</v>
      </c>
      <c r="K84" s="68">
        <v>18978.068700601001</v>
      </c>
      <c r="L84" s="69">
        <v>3.2862897680316456E-3</v>
      </c>
      <c r="M84" s="69">
        <f t="shared" si="1"/>
        <v>5.2753346716829623E-3</v>
      </c>
      <c r="N84" s="69">
        <f>K84/'סכום נכסי הקרן'!$C$41</f>
        <v>9.0172113839160305E-4</v>
      </c>
    </row>
    <row r="85" spans="1:14">
      <c r="A85" s="62" t="s">
        <v>1179</v>
      </c>
      <c r="B85" s="59" t="s">
        <v>1180</v>
      </c>
      <c r="C85" s="71" t="s">
        <v>120</v>
      </c>
      <c r="D85" s="71" t="s">
        <v>27</v>
      </c>
      <c r="E85" s="59" t="s">
        <v>548</v>
      </c>
      <c r="F85" s="71" t="s">
        <v>308</v>
      </c>
      <c r="G85" s="71" t="s">
        <v>132</v>
      </c>
      <c r="H85" s="68">
        <v>7499031.2423550002</v>
      </c>
      <c r="I85" s="70">
        <v>169</v>
      </c>
      <c r="J85" s="130" t="s">
        <v>3565</v>
      </c>
      <c r="K85" s="68">
        <v>12673.36279958</v>
      </c>
      <c r="L85" s="69">
        <v>1.0868414124075618E-2</v>
      </c>
      <c r="M85" s="69">
        <f t="shared" si="1"/>
        <v>3.5228152684115962E-3</v>
      </c>
      <c r="N85" s="69">
        <f>K85/'סכום נכסי הקרן'!$C$41</f>
        <v>6.0216027832827755E-4</v>
      </c>
    </row>
    <row r="86" spans="1:14">
      <c r="A86" s="62" t="s">
        <v>1181</v>
      </c>
      <c r="B86" s="59" t="s">
        <v>1182</v>
      </c>
      <c r="C86" s="71" t="s">
        <v>120</v>
      </c>
      <c r="D86" s="71" t="s">
        <v>27</v>
      </c>
      <c r="E86" s="59" t="s">
        <v>1183</v>
      </c>
      <c r="F86" s="71" t="s">
        <v>514</v>
      </c>
      <c r="G86" s="71" t="s">
        <v>132</v>
      </c>
      <c r="H86" s="68">
        <v>123445.54369899999</v>
      </c>
      <c r="I86" s="70">
        <v>7554</v>
      </c>
      <c r="J86" s="130" t="s">
        <v>3565</v>
      </c>
      <c r="K86" s="68">
        <v>9325.0763709969997</v>
      </c>
      <c r="L86" s="69">
        <v>4.9378217479599997E-3</v>
      </c>
      <c r="M86" s="69">
        <f t="shared" si="1"/>
        <v>2.5920919284296911E-3</v>
      </c>
      <c r="N86" s="69">
        <f>K86/'סכום נכסי הקרן'!$C$41</f>
        <v>4.4307029411152718E-4</v>
      </c>
    </row>
    <row r="87" spans="1:14">
      <c r="A87" s="62" t="s">
        <v>1184</v>
      </c>
      <c r="B87" s="59" t="s">
        <v>1185</v>
      </c>
      <c r="C87" s="71" t="s">
        <v>120</v>
      </c>
      <c r="D87" s="71" t="s">
        <v>27</v>
      </c>
      <c r="E87" s="59" t="s">
        <v>624</v>
      </c>
      <c r="F87" s="71" t="s">
        <v>291</v>
      </c>
      <c r="G87" s="71" t="s">
        <v>132</v>
      </c>
      <c r="H87" s="68">
        <v>1475281.2233859999</v>
      </c>
      <c r="I87" s="70">
        <v>316</v>
      </c>
      <c r="J87" s="130" t="s">
        <v>3565</v>
      </c>
      <c r="K87" s="68">
        <v>4661.888665898</v>
      </c>
      <c r="L87" s="69">
        <v>2.0761696565238896E-3</v>
      </c>
      <c r="M87" s="69">
        <f t="shared" si="1"/>
        <v>1.2958654172201796E-3</v>
      </c>
      <c r="N87" s="69">
        <f>K87/'סכום נכסי הקרן'!$C$41</f>
        <v>2.2150428587790558E-4</v>
      </c>
    </row>
    <row r="88" spans="1:14">
      <c r="A88" s="62" t="s">
        <v>1186</v>
      </c>
      <c r="B88" s="59" t="s">
        <v>1187</v>
      </c>
      <c r="C88" s="71" t="s">
        <v>120</v>
      </c>
      <c r="D88" s="71" t="s">
        <v>27</v>
      </c>
      <c r="E88" s="59" t="s">
        <v>1188</v>
      </c>
      <c r="F88" s="71" t="s">
        <v>126</v>
      </c>
      <c r="G88" s="71" t="s">
        <v>132</v>
      </c>
      <c r="H88" s="68">
        <v>240837.18221200001</v>
      </c>
      <c r="I88" s="70">
        <v>3253</v>
      </c>
      <c r="J88" s="130" t="s">
        <v>3565</v>
      </c>
      <c r="K88" s="68">
        <v>7834.4335373499998</v>
      </c>
      <c r="L88" s="69">
        <v>2.5578597720557475E-3</v>
      </c>
      <c r="M88" s="69">
        <f t="shared" si="1"/>
        <v>2.1777378680934707E-3</v>
      </c>
      <c r="N88" s="69">
        <f>K88/'סכום נכסי הקרן'!$C$41</f>
        <v>3.7224411184310214E-4</v>
      </c>
    </row>
    <row r="89" spans="1:14">
      <c r="A89" s="62" t="s">
        <v>1189</v>
      </c>
      <c r="B89" s="59" t="s">
        <v>1190</v>
      </c>
      <c r="C89" s="71" t="s">
        <v>120</v>
      </c>
      <c r="D89" s="71" t="s">
        <v>27</v>
      </c>
      <c r="E89" s="59" t="s">
        <v>1191</v>
      </c>
      <c r="F89" s="71" t="s">
        <v>157</v>
      </c>
      <c r="G89" s="71" t="s">
        <v>132</v>
      </c>
      <c r="H89" s="68">
        <v>50953.897258000005</v>
      </c>
      <c r="I89" s="70">
        <v>7011</v>
      </c>
      <c r="J89" s="130" t="s">
        <v>3565</v>
      </c>
      <c r="K89" s="68">
        <v>3572.3777367049997</v>
      </c>
      <c r="L89" s="69">
        <v>1.530116186784459E-3</v>
      </c>
      <c r="M89" s="69">
        <f t="shared" si="1"/>
        <v>9.9301401170454138E-4</v>
      </c>
      <c r="N89" s="69">
        <f>K89/'סכום נכסי הקרן'!$C$41</f>
        <v>1.6973742535795745E-4</v>
      </c>
    </row>
    <row r="90" spans="1:14">
      <c r="A90" s="62" t="s">
        <v>1192</v>
      </c>
      <c r="B90" s="59" t="s">
        <v>1193</v>
      </c>
      <c r="C90" s="71" t="s">
        <v>120</v>
      </c>
      <c r="D90" s="71" t="s">
        <v>27</v>
      </c>
      <c r="E90" s="59" t="s">
        <v>627</v>
      </c>
      <c r="F90" s="71" t="s">
        <v>628</v>
      </c>
      <c r="G90" s="71" t="s">
        <v>132</v>
      </c>
      <c r="H90" s="68">
        <v>165334.866351</v>
      </c>
      <c r="I90" s="70">
        <v>9675</v>
      </c>
      <c r="J90" s="130" t="s">
        <v>3565</v>
      </c>
      <c r="K90" s="68">
        <v>15996.148319437001</v>
      </c>
      <c r="L90" s="69">
        <v>4.6520113821376576E-3</v>
      </c>
      <c r="M90" s="69">
        <f t="shared" si="1"/>
        <v>4.4464501195654775E-3</v>
      </c>
      <c r="N90" s="69">
        <f>K90/'סכום נכסי הקרן'!$C$41</f>
        <v>7.6003861615417574E-4</v>
      </c>
    </row>
    <row r="91" spans="1:14">
      <c r="A91" s="62" t="s">
        <v>1194</v>
      </c>
      <c r="B91" s="59" t="s">
        <v>1195</v>
      </c>
      <c r="C91" s="71" t="s">
        <v>120</v>
      </c>
      <c r="D91" s="71" t="s">
        <v>27</v>
      </c>
      <c r="E91" s="59" t="s">
        <v>1196</v>
      </c>
      <c r="F91" s="71" t="s">
        <v>126</v>
      </c>
      <c r="G91" s="71" t="s">
        <v>132</v>
      </c>
      <c r="H91" s="68">
        <v>517007.89103300008</v>
      </c>
      <c r="I91" s="70">
        <v>1817</v>
      </c>
      <c r="J91" s="130" t="s">
        <v>3565</v>
      </c>
      <c r="K91" s="68">
        <v>9394.0333797780004</v>
      </c>
      <c r="L91" s="69">
        <v>5.490333115546365E-3</v>
      </c>
      <c r="M91" s="69">
        <f t="shared" si="1"/>
        <v>2.6112599114851238E-3</v>
      </c>
      <c r="N91" s="69">
        <f>K91/'סכום נכסי הקרן'!$C$41</f>
        <v>4.4634670718806502E-4</v>
      </c>
    </row>
    <row r="92" spans="1:14">
      <c r="A92" s="62" t="s">
        <v>1197</v>
      </c>
      <c r="B92" s="59" t="s">
        <v>1198</v>
      </c>
      <c r="C92" s="71" t="s">
        <v>120</v>
      </c>
      <c r="D92" s="71" t="s">
        <v>27</v>
      </c>
      <c r="E92" s="59" t="s">
        <v>1199</v>
      </c>
      <c r="F92" s="71" t="s">
        <v>564</v>
      </c>
      <c r="G92" s="71" t="s">
        <v>132</v>
      </c>
      <c r="H92" s="68">
        <v>191978.99900800001</v>
      </c>
      <c r="I92" s="70">
        <v>5400</v>
      </c>
      <c r="J92" s="130" t="s">
        <v>3565</v>
      </c>
      <c r="K92" s="68">
        <v>10366.865946421</v>
      </c>
      <c r="L92" s="69">
        <v>2.5970193130746646E-3</v>
      </c>
      <c r="M92" s="69">
        <f t="shared" si="1"/>
        <v>2.8816782269374024E-3</v>
      </c>
      <c r="N92" s="69">
        <f>K92/'סכום נכסי הקרן'!$C$41</f>
        <v>4.9256972931412417E-4</v>
      </c>
    </row>
    <row r="93" spans="1:14">
      <c r="A93" s="62" t="s">
        <v>1200</v>
      </c>
      <c r="B93" s="59" t="s">
        <v>1201</v>
      </c>
      <c r="C93" s="71" t="s">
        <v>120</v>
      </c>
      <c r="D93" s="71" t="s">
        <v>27</v>
      </c>
      <c r="E93" s="59" t="s">
        <v>555</v>
      </c>
      <c r="F93" s="71" t="s">
        <v>156</v>
      </c>
      <c r="G93" s="71" t="s">
        <v>132</v>
      </c>
      <c r="H93" s="68">
        <v>1054050.9724610001</v>
      </c>
      <c r="I93" s="70">
        <v>1494</v>
      </c>
      <c r="J93" s="130" t="s">
        <v>3565</v>
      </c>
      <c r="K93" s="68">
        <v>15747.521528565998</v>
      </c>
      <c r="L93" s="69">
        <v>6.375159127593075E-3</v>
      </c>
      <c r="M93" s="69">
        <f t="shared" si="1"/>
        <v>4.3773393185201877E-3</v>
      </c>
      <c r="N93" s="69">
        <f>K93/'סכום נכסי הקרן'!$C$41</f>
        <v>7.4822539972864172E-4</v>
      </c>
    </row>
    <row r="94" spans="1:14">
      <c r="A94" s="62" t="s">
        <v>1202</v>
      </c>
      <c r="B94" s="59" t="s">
        <v>1203</v>
      </c>
      <c r="C94" s="71" t="s">
        <v>120</v>
      </c>
      <c r="D94" s="71" t="s">
        <v>27</v>
      </c>
      <c r="E94" s="59" t="s">
        <v>1204</v>
      </c>
      <c r="F94" s="71" t="s">
        <v>127</v>
      </c>
      <c r="G94" s="71" t="s">
        <v>132</v>
      </c>
      <c r="H94" s="68">
        <v>76958.572337000005</v>
      </c>
      <c r="I94" s="70">
        <v>10760</v>
      </c>
      <c r="J94" s="130" t="s">
        <v>3565</v>
      </c>
      <c r="K94" s="68">
        <v>8280.7423834259989</v>
      </c>
      <c r="L94" s="69">
        <v>6.3124523665532579E-3</v>
      </c>
      <c r="M94" s="69">
        <f t="shared" si="1"/>
        <v>2.3017983595548055E-3</v>
      </c>
      <c r="N94" s="69">
        <f>K94/'סכום נכסי הקרן'!$C$41</f>
        <v>3.9344996408796986E-4</v>
      </c>
    </row>
    <row r="95" spans="1:14">
      <c r="A95" s="62" t="s">
        <v>1205</v>
      </c>
      <c r="B95" s="59" t="s">
        <v>1206</v>
      </c>
      <c r="C95" s="71" t="s">
        <v>120</v>
      </c>
      <c r="D95" s="71" t="s">
        <v>27</v>
      </c>
      <c r="E95" s="59" t="s">
        <v>1207</v>
      </c>
      <c r="F95" s="71" t="s">
        <v>514</v>
      </c>
      <c r="G95" s="71" t="s">
        <v>132</v>
      </c>
      <c r="H95" s="68">
        <v>54292.300625999997</v>
      </c>
      <c r="I95" s="70">
        <v>46400</v>
      </c>
      <c r="J95" s="130" t="s">
        <v>3565</v>
      </c>
      <c r="K95" s="68">
        <v>25191.627490354007</v>
      </c>
      <c r="L95" s="69">
        <v>8.4813670318910246E-3</v>
      </c>
      <c r="M95" s="69">
        <f t="shared" si="1"/>
        <v>7.0025179080407491E-3</v>
      </c>
      <c r="N95" s="69">
        <f>K95/'סכום נכסי הקרן'!$C$41</f>
        <v>1.1969512481435926E-3</v>
      </c>
    </row>
    <row r="96" spans="1:14">
      <c r="A96" s="62" t="s">
        <v>1208</v>
      </c>
      <c r="B96" s="59" t="s">
        <v>1209</v>
      </c>
      <c r="C96" s="71" t="s">
        <v>120</v>
      </c>
      <c r="D96" s="71" t="s">
        <v>27</v>
      </c>
      <c r="E96" s="59" t="s">
        <v>1210</v>
      </c>
      <c r="F96" s="71" t="s">
        <v>1099</v>
      </c>
      <c r="G96" s="71" t="s">
        <v>132</v>
      </c>
      <c r="H96" s="68">
        <v>35162.342239999998</v>
      </c>
      <c r="I96" s="70">
        <v>24060</v>
      </c>
      <c r="J96" s="130" t="s">
        <v>3565</v>
      </c>
      <c r="K96" s="68">
        <v>8460.0595429549994</v>
      </c>
      <c r="L96" s="69">
        <v>2.5527700494352079E-3</v>
      </c>
      <c r="M96" s="69">
        <f t="shared" si="1"/>
        <v>2.3516431590343799E-3</v>
      </c>
      <c r="N96" s="69">
        <f>K96/'סכום נכסי הקרן'!$C$41</f>
        <v>4.019700129809596E-4</v>
      </c>
    </row>
    <row r="97" spans="1:14">
      <c r="A97" s="62" t="s">
        <v>1211</v>
      </c>
      <c r="B97" s="59" t="s">
        <v>1212</v>
      </c>
      <c r="C97" s="71" t="s">
        <v>120</v>
      </c>
      <c r="D97" s="71" t="s">
        <v>27</v>
      </c>
      <c r="E97" s="59" t="s">
        <v>558</v>
      </c>
      <c r="F97" s="71" t="s">
        <v>291</v>
      </c>
      <c r="G97" s="71" t="s">
        <v>132</v>
      </c>
      <c r="H97" s="68">
        <v>72330.829050999993</v>
      </c>
      <c r="I97" s="70">
        <v>29920</v>
      </c>
      <c r="J97" s="68">
        <v>509.68837249299997</v>
      </c>
      <c r="K97" s="68">
        <v>22151.072424456997</v>
      </c>
      <c r="L97" s="69">
        <v>6.7956247549379985E-3</v>
      </c>
      <c r="M97" s="69">
        <f t="shared" si="1"/>
        <v>6.1573346697811147E-3</v>
      </c>
      <c r="N97" s="69">
        <f>K97/'סכום נכסי הקרן'!$C$41</f>
        <v>1.0524827662017932E-3</v>
      </c>
    </row>
    <row r="98" spans="1:14">
      <c r="A98" s="62" t="s">
        <v>1213</v>
      </c>
      <c r="B98" s="59" t="s">
        <v>1214</v>
      </c>
      <c r="C98" s="71" t="s">
        <v>120</v>
      </c>
      <c r="D98" s="71" t="s">
        <v>27</v>
      </c>
      <c r="E98" s="59" t="s">
        <v>1215</v>
      </c>
      <c r="F98" s="71" t="s">
        <v>279</v>
      </c>
      <c r="G98" s="71" t="s">
        <v>132</v>
      </c>
      <c r="H98" s="68">
        <v>4823.1574000000001</v>
      </c>
      <c r="I98" s="70">
        <v>16000</v>
      </c>
      <c r="J98" s="130" t="s">
        <v>3565</v>
      </c>
      <c r="K98" s="68">
        <v>771.70518404799998</v>
      </c>
      <c r="L98" s="69">
        <v>1.3604508437171394E-4</v>
      </c>
      <c r="M98" s="69">
        <f t="shared" si="1"/>
        <v>2.1451092721552718E-4</v>
      </c>
      <c r="N98" s="69">
        <f>K98/'סכום נכסי הקרן'!$C$41</f>
        <v>3.6666685532676325E-5</v>
      </c>
    </row>
    <row r="99" spans="1:14">
      <c r="A99" s="62" t="s">
        <v>1216</v>
      </c>
      <c r="B99" s="59" t="s">
        <v>1217</v>
      </c>
      <c r="C99" s="71" t="s">
        <v>120</v>
      </c>
      <c r="D99" s="71" t="s">
        <v>27</v>
      </c>
      <c r="E99" s="59" t="s">
        <v>1218</v>
      </c>
      <c r="F99" s="71" t="s">
        <v>427</v>
      </c>
      <c r="G99" s="71" t="s">
        <v>132</v>
      </c>
      <c r="H99" s="68">
        <v>42246.284451</v>
      </c>
      <c r="I99" s="70">
        <v>14100</v>
      </c>
      <c r="J99" s="130" t="s">
        <v>3565</v>
      </c>
      <c r="K99" s="68">
        <v>5956.7261075990018</v>
      </c>
      <c r="L99" s="69">
        <v>4.4246421826453939E-3</v>
      </c>
      <c r="M99" s="69">
        <f t="shared" si="1"/>
        <v>1.6557914433169365E-3</v>
      </c>
      <c r="N99" s="69">
        <f>K99/'סכום נכסי הקרן'!$C$41</f>
        <v>2.8302699982643938E-4</v>
      </c>
    </row>
    <row r="100" spans="1:14">
      <c r="A100" s="62" t="s">
        <v>1219</v>
      </c>
      <c r="B100" s="59" t="s">
        <v>1220</v>
      </c>
      <c r="C100" s="71" t="s">
        <v>120</v>
      </c>
      <c r="D100" s="71" t="s">
        <v>27</v>
      </c>
      <c r="E100" s="59" t="s">
        <v>715</v>
      </c>
      <c r="F100" s="71" t="s">
        <v>156</v>
      </c>
      <c r="G100" s="71" t="s">
        <v>132</v>
      </c>
      <c r="H100" s="68">
        <v>1191361.7695239999</v>
      </c>
      <c r="I100" s="70">
        <v>1798</v>
      </c>
      <c r="J100" s="130" t="s">
        <v>3565</v>
      </c>
      <c r="K100" s="68">
        <v>21420.684616043003</v>
      </c>
      <c r="L100" s="69">
        <v>6.3964228702724883E-3</v>
      </c>
      <c r="M100" s="69">
        <f t="shared" si="1"/>
        <v>5.954308735462579E-3</v>
      </c>
      <c r="N100" s="69">
        <f>K100/'סכום נכסי הקרן'!$C$41</f>
        <v>1.0177792283202194E-3</v>
      </c>
    </row>
    <row r="101" spans="1:14">
      <c r="A101" s="62" t="s">
        <v>1221</v>
      </c>
      <c r="B101" s="59" t="s">
        <v>1222</v>
      </c>
      <c r="C101" s="71" t="s">
        <v>120</v>
      </c>
      <c r="D101" s="71" t="s">
        <v>27</v>
      </c>
      <c r="E101" s="59" t="s">
        <v>1223</v>
      </c>
      <c r="F101" s="71" t="s">
        <v>157</v>
      </c>
      <c r="G101" s="71" t="s">
        <v>132</v>
      </c>
      <c r="H101" s="68">
        <v>2463.742632</v>
      </c>
      <c r="I101" s="70">
        <v>11150</v>
      </c>
      <c r="J101" s="130" t="s">
        <v>3565</v>
      </c>
      <c r="K101" s="68">
        <v>274.70730347900002</v>
      </c>
      <c r="L101" s="69">
        <v>5.2376051201917843E-5</v>
      </c>
      <c r="M101" s="69">
        <f t="shared" si="1"/>
        <v>7.6360402392336676E-5</v>
      </c>
      <c r="N101" s="69">
        <f>K101/'סכום נכסי הקרן'!$C$41</f>
        <v>1.3052402029176286E-5</v>
      </c>
    </row>
    <row r="102" spans="1:14">
      <c r="A102" s="62" t="s">
        <v>1224</v>
      </c>
      <c r="B102" s="59" t="s">
        <v>1225</v>
      </c>
      <c r="C102" s="71" t="s">
        <v>120</v>
      </c>
      <c r="D102" s="71" t="s">
        <v>27</v>
      </c>
      <c r="E102" s="59" t="s">
        <v>1226</v>
      </c>
      <c r="F102" s="71" t="s">
        <v>577</v>
      </c>
      <c r="G102" s="71" t="s">
        <v>132</v>
      </c>
      <c r="H102" s="68">
        <v>75570.128972999999</v>
      </c>
      <c r="I102" s="70">
        <v>8105</v>
      </c>
      <c r="J102" s="130" t="s">
        <v>3565</v>
      </c>
      <c r="K102" s="68">
        <v>6124.9589532270002</v>
      </c>
      <c r="L102" s="69">
        <v>3.5868688346436355E-3</v>
      </c>
      <c r="M102" s="69">
        <f t="shared" si="1"/>
        <v>1.7025551355270487E-3</v>
      </c>
      <c r="N102" s="69">
        <f>K102/'סכום נכסי הקרן'!$C$41</f>
        <v>2.9102039027452718E-4</v>
      </c>
    </row>
    <row r="103" spans="1:14">
      <c r="A103" s="62" t="s">
        <v>1227</v>
      </c>
      <c r="B103" s="59" t="s">
        <v>1228</v>
      </c>
      <c r="C103" s="71" t="s">
        <v>120</v>
      </c>
      <c r="D103" s="71" t="s">
        <v>27</v>
      </c>
      <c r="E103" s="59" t="s">
        <v>592</v>
      </c>
      <c r="F103" s="71" t="s">
        <v>593</v>
      </c>
      <c r="G103" s="71" t="s">
        <v>132</v>
      </c>
      <c r="H103" s="68">
        <v>121030.13937599999</v>
      </c>
      <c r="I103" s="70">
        <v>39900</v>
      </c>
      <c r="J103" s="130" t="s">
        <v>3565</v>
      </c>
      <c r="K103" s="68">
        <v>48291.025611020996</v>
      </c>
      <c r="L103" s="69">
        <v>7.3677194774020432E-3</v>
      </c>
      <c r="M103" s="69">
        <f t="shared" si="1"/>
        <v>1.3423458717318346E-2</v>
      </c>
      <c r="N103" s="69">
        <f>K103/'סכום נכסי הקרן'!$C$41</f>
        <v>2.2944926206684519E-3</v>
      </c>
    </row>
    <row r="104" spans="1:14">
      <c r="A104" s="62" t="s">
        <v>1229</v>
      </c>
      <c r="B104" s="59" t="s">
        <v>1230</v>
      </c>
      <c r="C104" s="71" t="s">
        <v>120</v>
      </c>
      <c r="D104" s="71" t="s">
        <v>27</v>
      </c>
      <c r="E104" s="59" t="s">
        <v>1231</v>
      </c>
      <c r="F104" s="71" t="s">
        <v>719</v>
      </c>
      <c r="G104" s="71" t="s">
        <v>132</v>
      </c>
      <c r="H104" s="68">
        <v>722269.82700000005</v>
      </c>
      <c r="I104" s="70">
        <v>459.3</v>
      </c>
      <c r="J104" s="130" t="s">
        <v>3565</v>
      </c>
      <c r="K104" s="68">
        <v>3317.3853154110002</v>
      </c>
      <c r="L104" s="69">
        <v>2.5121554972000974E-3</v>
      </c>
      <c r="M104" s="69">
        <f t="shared" si="1"/>
        <v>9.2213375606366979E-4</v>
      </c>
      <c r="N104" s="69">
        <f>K104/'סכום נכסי הקרן'!$C$41</f>
        <v>1.5762175331366903E-4</v>
      </c>
    </row>
    <row r="105" spans="1:14">
      <c r="A105" s="62" t="s">
        <v>1232</v>
      </c>
      <c r="B105" s="59" t="s">
        <v>1233</v>
      </c>
      <c r="C105" s="71" t="s">
        <v>120</v>
      </c>
      <c r="D105" s="71" t="s">
        <v>27</v>
      </c>
      <c r="E105" s="59" t="s">
        <v>749</v>
      </c>
      <c r="F105" s="71" t="s">
        <v>577</v>
      </c>
      <c r="G105" s="71" t="s">
        <v>132</v>
      </c>
      <c r="H105" s="68">
        <v>295469.91268299997</v>
      </c>
      <c r="I105" s="70">
        <v>2605</v>
      </c>
      <c r="J105" s="130" t="s">
        <v>3565</v>
      </c>
      <c r="K105" s="68">
        <v>7696.9912253839993</v>
      </c>
      <c r="L105" s="69">
        <v>5.4556500898769083E-3</v>
      </c>
      <c r="M105" s="69">
        <f t="shared" si="1"/>
        <v>2.1395330220098678E-3</v>
      </c>
      <c r="N105" s="69">
        <f>K105/'סכום נכסי הקרן'!$C$41</f>
        <v>3.657136982396763E-4</v>
      </c>
    </row>
    <row r="106" spans="1:14">
      <c r="A106" s="62" t="s">
        <v>1234</v>
      </c>
      <c r="B106" s="59" t="s">
        <v>1235</v>
      </c>
      <c r="C106" s="71" t="s">
        <v>120</v>
      </c>
      <c r="D106" s="71" t="s">
        <v>27</v>
      </c>
      <c r="E106" s="59" t="s">
        <v>409</v>
      </c>
      <c r="F106" s="71" t="s">
        <v>308</v>
      </c>
      <c r="G106" s="71" t="s">
        <v>132</v>
      </c>
      <c r="H106" s="68">
        <v>87681.791448999997</v>
      </c>
      <c r="I106" s="70">
        <v>23770</v>
      </c>
      <c r="J106" s="68">
        <v>718.75254628699986</v>
      </c>
      <c r="K106" s="68">
        <v>21560.714373794006</v>
      </c>
      <c r="L106" s="69">
        <v>7.1875251973434568E-3</v>
      </c>
      <c r="M106" s="69">
        <f t="shared" si="1"/>
        <v>5.9932328139757863E-3</v>
      </c>
      <c r="N106" s="69">
        <f>K106/'סכום נכסי הקרן'!$C$41</f>
        <v>1.024432581438492E-3</v>
      </c>
    </row>
    <row r="107" spans="1:14">
      <c r="A107" s="62" t="s">
        <v>1236</v>
      </c>
      <c r="B107" s="59" t="s">
        <v>1237</v>
      </c>
      <c r="C107" s="71" t="s">
        <v>120</v>
      </c>
      <c r="D107" s="71" t="s">
        <v>27</v>
      </c>
      <c r="E107" s="59" t="s">
        <v>412</v>
      </c>
      <c r="F107" s="71" t="s">
        <v>308</v>
      </c>
      <c r="G107" s="71" t="s">
        <v>132</v>
      </c>
      <c r="H107" s="68">
        <v>1258647.5438329999</v>
      </c>
      <c r="I107" s="70">
        <v>1700</v>
      </c>
      <c r="J107" s="130" t="s">
        <v>3565</v>
      </c>
      <c r="K107" s="68">
        <v>21397.008245164001</v>
      </c>
      <c r="L107" s="69">
        <v>6.4761776266661561E-3</v>
      </c>
      <c r="M107" s="69">
        <f t="shared" si="1"/>
        <v>5.9477274135078502E-3</v>
      </c>
      <c r="N107" s="69">
        <f>K107/'סכום נכסי הקרן'!$C$41</f>
        <v>1.0166542727497235E-3</v>
      </c>
    </row>
    <row r="108" spans="1:14">
      <c r="A108" s="62" t="s">
        <v>1238</v>
      </c>
      <c r="B108" s="59" t="s">
        <v>1239</v>
      </c>
      <c r="C108" s="71" t="s">
        <v>120</v>
      </c>
      <c r="D108" s="71" t="s">
        <v>27</v>
      </c>
      <c r="E108" s="59" t="s">
        <v>1240</v>
      </c>
      <c r="F108" s="71" t="s">
        <v>1099</v>
      </c>
      <c r="G108" s="71" t="s">
        <v>132</v>
      </c>
      <c r="H108" s="68">
        <v>161476.420683</v>
      </c>
      <c r="I108" s="70">
        <v>7154</v>
      </c>
      <c r="J108" s="130" t="s">
        <v>3565</v>
      </c>
      <c r="K108" s="68">
        <v>11552.023135642999</v>
      </c>
      <c r="L108" s="69">
        <v>3.3333336226704078E-3</v>
      </c>
      <c r="M108" s="69">
        <f t="shared" si="1"/>
        <v>3.2111164279646307E-3</v>
      </c>
      <c r="N108" s="69">
        <f>K108/'סכום נכסי הקרן'!$C$41</f>
        <v>5.4888111203160858E-4</v>
      </c>
    </row>
    <row r="109" spans="1:14">
      <c r="A109" s="62" t="s">
        <v>1241</v>
      </c>
      <c r="B109" s="59" t="s">
        <v>1242</v>
      </c>
      <c r="C109" s="71" t="s">
        <v>120</v>
      </c>
      <c r="D109" s="71" t="s">
        <v>27</v>
      </c>
      <c r="E109" s="59" t="s">
        <v>1243</v>
      </c>
      <c r="F109" s="71" t="s">
        <v>1099</v>
      </c>
      <c r="G109" s="71" t="s">
        <v>132</v>
      </c>
      <c r="H109" s="68">
        <v>32214.839327999995</v>
      </c>
      <c r="I109" s="70">
        <v>20210</v>
      </c>
      <c r="J109" s="130" t="s">
        <v>3565</v>
      </c>
      <c r="K109" s="68">
        <v>6510.6190282409998</v>
      </c>
      <c r="L109" s="69">
        <v>2.3385463488550715E-3</v>
      </c>
      <c r="M109" s="69">
        <f t="shared" si="1"/>
        <v>1.8097570851722609E-3</v>
      </c>
      <c r="N109" s="69">
        <f>K109/'סכום נכסי הקרן'!$C$41</f>
        <v>3.0934458581623696E-4</v>
      </c>
    </row>
    <row r="110" spans="1:14">
      <c r="A110" s="62" t="s">
        <v>1244</v>
      </c>
      <c r="B110" s="59" t="s">
        <v>1245</v>
      </c>
      <c r="C110" s="71" t="s">
        <v>120</v>
      </c>
      <c r="D110" s="71" t="s">
        <v>27</v>
      </c>
      <c r="E110" s="59" t="s">
        <v>1246</v>
      </c>
      <c r="F110" s="71" t="s">
        <v>126</v>
      </c>
      <c r="G110" s="71" t="s">
        <v>132</v>
      </c>
      <c r="H110" s="68">
        <v>3204497.5950469999</v>
      </c>
      <c r="I110" s="70">
        <v>299.60000000000002</v>
      </c>
      <c r="J110" s="130" t="s">
        <v>3565</v>
      </c>
      <c r="K110" s="68">
        <v>9600.6747949380006</v>
      </c>
      <c r="L110" s="69">
        <v>2.8513033780182126E-3</v>
      </c>
      <c r="M110" s="69">
        <f t="shared" si="1"/>
        <v>2.6687000356198131E-3</v>
      </c>
      <c r="N110" s="69">
        <f>K110/'סכום נכסי הקרן'!$C$41</f>
        <v>4.5616503670602209E-4</v>
      </c>
    </row>
    <row r="111" spans="1:14">
      <c r="A111" s="62" t="s">
        <v>1247</v>
      </c>
      <c r="B111" s="59" t="s">
        <v>1248</v>
      </c>
      <c r="C111" s="71" t="s">
        <v>120</v>
      </c>
      <c r="D111" s="71" t="s">
        <v>27</v>
      </c>
      <c r="E111" s="59" t="s">
        <v>762</v>
      </c>
      <c r="F111" s="71" t="s">
        <v>291</v>
      </c>
      <c r="G111" s="71" t="s">
        <v>132</v>
      </c>
      <c r="H111" s="68">
        <v>4345949.4722340005</v>
      </c>
      <c r="I111" s="70">
        <v>295.7</v>
      </c>
      <c r="J111" s="130" t="s">
        <v>3565</v>
      </c>
      <c r="K111" s="68">
        <v>12850.972589477</v>
      </c>
      <c r="L111" s="69">
        <v>4.7404681039076449E-3</v>
      </c>
      <c r="M111" s="69">
        <f t="shared" si="1"/>
        <v>3.5721854702722472E-3</v>
      </c>
      <c r="N111" s="69">
        <f>K111/'סכום נכסי הקרן'!$C$41</f>
        <v>6.1059920351408132E-4</v>
      </c>
    </row>
    <row r="112" spans="1:14">
      <c r="A112" s="62" t="s">
        <v>1249</v>
      </c>
      <c r="B112" s="59" t="s">
        <v>1250</v>
      </c>
      <c r="C112" s="71" t="s">
        <v>120</v>
      </c>
      <c r="D112" s="71" t="s">
        <v>27</v>
      </c>
      <c r="E112" s="59" t="s">
        <v>1251</v>
      </c>
      <c r="F112" s="71" t="s">
        <v>1099</v>
      </c>
      <c r="G112" s="71" t="s">
        <v>132</v>
      </c>
      <c r="H112" s="68">
        <v>2396752.7123520002</v>
      </c>
      <c r="I112" s="70">
        <v>1709</v>
      </c>
      <c r="J112" s="130" t="s">
        <v>3565</v>
      </c>
      <c r="K112" s="68">
        <v>40960.503854069997</v>
      </c>
      <c r="L112" s="69">
        <v>9.0216901978166196E-3</v>
      </c>
      <c r="M112" s="69">
        <f t="shared" si="1"/>
        <v>1.1385793231117146E-2</v>
      </c>
      <c r="N112" s="69">
        <f>K112/'סכום נכסי הקרן'!$C$41</f>
        <v>1.9461912983388019E-3</v>
      </c>
    </row>
    <row r="113" spans="1:14">
      <c r="A113" s="62" t="s">
        <v>1252</v>
      </c>
      <c r="B113" s="59" t="s">
        <v>1253</v>
      </c>
      <c r="C113" s="71" t="s">
        <v>120</v>
      </c>
      <c r="D113" s="71" t="s">
        <v>27</v>
      </c>
      <c r="E113" s="59" t="s">
        <v>1254</v>
      </c>
      <c r="F113" s="71" t="s">
        <v>127</v>
      </c>
      <c r="G113" s="71" t="s">
        <v>132</v>
      </c>
      <c r="H113" s="68">
        <v>46514.738623999998</v>
      </c>
      <c r="I113" s="70">
        <v>26550</v>
      </c>
      <c r="J113" s="130" t="s">
        <v>3565</v>
      </c>
      <c r="K113" s="68">
        <v>12349.663104730998</v>
      </c>
      <c r="L113" s="69">
        <v>5.4175091086059732E-3</v>
      </c>
      <c r="M113" s="69">
        <f t="shared" si="1"/>
        <v>3.4328364486281029E-3</v>
      </c>
      <c r="N113" s="69">
        <f>K113/'סכום נכסי הקרן'!$C$41</f>
        <v>5.8678005908989884E-4</v>
      </c>
    </row>
    <row r="114" spans="1:14">
      <c r="A114" s="129" t="s">
        <v>3565</v>
      </c>
      <c r="B114" s="130" t="s">
        <v>3565</v>
      </c>
      <c r="C114" s="130" t="s">
        <v>3565</v>
      </c>
      <c r="D114" s="130" t="s">
        <v>3565</v>
      </c>
      <c r="E114" s="130" t="s">
        <v>3565</v>
      </c>
      <c r="F114" s="130" t="s">
        <v>3565</v>
      </c>
      <c r="G114" s="130" t="s">
        <v>3565</v>
      </c>
      <c r="H114" s="130" t="s">
        <v>3565</v>
      </c>
      <c r="I114" s="130" t="s">
        <v>3565</v>
      </c>
      <c r="J114" s="130" t="s">
        <v>3565</v>
      </c>
      <c r="K114" s="130" t="s">
        <v>3565</v>
      </c>
      <c r="L114" s="130" t="s">
        <v>3565</v>
      </c>
      <c r="M114" s="130" t="s">
        <v>3565</v>
      </c>
      <c r="N114" s="130" t="s">
        <v>3565</v>
      </c>
    </row>
    <row r="115" spans="1:14">
      <c r="A115" s="74" t="s">
        <v>28</v>
      </c>
      <c r="B115" s="127" t="s">
        <v>3565</v>
      </c>
      <c r="C115" s="127" t="s">
        <v>3565</v>
      </c>
      <c r="D115" s="127" t="s">
        <v>3565</v>
      </c>
      <c r="E115" s="127" t="s">
        <v>3565</v>
      </c>
      <c r="F115" s="127" t="s">
        <v>3565</v>
      </c>
      <c r="G115" s="127" t="s">
        <v>3565</v>
      </c>
      <c r="H115" s="127" t="s">
        <v>3565</v>
      </c>
      <c r="I115" s="127" t="s">
        <v>3565</v>
      </c>
      <c r="J115" s="65">
        <v>244.862164041</v>
      </c>
      <c r="K115" s="65">
        <v>163070.38959925793</v>
      </c>
      <c r="L115" s="127" t="s">
        <v>3565</v>
      </c>
      <c r="M115" s="66">
        <f t="shared" si="1"/>
        <v>4.5328684058909087E-2</v>
      </c>
      <c r="N115" s="66">
        <f>K115/'סכום נכסי הקרן'!$C$41</f>
        <v>7.7481022788556181E-3</v>
      </c>
    </row>
    <row r="116" spans="1:14">
      <c r="A116" s="62" t="s">
        <v>1255</v>
      </c>
      <c r="B116" s="59" t="s">
        <v>1256</v>
      </c>
      <c r="C116" s="71" t="s">
        <v>120</v>
      </c>
      <c r="D116" s="71" t="s">
        <v>27</v>
      </c>
      <c r="E116" s="59" t="s">
        <v>1257</v>
      </c>
      <c r="F116" s="71" t="s">
        <v>1258</v>
      </c>
      <c r="G116" s="71" t="s">
        <v>132</v>
      </c>
      <c r="H116" s="68">
        <v>1941235.8665380001</v>
      </c>
      <c r="I116" s="70">
        <v>160.30000000000001</v>
      </c>
      <c r="J116" s="130" t="s">
        <v>3565</v>
      </c>
      <c r="K116" s="68">
        <v>3111.8010938189996</v>
      </c>
      <c r="L116" s="69">
        <v>6.5393822269538254E-3</v>
      </c>
      <c r="M116" s="69">
        <f t="shared" si="1"/>
        <v>8.6498750007604709E-4</v>
      </c>
      <c r="N116" s="69">
        <f>K116/'סכום נכסי הקרן'!$C$41</f>
        <v>1.4785365513393065E-4</v>
      </c>
    </row>
    <row r="117" spans="1:14">
      <c r="A117" s="62" t="s">
        <v>1259</v>
      </c>
      <c r="B117" s="59" t="s">
        <v>1260</v>
      </c>
      <c r="C117" s="71" t="s">
        <v>120</v>
      </c>
      <c r="D117" s="71" t="s">
        <v>27</v>
      </c>
      <c r="E117" s="59" t="s">
        <v>1261</v>
      </c>
      <c r="F117" s="71" t="s">
        <v>564</v>
      </c>
      <c r="G117" s="71" t="s">
        <v>132</v>
      </c>
      <c r="H117" s="68">
        <v>786394.78804200003</v>
      </c>
      <c r="I117" s="70">
        <v>512</v>
      </c>
      <c r="J117" s="130" t="s">
        <v>3565</v>
      </c>
      <c r="K117" s="68">
        <v>4026.3413147740002</v>
      </c>
      <c r="L117" s="69">
        <v>4.7702052608664149E-3</v>
      </c>
      <c r="M117" s="69">
        <f t="shared" si="1"/>
        <v>1.1192022893870232E-3</v>
      </c>
      <c r="N117" s="69">
        <f>K117/'סכום נכסי הקרן'!$C$41</f>
        <v>1.9130698340217198E-4</v>
      </c>
    </row>
    <row r="118" spans="1:14">
      <c r="A118" s="62" t="s">
        <v>1262</v>
      </c>
      <c r="B118" s="59" t="s">
        <v>1263</v>
      </c>
      <c r="C118" s="71" t="s">
        <v>120</v>
      </c>
      <c r="D118" s="71" t="s">
        <v>27</v>
      </c>
      <c r="E118" s="59" t="s">
        <v>1264</v>
      </c>
      <c r="F118" s="71" t="s">
        <v>1265</v>
      </c>
      <c r="G118" s="71" t="s">
        <v>132</v>
      </c>
      <c r="H118" s="68">
        <v>26800.223192000001</v>
      </c>
      <c r="I118" s="70">
        <v>1558</v>
      </c>
      <c r="J118" s="130" t="s">
        <v>3565</v>
      </c>
      <c r="K118" s="68">
        <v>417.547477329</v>
      </c>
      <c r="L118" s="69">
        <v>5.9969226179660941E-3</v>
      </c>
      <c r="M118" s="69">
        <f t="shared" si="1"/>
        <v>1.160656924040787E-4</v>
      </c>
      <c r="N118" s="69">
        <f>K118/'סכום נכסי הקרן'!$C$41</f>
        <v>1.9839288840688229E-5</v>
      </c>
    </row>
    <row r="119" spans="1:14">
      <c r="A119" s="62" t="s">
        <v>1266</v>
      </c>
      <c r="B119" s="59" t="s">
        <v>1267</v>
      </c>
      <c r="C119" s="71" t="s">
        <v>120</v>
      </c>
      <c r="D119" s="71" t="s">
        <v>27</v>
      </c>
      <c r="E119" s="59" t="s">
        <v>1268</v>
      </c>
      <c r="F119" s="71" t="s">
        <v>128</v>
      </c>
      <c r="G119" s="71" t="s">
        <v>132</v>
      </c>
      <c r="H119" s="68">
        <v>350307.60728</v>
      </c>
      <c r="I119" s="70">
        <v>433</v>
      </c>
      <c r="J119" s="130" t="s">
        <v>3565</v>
      </c>
      <c r="K119" s="68">
        <v>1516.8319395230001</v>
      </c>
      <c r="L119" s="69">
        <v>6.3678955543838012E-3</v>
      </c>
      <c r="M119" s="69">
        <f t="shared" si="1"/>
        <v>4.2163384735920963E-4</v>
      </c>
      <c r="N119" s="69">
        <f>K119/'סכום נכסי הקרן'!$C$41</f>
        <v>7.2070527556479356E-5</v>
      </c>
    </row>
    <row r="120" spans="1:14">
      <c r="A120" s="62" t="s">
        <v>1269</v>
      </c>
      <c r="B120" s="59" t="s">
        <v>1270</v>
      </c>
      <c r="C120" s="71" t="s">
        <v>120</v>
      </c>
      <c r="D120" s="71" t="s">
        <v>27</v>
      </c>
      <c r="E120" s="59" t="s">
        <v>1271</v>
      </c>
      <c r="F120" s="71" t="s">
        <v>128</v>
      </c>
      <c r="G120" s="71" t="s">
        <v>132</v>
      </c>
      <c r="H120" s="68">
        <v>154041.05407499999</v>
      </c>
      <c r="I120" s="70">
        <v>1999</v>
      </c>
      <c r="J120" s="130" t="s">
        <v>3565</v>
      </c>
      <c r="K120" s="68">
        <v>3079.280670955</v>
      </c>
      <c r="L120" s="69">
        <v>9.1162852868222101E-3</v>
      </c>
      <c r="M120" s="69">
        <f t="shared" si="1"/>
        <v>8.5594779656465584E-4</v>
      </c>
      <c r="N120" s="69">
        <f>K120/'סכום נכסי הקרן'!$C$41</f>
        <v>1.4630848459057746E-4</v>
      </c>
    </row>
    <row r="121" spans="1:14">
      <c r="A121" s="62" t="s">
        <v>1272</v>
      </c>
      <c r="B121" s="59" t="s">
        <v>1273</v>
      </c>
      <c r="C121" s="71" t="s">
        <v>120</v>
      </c>
      <c r="D121" s="71" t="s">
        <v>27</v>
      </c>
      <c r="E121" s="59" t="s">
        <v>1274</v>
      </c>
      <c r="F121" s="71" t="s">
        <v>127</v>
      </c>
      <c r="G121" s="71" t="s">
        <v>132</v>
      </c>
      <c r="H121" s="68">
        <v>192605.28719999999</v>
      </c>
      <c r="I121" s="70">
        <v>468</v>
      </c>
      <c r="J121" s="130" t="s">
        <v>3565</v>
      </c>
      <c r="K121" s="68">
        <v>901.39274409600011</v>
      </c>
      <c r="L121" s="69">
        <v>3.3891831785977304E-3</v>
      </c>
      <c r="M121" s="69">
        <f t="shared" si="1"/>
        <v>2.5056018453460915E-4</v>
      </c>
      <c r="N121" s="69">
        <f>K121/'סכום נכסי הקרן'!$C$41</f>
        <v>4.2828641004889824E-5</v>
      </c>
    </row>
    <row r="122" spans="1:14">
      <c r="A122" s="62" t="s">
        <v>1275</v>
      </c>
      <c r="B122" s="59" t="s">
        <v>1276</v>
      </c>
      <c r="C122" s="71" t="s">
        <v>120</v>
      </c>
      <c r="D122" s="71" t="s">
        <v>27</v>
      </c>
      <c r="E122" s="59" t="s">
        <v>765</v>
      </c>
      <c r="F122" s="71" t="s">
        <v>628</v>
      </c>
      <c r="G122" s="71" t="s">
        <v>132</v>
      </c>
      <c r="H122" s="68">
        <v>15550.389122999999</v>
      </c>
      <c r="I122" s="70">
        <v>5400</v>
      </c>
      <c r="J122" s="130" t="s">
        <v>3565</v>
      </c>
      <c r="K122" s="68">
        <v>839.72101264799994</v>
      </c>
      <c r="L122" s="69">
        <v>1.2099036204000985E-3</v>
      </c>
      <c r="M122" s="69">
        <f t="shared" si="1"/>
        <v>2.3341729037067074E-4</v>
      </c>
      <c r="N122" s="69">
        <f>K122/'סכום נכסי הקרן'!$C$41</f>
        <v>3.9898379513839852E-5</v>
      </c>
    </row>
    <row r="123" spans="1:14">
      <c r="A123" s="62" t="s">
        <v>1277</v>
      </c>
      <c r="B123" s="59" t="s">
        <v>1278</v>
      </c>
      <c r="C123" s="71" t="s">
        <v>120</v>
      </c>
      <c r="D123" s="71" t="s">
        <v>27</v>
      </c>
      <c r="E123" s="59" t="s">
        <v>1279</v>
      </c>
      <c r="F123" s="71" t="s">
        <v>1280</v>
      </c>
      <c r="G123" s="71" t="s">
        <v>132</v>
      </c>
      <c r="H123" s="68">
        <v>175515.33981499998</v>
      </c>
      <c r="I123" s="70">
        <v>574</v>
      </c>
      <c r="J123" s="130" t="s">
        <v>3565</v>
      </c>
      <c r="K123" s="68">
        <v>1007.4580505350002</v>
      </c>
      <c r="L123" s="69">
        <v>9.0363128051226625E-3</v>
      </c>
      <c r="M123" s="69">
        <f t="shared" si="1"/>
        <v>2.8004316287911352E-4</v>
      </c>
      <c r="N123" s="69">
        <f>K123/'סכום נכסי הקרן'!$C$41</f>
        <v>4.7868212226538978E-5</v>
      </c>
    </row>
    <row r="124" spans="1:14">
      <c r="A124" s="62" t="s">
        <v>1281</v>
      </c>
      <c r="B124" s="59" t="s">
        <v>1282</v>
      </c>
      <c r="C124" s="71" t="s">
        <v>120</v>
      </c>
      <c r="D124" s="71" t="s">
        <v>27</v>
      </c>
      <c r="E124" s="59" t="s">
        <v>1283</v>
      </c>
      <c r="F124" s="71" t="s">
        <v>291</v>
      </c>
      <c r="G124" s="71" t="s">
        <v>132</v>
      </c>
      <c r="H124" s="68">
        <v>100290.13481</v>
      </c>
      <c r="I124" s="70">
        <v>2602</v>
      </c>
      <c r="J124" s="130" t="s">
        <v>3565</v>
      </c>
      <c r="K124" s="68">
        <v>2609.5493077679998</v>
      </c>
      <c r="L124" s="69">
        <v>5.6053435865878829E-3</v>
      </c>
      <c r="M124" s="69">
        <f t="shared" si="1"/>
        <v>7.253765468927221E-4</v>
      </c>
      <c r="N124" s="69">
        <f>K124/'סכום נכסי הקרן'!$C$41</f>
        <v>1.2398973834545465E-4</v>
      </c>
    </row>
    <row r="125" spans="1:14">
      <c r="A125" s="62" t="s">
        <v>1284</v>
      </c>
      <c r="B125" s="59" t="s">
        <v>1285</v>
      </c>
      <c r="C125" s="71" t="s">
        <v>120</v>
      </c>
      <c r="D125" s="71" t="s">
        <v>27</v>
      </c>
      <c r="E125" s="59" t="s">
        <v>1286</v>
      </c>
      <c r="F125" s="71" t="s">
        <v>155</v>
      </c>
      <c r="G125" s="71" t="s">
        <v>132</v>
      </c>
      <c r="H125" s="68">
        <v>3750.9879679999999</v>
      </c>
      <c r="I125" s="70">
        <v>7941</v>
      </c>
      <c r="J125" s="130" t="s">
        <v>3565</v>
      </c>
      <c r="K125" s="68">
        <v>297.86595455600002</v>
      </c>
      <c r="L125" s="69">
        <v>3.3054389299472936E-4</v>
      </c>
      <c r="M125" s="69">
        <f t="shared" si="1"/>
        <v>8.2797813748742882E-5</v>
      </c>
      <c r="N125" s="69">
        <f>K125/'סכום נכסי הקרן'!$C$41</f>
        <v>1.415275873787052E-5</v>
      </c>
    </row>
    <row r="126" spans="1:14">
      <c r="A126" s="62" t="s">
        <v>1287</v>
      </c>
      <c r="B126" s="59" t="s">
        <v>1288</v>
      </c>
      <c r="C126" s="71" t="s">
        <v>120</v>
      </c>
      <c r="D126" s="71" t="s">
        <v>27</v>
      </c>
      <c r="E126" s="59" t="s">
        <v>1289</v>
      </c>
      <c r="F126" s="71" t="s">
        <v>1265</v>
      </c>
      <c r="G126" s="71" t="s">
        <v>132</v>
      </c>
      <c r="H126" s="68">
        <v>105343.83110899999</v>
      </c>
      <c r="I126" s="70">
        <v>627.29999999999995</v>
      </c>
      <c r="J126" s="130" t="s">
        <v>3565</v>
      </c>
      <c r="K126" s="68">
        <v>660.821852337</v>
      </c>
      <c r="L126" s="69">
        <v>2.0215359070652333E-3</v>
      </c>
      <c r="M126" s="69">
        <f t="shared" si="1"/>
        <v>1.8368868215387681E-4</v>
      </c>
      <c r="N126" s="69">
        <f>K126/'סכום נכסי הקרן'!$C$41</f>
        <v>3.1398191373629983E-5</v>
      </c>
    </row>
    <row r="127" spans="1:14">
      <c r="A127" s="62" t="s">
        <v>1290</v>
      </c>
      <c r="B127" s="59" t="s">
        <v>1291</v>
      </c>
      <c r="C127" s="71" t="s">
        <v>120</v>
      </c>
      <c r="D127" s="71" t="s">
        <v>27</v>
      </c>
      <c r="E127" s="59" t="s">
        <v>1292</v>
      </c>
      <c r="F127" s="71" t="s">
        <v>514</v>
      </c>
      <c r="G127" s="71" t="s">
        <v>132</v>
      </c>
      <c r="H127" s="68">
        <v>110431.766208</v>
      </c>
      <c r="I127" s="70">
        <v>2300</v>
      </c>
      <c r="J127" s="130" t="s">
        <v>3565</v>
      </c>
      <c r="K127" s="68">
        <v>2539.9306227830002</v>
      </c>
      <c r="L127" s="69">
        <v>3.9448688200454862E-3</v>
      </c>
      <c r="M127" s="69">
        <f t="shared" si="1"/>
        <v>7.0602463767096277E-4</v>
      </c>
      <c r="N127" s="69">
        <f>K127/'סכום נכסי הקרן'!$C$41</f>
        <v>1.206818864840051E-4</v>
      </c>
    </row>
    <row r="128" spans="1:14">
      <c r="A128" s="62" t="s">
        <v>1293</v>
      </c>
      <c r="B128" s="59" t="s">
        <v>1294</v>
      </c>
      <c r="C128" s="71" t="s">
        <v>120</v>
      </c>
      <c r="D128" s="71" t="s">
        <v>27</v>
      </c>
      <c r="E128" s="59" t="s">
        <v>1295</v>
      </c>
      <c r="F128" s="71" t="s">
        <v>128</v>
      </c>
      <c r="G128" s="71" t="s">
        <v>132</v>
      </c>
      <c r="H128" s="68">
        <v>58952.947314999998</v>
      </c>
      <c r="I128" s="70">
        <v>1762</v>
      </c>
      <c r="J128" s="130" t="s">
        <v>3565</v>
      </c>
      <c r="K128" s="68">
        <v>1038.75093169</v>
      </c>
      <c r="L128" s="69">
        <v>9.0303106585578174E-3</v>
      </c>
      <c r="M128" s="69">
        <f t="shared" si="1"/>
        <v>2.8874164656247155E-4</v>
      </c>
      <c r="N128" s="69">
        <f>K128/'סכום נכסי הקרן'!$C$41</f>
        <v>4.9355057535395194E-5</v>
      </c>
    </row>
    <row r="129" spans="1:14">
      <c r="A129" s="62" t="s">
        <v>1296</v>
      </c>
      <c r="B129" s="59" t="s">
        <v>1297</v>
      </c>
      <c r="C129" s="71" t="s">
        <v>120</v>
      </c>
      <c r="D129" s="71" t="s">
        <v>27</v>
      </c>
      <c r="E129" s="59" t="s">
        <v>1298</v>
      </c>
      <c r="F129" s="71" t="s">
        <v>514</v>
      </c>
      <c r="G129" s="71" t="s">
        <v>132</v>
      </c>
      <c r="H129" s="68">
        <v>25701.414843999999</v>
      </c>
      <c r="I129" s="70">
        <v>9550</v>
      </c>
      <c r="J129" s="130" t="s">
        <v>3565</v>
      </c>
      <c r="K129" s="68">
        <v>2454.4851175549998</v>
      </c>
      <c r="L129" s="69">
        <v>5.0783133269340884E-3</v>
      </c>
      <c r="M129" s="69">
        <f t="shared" si="1"/>
        <v>6.8227334646320866E-4</v>
      </c>
      <c r="N129" s="69">
        <f>K129/'סכום נכסי הקרן'!$C$41</f>
        <v>1.1662204143548349E-4</v>
      </c>
    </row>
    <row r="130" spans="1:14">
      <c r="A130" s="62" t="s">
        <v>1299</v>
      </c>
      <c r="B130" s="59" t="s">
        <v>1300</v>
      </c>
      <c r="C130" s="71" t="s">
        <v>120</v>
      </c>
      <c r="D130" s="71" t="s">
        <v>27</v>
      </c>
      <c r="E130" s="59" t="s">
        <v>1301</v>
      </c>
      <c r="F130" s="71" t="s">
        <v>1111</v>
      </c>
      <c r="G130" s="71" t="s">
        <v>132</v>
      </c>
      <c r="H130" s="68">
        <v>79155.797403000004</v>
      </c>
      <c r="I130" s="70">
        <v>113.3</v>
      </c>
      <c r="J130" s="130" t="s">
        <v>3565</v>
      </c>
      <c r="K130" s="68">
        <v>89.683518136000004</v>
      </c>
      <c r="L130" s="69">
        <v>2.6723491673363931E-3</v>
      </c>
      <c r="M130" s="69">
        <f t="shared" si="1"/>
        <v>2.4929331860115253E-5</v>
      </c>
      <c r="N130" s="69">
        <f>K130/'סכום נכסי הקרן'!$C$41</f>
        <v>4.2612093645754857E-6</v>
      </c>
    </row>
    <row r="131" spans="1:14">
      <c r="A131" s="62" t="s">
        <v>1302</v>
      </c>
      <c r="B131" s="59" t="s">
        <v>1303</v>
      </c>
      <c r="C131" s="71" t="s">
        <v>120</v>
      </c>
      <c r="D131" s="71" t="s">
        <v>27</v>
      </c>
      <c r="E131" s="59" t="s">
        <v>1304</v>
      </c>
      <c r="F131" s="71" t="s">
        <v>628</v>
      </c>
      <c r="G131" s="71" t="s">
        <v>132</v>
      </c>
      <c r="H131" s="68">
        <v>160504.40599999999</v>
      </c>
      <c r="I131" s="70">
        <v>1600</v>
      </c>
      <c r="J131" s="130" t="s">
        <v>3565</v>
      </c>
      <c r="K131" s="68">
        <v>2568.0704959999998</v>
      </c>
      <c r="L131" s="69">
        <v>3.5189758688852863E-3</v>
      </c>
      <c r="M131" s="69">
        <f t="shared" si="1"/>
        <v>7.1384667958578096E-4</v>
      </c>
      <c r="N131" s="69">
        <f>K131/'סכום נכסי הקרן'!$C$41</f>
        <v>1.2201892024185133E-4</v>
      </c>
    </row>
    <row r="132" spans="1:14">
      <c r="A132" s="62" t="s">
        <v>1305</v>
      </c>
      <c r="B132" s="59" t="s">
        <v>1306</v>
      </c>
      <c r="C132" s="71" t="s">
        <v>120</v>
      </c>
      <c r="D132" s="71" t="s">
        <v>27</v>
      </c>
      <c r="E132" s="59" t="s">
        <v>1307</v>
      </c>
      <c r="F132" s="71" t="s">
        <v>1173</v>
      </c>
      <c r="G132" s="71" t="s">
        <v>132</v>
      </c>
      <c r="H132" s="68">
        <v>162632.45366699999</v>
      </c>
      <c r="I132" s="70">
        <v>160.1</v>
      </c>
      <c r="J132" s="130" t="s">
        <v>3565</v>
      </c>
      <c r="K132" s="68">
        <v>260.374558562</v>
      </c>
      <c r="L132" s="69">
        <v>1.6523919449409324E-3</v>
      </c>
      <c r="M132" s="69">
        <f t="shared" si="1"/>
        <v>7.2376328596743158E-5</v>
      </c>
      <c r="N132" s="69">
        <f>K132/'סכום נכסי הקרן'!$C$41</f>
        <v>1.237139811530467E-5</v>
      </c>
    </row>
    <row r="133" spans="1:14">
      <c r="A133" s="62" t="s">
        <v>1308</v>
      </c>
      <c r="B133" s="59" t="s">
        <v>1309</v>
      </c>
      <c r="C133" s="71" t="s">
        <v>120</v>
      </c>
      <c r="D133" s="71" t="s">
        <v>27</v>
      </c>
      <c r="E133" s="59" t="s">
        <v>1310</v>
      </c>
      <c r="F133" s="71" t="s">
        <v>564</v>
      </c>
      <c r="G133" s="71" t="s">
        <v>132</v>
      </c>
      <c r="H133" s="68">
        <v>14414.178432999999</v>
      </c>
      <c r="I133" s="70">
        <v>6898</v>
      </c>
      <c r="J133" s="130" t="s">
        <v>3565</v>
      </c>
      <c r="K133" s="68">
        <v>994.29002831100001</v>
      </c>
      <c r="L133" s="69">
        <v>7.962959621543676E-4</v>
      </c>
      <c r="M133" s="69">
        <f t="shared" si="1"/>
        <v>2.7638284710664718E-4</v>
      </c>
      <c r="N133" s="69">
        <f>K133/'סכום נכסי הקרן'!$C$41</f>
        <v>4.7242548773765443E-5</v>
      </c>
    </row>
    <row r="134" spans="1:14">
      <c r="A134" s="62" t="s">
        <v>1311</v>
      </c>
      <c r="B134" s="59" t="s">
        <v>1312</v>
      </c>
      <c r="C134" s="71" t="s">
        <v>120</v>
      </c>
      <c r="D134" s="71" t="s">
        <v>27</v>
      </c>
      <c r="E134" s="59" t="s">
        <v>1313</v>
      </c>
      <c r="F134" s="71" t="s">
        <v>719</v>
      </c>
      <c r="G134" s="71" t="s">
        <v>132</v>
      </c>
      <c r="H134" s="68">
        <v>53538.652187</v>
      </c>
      <c r="I134" s="70">
        <v>11590</v>
      </c>
      <c r="J134" s="130" t="s">
        <v>3565</v>
      </c>
      <c r="K134" s="68">
        <v>6205.1297885189997</v>
      </c>
      <c r="L134" s="69">
        <v>6.0255406733109099E-3</v>
      </c>
      <c r="M134" s="69">
        <f t="shared" si="1"/>
        <v>1.7248402264783886E-3</v>
      </c>
      <c r="N134" s="69">
        <f>K134/'סכום נכסי הקרן'!$C$41</f>
        <v>2.9482961543888852E-4</v>
      </c>
    </row>
    <row r="135" spans="1:14">
      <c r="A135" s="62" t="s">
        <v>1314</v>
      </c>
      <c r="B135" s="59" t="s">
        <v>1315</v>
      </c>
      <c r="C135" s="71" t="s">
        <v>120</v>
      </c>
      <c r="D135" s="71" t="s">
        <v>27</v>
      </c>
      <c r="E135" s="59" t="s">
        <v>1316</v>
      </c>
      <c r="F135" s="71" t="s">
        <v>127</v>
      </c>
      <c r="G135" s="71" t="s">
        <v>132</v>
      </c>
      <c r="H135" s="68">
        <v>664488.24083999998</v>
      </c>
      <c r="I135" s="70">
        <v>230.2</v>
      </c>
      <c r="J135" s="130" t="s">
        <v>3565</v>
      </c>
      <c r="K135" s="68">
        <v>1529.6519304140002</v>
      </c>
      <c r="L135" s="69">
        <v>4.4375177484818513E-3</v>
      </c>
      <c r="M135" s="69">
        <f t="shared" si="1"/>
        <v>4.251974208452626E-4</v>
      </c>
      <c r="N135" s="69">
        <f>K135/'סכום נכסי הקרן'!$C$41</f>
        <v>7.2679654700172141E-5</v>
      </c>
    </row>
    <row r="136" spans="1:14">
      <c r="A136" s="62" t="s">
        <v>1317</v>
      </c>
      <c r="B136" s="59" t="s">
        <v>1318</v>
      </c>
      <c r="C136" s="71" t="s">
        <v>120</v>
      </c>
      <c r="D136" s="71" t="s">
        <v>27</v>
      </c>
      <c r="E136" s="59" t="s">
        <v>1319</v>
      </c>
      <c r="F136" s="71" t="s">
        <v>128</v>
      </c>
      <c r="G136" s="71" t="s">
        <v>132</v>
      </c>
      <c r="H136" s="68">
        <v>625967.18339999998</v>
      </c>
      <c r="I136" s="70">
        <v>397.9</v>
      </c>
      <c r="J136" s="130" t="s">
        <v>3565</v>
      </c>
      <c r="K136" s="68">
        <v>2490.7234227490003</v>
      </c>
      <c r="L136" s="69">
        <v>7.8507351940509378E-3</v>
      </c>
      <c r="M136" s="69">
        <f t="shared" si="1"/>
        <v>6.9234650990511806E-4</v>
      </c>
      <c r="N136" s="69">
        <f>K136/'סכום נכסי הקרן'!$C$41</f>
        <v>1.183438628878361E-4</v>
      </c>
    </row>
    <row r="137" spans="1:14">
      <c r="A137" s="62" t="s">
        <v>1320</v>
      </c>
      <c r="B137" s="59" t="s">
        <v>1321</v>
      </c>
      <c r="C137" s="71" t="s">
        <v>120</v>
      </c>
      <c r="D137" s="71" t="s">
        <v>27</v>
      </c>
      <c r="E137" s="59" t="s">
        <v>1322</v>
      </c>
      <c r="F137" s="71" t="s">
        <v>155</v>
      </c>
      <c r="G137" s="71" t="s">
        <v>132</v>
      </c>
      <c r="H137" s="68">
        <v>647684.95432400005</v>
      </c>
      <c r="I137" s="70">
        <v>130.1</v>
      </c>
      <c r="J137" s="130" t="s">
        <v>3565</v>
      </c>
      <c r="K137" s="68">
        <v>842.63812565499984</v>
      </c>
      <c r="L137" s="69">
        <v>5.987241105652903E-3</v>
      </c>
      <c r="M137" s="69">
        <f t="shared" si="1"/>
        <v>2.3422816041386731E-4</v>
      </c>
      <c r="N137" s="69">
        <f>K137/'סכום נכסי הקרן'!$C$41</f>
        <v>4.0036982788123792E-5</v>
      </c>
    </row>
    <row r="138" spans="1:14">
      <c r="A138" s="62" t="s">
        <v>1323</v>
      </c>
      <c r="B138" s="59" t="s">
        <v>1324</v>
      </c>
      <c r="C138" s="71" t="s">
        <v>120</v>
      </c>
      <c r="D138" s="71" t="s">
        <v>27</v>
      </c>
      <c r="E138" s="59" t="s">
        <v>525</v>
      </c>
      <c r="F138" s="71" t="s">
        <v>514</v>
      </c>
      <c r="G138" s="71" t="s">
        <v>132</v>
      </c>
      <c r="H138" s="68">
        <v>12599572.276852001</v>
      </c>
      <c r="I138" s="70">
        <v>65.599999999999994</v>
      </c>
      <c r="J138" s="130" t="s">
        <v>3565</v>
      </c>
      <c r="K138" s="68">
        <v>8265.3194139360003</v>
      </c>
      <c r="L138" s="69">
        <v>9.960485709733324E-3</v>
      </c>
      <c r="M138" s="69">
        <f t="shared" ref="M138:M200" si="2">IFERROR(K138/$K$9,0)</f>
        <v>2.2975112359820932E-3</v>
      </c>
      <c r="N138" s="69">
        <f>K138/'סכום נכסי הקרן'!$C$41</f>
        <v>3.9271715940561246E-4</v>
      </c>
    </row>
    <row r="139" spans="1:14">
      <c r="A139" s="62" t="s">
        <v>1325</v>
      </c>
      <c r="B139" s="59" t="s">
        <v>1326</v>
      </c>
      <c r="C139" s="71" t="s">
        <v>120</v>
      </c>
      <c r="D139" s="71" t="s">
        <v>27</v>
      </c>
      <c r="E139" s="59" t="s">
        <v>1327</v>
      </c>
      <c r="F139" s="71" t="s">
        <v>427</v>
      </c>
      <c r="G139" s="71" t="s">
        <v>132</v>
      </c>
      <c r="H139" s="68">
        <v>217217.41321100001</v>
      </c>
      <c r="I139" s="70">
        <v>900</v>
      </c>
      <c r="J139" s="130" t="s">
        <v>3565</v>
      </c>
      <c r="K139" s="68">
        <v>1954.9567205080004</v>
      </c>
      <c r="L139" s="69">
        <v>6.345479118328382E-3</v>
      </c>
      <c r="M139" s="69">
        <f t="shared" si="2"/>
        <v>5.4341941385262649E-4</v>
      </c>
      <c r="N139" s="69">
        <f>K139/'סכום נכסי הקרן'!$C$41</f>
        <v>9.2887523347776879E-5</v>
      </c>
    </row>
    <row r="140" spans="1:14">
      <c r="A140" s="62" t="s">
        <v>1328</v>
      </c>
      <c r="B140" s="59" t="s">
        <v>1329</v>
      </c>
      <c r="C140" s="71" t="s">
        <v>120</v>
      </c>
      <c r="D140" s="71" t="s">
        <v>27</v>
      </c>
      <c r="E140" s="59" t="s">
        <v>1330</v>
      </c>
      <c r="F140" s="71" t="s">
        <v>157</v>
      </c>
      <c r="G140" s="71" t="s">
        <v>132</v>
      </c>
      <c r="H140" s="68">
        <v>53888.551791999998</v>
      </c>
      <c r="I140" s="70">
        <v>2290</v>
      </c>
      <c r="J140" s="130" t="s">
        <v>3565</v>
      </c>
      <c r="K140" s="68">
        <v>1234.0478360480001</v>
      </c>
      <c r="L140" s="69">
        <v>4.5402987655852114E-3</v>
      </c>
      <c r="M140" s="69">
        <f t="shared" si="2"/>
        <v>3.4302833648258355E-4</v>
      </c>
      <c r="N140" s="69">
        <f>K140/'סכום נכסי הקרן'!$C$41</f>
        <v>5.8634365651530059E-5</v>
      </c>
    </row>
    <row r="141" spans="1:14">
      <c r="A141" s="62" t="s">
        <v>1331</v>
      </c>
      <c r="B141" s="59" t="s">
        <v>1332</v>
      </c>
      <c r="C141" s="71" t="s">
        <v>120</v>
      </c>
      <c r="D141" s="71" t="s">
        <v>27</v>
      </c>
      <c r="E141" s="59" t="s">
        <v>1333</v>
      </c>
      <c r="F141" s="71" t="s">
        <v>427</v>
      </c>
      <c r="G141" s="71" t="s">
        <v>132</v>
      </c>
      <c r="H141" s="68">
        <v>135614.104987</v>
      </c>
      <c r="I141" s="70">
        <v>951.2</v>
      </c>
      <c r="J141" s="130" t="s">
        <v>3565</v>
      </c>
      <c r="K141" s="68">
        <v>1289.9613668</v>
      </c>
      <c r="L141" s="69">
        <v>8.9338726336840348E-3</v>
      </c>
      <c r="M141" s="69">
        <f t="shared" si="2"/>
        <v>3.5857062332143847E-4</v>
      </c>
      <c r="N141" s="69">
        <f>K141/'סכום נכסי הקרן'!$C$41</f>
        <v>6.1291032849683402E-5</v>
      </c>
    </row>
    <row r="142" spans="1:14">
      <c r="A142" s="62" t="s">
        <v>1334</v>
      </c>
      <c r="B142" s="59" t="s">
        <v>1335</v>
      </c>
      <c r="C142" s="71" t="s">
        <v>120</v>
      </c>
      <c r="D142" s="71" t="s">
        <v>27</v>
      </c>
      <c r="E142" s="59" t="s">
        <v>1336</v>
      </c>
      <c r="F142" s="71" t="s">
        <v>128</v>
      </c>
      <c r="G142" s="71" t="s">
        <v>132</v>
      </c>
      <c r="H142" s="68">
        <v>915738.22664300015</v>
      </c>
      <c r="I142" s="70">
        <v>449.6</v>
      </c>
      <c r="J142" s="130" t="s">
        <v>3565</v>
      </c>
      <c r="K142" s="68">
        <v>4117.1590669880006</v>
      </c>
      <c r="L142" s="69">
        <v>1.0002923268536169E-2</v>
      </c>
      <c r="M142" s="69">
        <f t="shared" si="2"/>
        <v>1.1444469043484843E-3</v>
      </c>
      <c r="N142" s="69">
        <f>K142/'סכום נכסי הקרן'!$C$41</f>
        <v>1.956220845963194E-4</v>
      </c>
    </row>
    <row r="143" spans="1:14">
      <c r="A143" s="62" t="s">
        <v>1337</v>
      </c>
      <c r="B143" s="59" t="s">
        <v>1338</v>
      </c>
      <c r="C143" s="71" t="s">
        <v>120</v>
      </c>
      <c r="D143" s="71" t="s">
        <v>27</v>
      </c>
      <c r="E143" s="59" t="s">
        <v>1339</v>
      </c>
      <c r="F143" s="71" t="s">
        <v>155</v>
      </c>
      <c r="G143" s="71" t="s">
        <v>132</v>
      </c>
      <c r="H143" s="68">
        <v>163120.62781800001</v>
      </c>
      <c r="I143" s="70">
        <v>392.7</v>
      </c>
      <c r="J143" s="130" t="s">
        <v>3565</v>
      </c>
      <c r="K143" s="68">
        <v>640.57470544100011</v>
      </c>
      <c r="L143" s="69">
        <v>6.7838622808894114E-3</v>
      </c>
      <c r="M143" s="69">
        <f t="shared" si="2"/>
        <v>1.7806058175503359E-4</v>
      </c>
      <c r="N143" s="69">
        <f>K143/'סכום נכסי הקרן'!$C$41</f>
        <v>3.0436171442293929E-5</v>
      </c>
    </row>
    <row r="144" spans="1:14">
      <c r="A144" s="62" t="s">
        <v>1340</v>
      </c>
      <c r="B144" s="59" t="s">
        <v>1341</v>
      </c>
      <c r="C144" s="71" t="s">
        <v>120</v>
      </c>
      <c r="D144" s="71" t="s">
        <v>27</v>
      </c>
      <c r="E144" s="59" t="s">
        <v>1342</v>
      </c>
      <c r="F144" s="71" t="s">
        <v>1173</v>
      </c>
      <c r="G144" s="71" t="s">
        <v>132</v>
      </c>
      <c r="H144" s="68">
        <v>67526.563018999994</v>
      </c>
      <c r="I144" s="70">
        <v>108.4</v>
      </c>
      <c r="J144" s="130" t="s">
        <v>3565</v>
      </c>
      <c r="K144" s="68">
        <v>73.198794344999996</v>
      </c>
      <c r="L144" s="69">
        <v>3.6614500242211304E-3</v>
      </c>
      <c r="M144" s="69">
        <f t="shared" si="2"/>
        <v>2.0347072393164045E-5</v>
      </c>
      <c r="N144" s="69">
        <f>K144/'סכום נכסי הקרן'!$C$41</f>
        <v>3.4779566460087681E-6</v>
      </c>
    </row>
    <row r="145" spans="1:14">
      <c r="A145" s="62" t="s">
        <v>1343</v>
      </c>
      <c r="B145" s="59" t="s">
        <v>1344</v>
      </c>
      <c r="C145" s="71" t="s">
        <v>120</v>
      </c>
      <c r="D145" s="71" t="s">
        <v>27</v>
      </c>
      <c r="E145" s="59" t="s">
        <v>1345</v>
      </c>
      <c r="F145" s="71" t="s">
        <v>1099</v>
      </c>
      <c r="G145" s="71" t="s">
        <v>132</v>
      </c>
      <c r="H145" s="68">
        <v>405690.37483999995</v>
      </c>
      <c r="I145" s="70">
        <v>101.4</v>
      </c>
      <c r="J145" s="130" t="s">
        <v>3565</v>
      </c>
      <c r="K145" s="68">
        <v>411.37003992699999</v>
      </c>
      <c r="L145" s="69">
        <v>2.3202190350172821E-3</v>
      </c>
      <c r="M145" s="69">
        <f t="shared" si="2"/>
        <v>1.1434854983161612E-4</v>
      </c>
      <c r="N145" s="69">
        <f>K145/'סכום נכסי הקרן'!$C$41</f>
        <v>1.9545774997190659E-5</v>
      </c>
    </row>
    <row r="146" spans="1:14">
      <c r="A146" s="62" t="s">
        <v>1346</v>
      </c>
      <c r="B146" s="59" t="s">
        <v>1347</v>
      </c>
      <c r="C146" s="71" t="s">
        <v>120</v>
      </c>
      <c r="D146" s="71" t="s">
        <v>27</v>
      </c>
      <c r="E146" s="59" t="s">
        <v>1348</v>
      </c>
      <c r="F146" s="71" t="s">
        <v>1066</v>
      </c>
      <c r="G146" s="71" t="s">
        <v>132</v>
      </c>
      <c r="H146" s="68">
        <v>94075.243705999994</v>
      </c>
      <c r="I146" s="70">
        <v>2373</v>
      </c>
      <c r="J146" s="130" t="s">
        <v>3565</v>
      </c>
      <c r="K146" s="68">
        <v>2232.405533137</v>
      </c>
      <c r="L146" s="69">
        <v>6.6090502554883952E-3</v>
      </c>
      <c r="M146" s="69">
        <f t="shared" si="2"/>
        <v>6.2054187367556316E-4</v>
      </c>
      <c r="N146" s="69">
        <f>K146/'סכום נכסי הקרן'!$C$41</f>
        <v>1.0607018503564912E-4</v>
      </c>
    </row>
    <row r="147" spans="1:14">
      <c r="A147" s="62" t="s">
        <v>1349</v>
      </c>
      <c r="B147" s="59" t="s">
        <v>1350</v>
      </c>
      <c r="C147" s="71" t="s">
        <v>120</v>
      </c>
      <c r="D147" s="71" t="s">
        <v>27</v>
      </c>
      <c r="E147" s="59" t="s">
        <v>1351</v>
      </c>
      <c r="F147" s="71" t="s">
        <v>1352</v>
      </c>
      <c r="G147" s="71" t="s">
        <v>132</v>
      </c>
      <c r="H147" s="68">
        <v>791310.87749300001</v>
      </c>
      <c r="I147" s="70">
        <v>592.4</v>
      </c>
      <c r="J147" s="130" t="s">
        <v>3565</v>
      </c>
      <c r="K147" s="68">
        <v>4687.7256379479995</v>
      </c>
      <c r="L147" s="69">
        <v>7.3670883301748605E-3</v>
      </c>
      <c r="M147" s="69">
        <f t="shared" si="2"/>
        <v>1.3030473215865786E-3</v>
      </c>
      <c r="N147" s="69">
        <f>K147/'סכום נכסי הקרן'!$C$41</f>
        <v>2.2273189993163593E-4</v>
      </c>
    </row>
    <row r="148" spans="1:14">
      <c r="A148" s="62" t="s">
        <v>1353</v>
      </c>
      <c r="B148" s="59" t="s">
        <v>1354</v>
      </c>
      <c r="C148" s="71" t="s">
        <v>120</v>
      </c>
      <c r="D148" s="71" t="s">
        <v>27</v>
      </c>
      <c r="E148" s="59" t="s">
        <v>1355</v>
      </c>
      <c r="F148" s="71" t="s">
        <v>719</v>
      </c>
      <c r="G148" s="71" t="s">
        <v>132</v>
      </c>
      <c r="H148" s="68">
        <v>81323.112471999993</v>
      </c>
      <c r="I148" s="70">
        <v>233.7</v>
      </c>
      <c r="J148" s="130" t="s">
        <v>3565</v>
      </c>
      <c r="K148" s="68">
        <v>190.05211392000001</v>
      </c>
      <c r="L148" s="69">
        <v>1.1036840011438135E-3</v>
      </c>
      <c r="M148" s="69">
        <f t="shared" si="2"/>
        <v>5.2828795269197551E-5</v>
      </c>
      <c r="N148" s="69">
        <f>K148/'סכום נכסי הקרן'!$C$41</f>
        <v>9.030107922006096E-6</v>
      </c>
    </row>
    <row r="149" spans="1:14">
      <c r="A149" s="62" t="s">
        <v>1356</v>
      </c>
      <c r="B149" s="59" t="s">
        <v>1357</v>
      </c>
      <c r="C149" s="71" t="s">
        <v>120</v>
      </c>
      <c r="D149" s="71" t="s">
        <v>27</v>
      </c>
      <c r="E149" s="59" t="s">
        <v>1358</v>
      </c>
      <c r="F149" s="71" t="s">
        <v>628</v>
      </c>
      <c r="G149" s="71" t="s">
        <v>132</v>
      </c>
      <c r="H149" s="68">
        <v>183715.429665</v>
      </c>
      <c r="I149" s="70">
        <v>720.6</v>
      </c>
      <c r="J149" s="130" t="s">
        <v>3565</v>
      </c>
      <c r="K149" s="68">
        <v>1323.8533864859999</v>
      </c>
      <c r="L149" s="69">
        <v>2.5250174563422735E-3</v>
      </c>
      <c r="M149" s="69">
        <f t="shared" si="2"/>
        <v>3.6799158966756913E-4</v>
      </c>
      <c r="N149" s="69">
        <f>K149/'סכום נכסי הקרן'!$C$41</f>
        <v>6.2901373240783494E-5</v>
      </c>
    </row>
    <row r="150" spans="1:14">
      <c r="A150" s="62" t="s">
        <v>1359</v>
      </c>
      <c r="B150" s="59" t="s">
        <v>1360</v>
      </c>
      <c r="C150" s="71" t="s">
        <v>120</v>
      </c>
      <c r="D150" s="71" t="s">
        <v>27</v>
      </c>
      <c r="E150" s="59" t="s">
        <v>1361</v>
      </c>
      <c r="F150" s="71" t="s">
        <v>1099</v>
      </c>
      <c r="G150" s="71" t="s">
        <v>132</v>
      </c>
      <c r="H150" s="68">
        <v>269778.21317100001</v>
      </c>
      <c r="I150" s="70">
        <v>293.60000000000002</v>
      </c>
      <c r="J150" s="130" t="s">
        <v>3565</v>
      </c>
      <c r="K150" s="68">
        <v>792.06883386999993</v>
      </c>
      <c r="L150" s="69">
        <v>2.160370971025196E-3</v>
      </c>
      <c r="M150" s="69">
        <f t="shared" si="2"/>
        <v>2.2017141193832751E-4</v>
      </c>
      <c r="N150" s="69">
        <f>K150/'סכום נכסי הקרן'!$C$41</f>
        <v>3.7634240966740077E-5</v>
      </c>
    </row>
    <row r="151" spans="1:14">
      <c r="A151" s="62" t="s">
        <v>1362</v>
      </c>
      <c r="B151" s="59" t="s">
        <v>1363</v>
      </c>
      <c r="C151" s="71" t="s">
        <v>120</v>
      </c>
      <c r="D151" s="71" t="s">
        <v>27</v>
      </c>
      <c r="E151" s="59" t="s">
        <v>1364</v>
      </c>
      <c r="F151" s="71" t="s">
        <v>593</v>
      </c>
      <c r="G151" s="71" t="s">
        <v>132</v>
      </c>
      <c r="H151" s="68">
        <v>64719.549614000003</v>
      </c>
      <c r="I151" s="70">
        <v>7000</v>
      </c>
      <c r="J151" s="130" t="s">
        <v>3565</v>
      </c>
      <c r="K151" s="68">
        <v>4530.3684729629995</v>
      </c>
      <c r="L151" s="69">
        <v>1.0907136548322963E-3</v>
      </c>
      <c r="M151" s="69">
        <f t="shared" si="2"/>
        <v>1.2593067428491426E-3</v>
      </c>
      <c r="N151" s="69">
        <f>K151/'סכום נכסי הקרן'!$C$41</f>
        <v>2.1525525495880705E-4</v>
      </c>
    </row>
    <row r="152" spans="1:14">
      <c r="A152" s="62" t="s">
        <v>1365</v>
      </c>
      <c r="B152" s="59" t="s">
        <v>1366</v>
      </c>
      <c r="C152" s="71" t="s">
        <v>120</v>
      </c>
      <c r="D152" s="71" t="s">
        <v>27</v>
      </c>
      <c r="E152" s="59" t="s">
        <v>1367</v>
      </c>
      <c r="F152" s="71" t="s">
        <v>128</v>
      </c>
      <c r="G152" s="71" t="s">
        <v>132</v>
      </c>
      <c r="H152" s="68">
        <v>94153.24884700001</v>
      </c>
      <c r="I152" s="70">
        <v>1518</v>
      </c>
      <c r="J152" s="68">
        <v>70.614936635000007</v>
      </c>
      <c r="K152" s="68">
        <v>1499.8612541340001</v>
      </c>
      <c r="L152" s="69">
        <v>8.1697089659613868E-3</v>
      </c>
      <c r="M152" s="69">
        <f t="shared" si="2"/>
        <v>4.1691650512343308E-4</v>
      </c>
      <c r="N152" s="69">
        <f>K152/'סכום נכסי הקרן'!$C$41</f>
        <v>7.1264184930700474E-5</v>
      </c>
    </row>
    <row r="153" spans="1:14">
      <c r="A153" s="62" t="s">
        <v>1368</v>
      </c>
      <c r="B153" s="59" t="s">
        <v>1369</v>
      </c>
      <c r="C153" s="71" t="s">
        <v>120</v>
      </c>
      <c r="D153" s="71" t="s">
        <v>27</v>
      </c>
      <c r="E153" s="59" t="s">
        <v>1370</v>
      </c>
      <c r="F153" s="71" t="s">
        <v>577</v>
      </c>
      <c r="G153" s="71" t="s">
        <v>132</v>
      </c>
      <c r="H153" s="68">
        <v>39494.516662000002</v>
      </c>
      <c r="I153" s="70">
        <v>29590</v>
      </c>
      <c r="J153" s="130" t="s">
        <v>3565</v>
      </c>
      <c r="K153" s="68">
        <v>11686.427480401002</v>
      </c>
      <c r="L153" s="69">
        <v>1.0819846370273126E-2</v>
      </c>
      <c r="M153" s="69">
        <f t="shared" si="2"/>
        <v>3.2484768101569595E-3</v>
      </c>
      <c r="N153" s="69">
        <f>K153/'סכום נכסי הקרן'!$C$41</f>
        <v>5.5526718011218864E-4</v>
      </c>
    </row>
    <row r="154" spans="1:14">
      <c r="A154" s="62" t="s">
        <v>1371</v>
      </c>
      <c r="B154" s="59" t="s">
        <v>1372</v>
      </c>
      <c r="C154" s="71" t="s">
        <v>120</v>
      </c>
      <c r="D154" s="71" t="s">
        <v>27</v>
      </c>
      <c r="E154" s="59" t="s">
        <v>1373</v>
      </c>
      <c r="F154" s="71" t="s">
        <v>1173</v>
      </c>
      <c r="G154" s="71" t="s">
        <v>132</v>
      </c>
      <c r="H154" s="68">
        <v>108223.14532900001</v>
      </c>
      <c r="I154" s="70">
        <v>565.20000000000005</v>
      </c>
      <c r="J154" s="130" t="s">
        <v>3565</v>
      </c>
      <c r="K154" s="68">
        <v>611.67721772200002</v>
      </c>
      <c r="L154" s="69">
        <v>4.947899534544292E-3</v>
      </c>
      <c r="M154" s="69">
        <f t="shared" si="2"/>
        <v>1.7002794570056794E-4</v>
      </c>
      <c r="N154" s="69">
        <f>K154/'סכום נכסי הקרן'!$C$41</f>
        <v>2.9063140501489667E-5</v>
      </c>
    </row>
    <row r="155" spans="1:14">
      <c r="A155" s="62" t="s">
        <v>1374</v>
      </c>
      <c r="B155" s="59" t="s">
        <v>1375</v>
      </c>
      <c r="C155" s="71" t="s">
        <v>120</v>
      </c>
      <c r="D155" s="71" t="s">
        <v>27</v>
      </c>
      <c r="E155" s="59" t="s">
        <v>1376</v>
      </c>
      <c r="F155" s="71" t="s">
        <v>1066</v>
      </c>
      <c r="G155" s="71" t="s">
        <v>132</v>
      </c>
      <c r="H155" s="68">
        <v>3967.3615500000001</v>
      </c>
      <c r="I155" s="70">
        <v>14000</v>
      </c>
      <c r="J155" s="130" t="s">
        <v>3565</v>
      </c>
      <c r="K155" s="68">
        <v>555.43061705399998</v>
      </c>
      <c r="L155" s="69">
        <v>1.1932546053565543E-3</v>
      </c>
      <c r="M155" s="69">
        <f t="shared" si="2"/>
        <v>1.5439307540110432E-4</v>
      </c>
      <c r="N155" s="69">
        <f>K155/'סכום נכסי הקרן'!$C$41</f>
        <v>2.6390647868801456E-5</v>
      </c>
    </row>
    <row r="156" spans="1:14">
      <c r="A156" s="62" t="s">
        <v>1377</v>
      </c>
      <c r="B156" s="59" t="s">
        <v>1378</v>
      </c>
      <c r="C156" s="71" t="s">
        <v>120</v>
      </c>
      <c r="D156" s="71" t="s">
        <v>27</v>
      </c>
      <c r="E156" s="59" t="s">
        <v>1379</v>
      </c>
      <c r="F156" s="71" t="s">
        <v>127</v>
      </c>
      <c r="G156" s="71" t="s">
        <v>132</v>
      </c>
      <c r="H156" s="68">
        <v>255142.859666</v>
      </c>
      <c r="I156" s="70">
        <v>776.5</v>
      </c>
      <c r="J156" s="130" t="s">
        <v>3565</v>
      </c>
      <c r="K156" s="68">
        <v>1981.184305711</v>
      </c>
      <c r="L156" s="69">
        <v>6.4397317166760811E-3</v>
      </c>
      <c r="M156" s="69">
        <f t="shared" si="2"/>
        <v>5.507098969759973E-4</v>
      </c>
      <c r="N156" s="69">
        <f>K156/'סכום נכסי הקרן'!$C$41</f>
        <v>9.4133696936860926E-5</v>
      </c>
    </row>
    <row r="157" spans="1:14">
      <c r="A157" s="62" t="s">
        <v>1380</v>
      </c>
      <c r="B157" s="59" t="s">
        <v>1381</v>
      </c>
      <c r="C157" s="71" t="s">
        <v>120</v>
      </c>
      <c r="D157" s="71" t="s">
        <v>27</v>
      </c>
      <c r="E157" s="59" t="s">
        <v>1382</v>
      </c>
      <c r="F157" s="71" t="s">
        <v>1099</v>
      </c>
      <c r="G157" s="71" t="s">
        <v>132</v>
      </c>
      <c r="H157" s="68">
        <v>358853.90513400006</v>
      </c>
      <c r="I157" s="70">
        <v>705</v>
      </c>
      <c r="J157" s="130" t="s">
        <v>3565</v>
      </c>
      <c r="K157" s="68">
        <v>2529.9200311959999</v>
      </c>
      <c r="L157" s="69">
        <v>2.5756157503465781E-3</v>
      </c>
      <c r="M157" s="69">
        <f t="shared" si="2"/>
        <v>7.0324199304489031E-4</v>
      </c>
      <c r="N157" s="69">
        <f>K157/'סכום נכסי הקרן'!$C$41</f>
        <v>1.2020624472170516E-4</v>
      </c>
    </row>
    <row r="158" spans="1:14">
      <c r="A158" s="62" t="s">
        <v>1383</v>
      </c>
      <c r="B158" s="59" t="s">
        <v>1384</v>
      </c>
      <c r="C158" s="71" t="s">
        <v>120</v>
      </c>
      <c r="D158" s="71" t="s">
        <v>27</v>
      </c>
      <c r="E158" s="59" t="s">
        <v>1385</v>
      </c>
      <c r="F158" s="71" t="s">
        <v>128</v>
      </c>
      <c r="G158" s="71" t="s">
        <v>132</v>
      </c>
      <c r="H158" s="68">
        <v>5975793.4692660002</v>
      </c>
      <c r="I158" s="70">
        <v>142.1</v>
      </c>
      <c r="J158" s="130" t="s">
        <v>3565</v>
      </c>
      <c r="K158" s="68">
        <v>8491.6025196669998</v>
      </c>
      <c r="L158" s="69">
        <v>1.1700776442791919E-2</v>
      </c>
      <c r="M158" s="69">
        <f t="shared" si="2"/>
        <v>2.360411161791775E-3</v>
      </c>
      <c r="N158" s="69">
        <f>K158/'סכום נכסי הקרן'!$C$41</f>
        <v>4.0346874129297712E-4</v>
      </c>
    </row>
    <row r="159" spans="1:14">
      <c r="A159" s="62" t="s">
        <v>1386</v>
      </c>
      <c r="B159" s="59" t="s">
        <v>1387</v>
      </c>
      <c r="C159" s="71" t="s">
        <v>120</v>
      </c>
      <c r="D159" s="71" t="s">
        <v>27</v>
      </c>
      <c r="E159" s="59" t="s">
        <v>1388</v>
      </c>
      <c r="F159" s="71" t="s">
        <v>155</v>
      </c>
      <c r="G159" s="71" t="s">
        <v>132</v>
      </c>
      <c r="H159" s="68">
        <v>52966.453979999998</v>
      </c>
      <c r="I159" s="70">
        <v>243.2</v>
      </c>
      <c r="J159" s="130" t="s">
        <v>3565</v>
      </c>
      <c r="K159" s="68">
        <v>128.81441607900001</v>
      </c>
      <c r="L159" s="69">
        <v>6.9872477133931165E-3</v>
      </c>
      <c r="M159" s="69">
        <f t="shared" si="2"/>
        <v>3.5806549447922709E-5</v>
      </c>
      <c r="N159" s="69">
        <f>K159/'סכום נכסי הקרן'!$C$41</f>
        <v>6.1204690393141587E-6</v>
      </c>
    </row>
    <row r="160" spans="1:14">
      <c r="A160" s="62" t="s">
        <v>1389</v>
      </c>
      <c r="B160" s="59" t="s">
        <v>1390</v>
      </c>
      <c r="C160" s="71" t="s">
        <v>120</v>
      </c>
      <c r="D160" s="71" t="s">
        <v>27</v>
      </c>
      <c r="E160" s="59" t="s">
        <v>1391</v>
      </c>
      <c r="F160" s="71" t="s">
        <v>628</v>
      </c>
      <c r="G160" s="71" t="s">
        <v>132</v>
      </c>
      <c r="H160" s="68">
        <v>173491.058246</v>
      </c>
      <c r="I160" s="70">
        <v>576.70000000000005</v>
      </c>
      <c r="J160" s="130" t="s">
        <v>3565</v>
      </c>
      <c r="K160" s="68">
        <v>1000.522932825</v>
      </c>
      <c r="L160" s="69">
        <v>2.9694845220264781E-3</v>
      </c>
      <c r="M160" s="69">
        <f t="shared" si="2"/>
        <v>2.781154078749066E-4</v>
      </c>
      <c r="N160" s="69">
        <f>K160/'סכום נכסי הקרן'!$C$41</f>
        <v>4.7538698073386867E-5</v>
      </c>
    </row>
    <row r="161" spans="1:14">
      <c r="A161" s="62" t="s">
        <v>1392</v>
      </c>
      <c r="B161" s="59" t="s">
        <v>1393</v>
      </c>
      <c r="C161" s="71" t="s">
        <v>120</v>
      </c>
      <c r="D161" s="71" t="s">
        <v>27</v>
      </c>
      <c r="E161" s="59" t="s">
        <v>1394</v>
      </c>
      <c r="F161" s="71" t="s">
        <v>157</v>
      </c>
      <c r="G161" s="71" t="s">
        <v>132</v>
      </c>
      <c r="H161" s="68">
        <v>1058767.875944</v>
      </c>
      <c r="I161" s="70">
        <v>61.7</v>
      </c>
      <c r="J161" s="130" t="s">
        <v>3565</v>
      </c>
      <c r="K161" s="68">
        <v>653.25977953799998</v>
      </c>
      <c r="L161" s="69">
        <v>7.6762122692823299E-3</v>
      </c>
      <c r="M161" s="69">
        <f t="shared" si="2"/>
        <v>1.8158665241335361E-4</v>
      </c>
      <c r="N161" s="69">
        <f>K161/'סכום נכסי הקרן'!$C$41</f>
        <v>3.103888816946893E-5</v>
      </c>
    </row>
    <row r="162" spans="1:14">
      <c r="A162" s="62" t="s">
        <v>1395</v>
      </c>
      <c r="B162" s="59" t="s">
        <v>1396</v>
      </c>
      <c r="C162" s="71" t="s">
        <v>120</v>
      </c>
      <c r="D162" s="71" t="s">
        <v>27</v>
      </c>
      <c r="E162" s="59" t="s">
        <v>1397</v>
      </c>
      <c r="F162" s="71" t="s">
        <v>427</v>
      </c>
      <c r="G162" s="71" t="s">
        <v>132</v>
      </c>
      <c r="H162" s="68">
        <v>1034482.676542</v>
      </c>
      <c r="I162" s="70">
        <v>1100</v>
      </c>
      <c r="J162" s="68">
        <v>174.24722740599995</v>
      </c>
      <c r="K162" s="68">
        <v>11553.556669371999</v>
      </c>
      <c r="L162" s="69">
        <v>9.6803954928596468E-3</v>
      </c>
      <c r="M162" s="69">
        <f t="shared" si="2"/>
        <v>3.2115427044092162E-3</v>
      </c>
      <c r="N162" s="69">
        <f>K162/'סכום נכסי הקרן'!$C$41</f>
        <v>5.4895397612551031E-4</v>
      </c>
    </row>
    <row r="163" spans="1:14">
      <c r="A163" s="62" t="s">
        <v>1398</v>
      </c>
      <c r="B163" s="59" t="s">
        <v>1399</v>
      </c>
      <c r="C163" s="71" t="s">
        <v>120</v>
      </c>
      <c r="D163" s="71" t="s">
        <v>27</v>
      </c>
      <c r="E163" s="59" t="s">
        <v>1400</v>
      </c>
      <c r="F163" s="71" t="s">
        <v>155</v>
      </c>
      <c r="G163" s="71" t="s">
        <v>132</v>
      </c>
      <c r="H163" s="68">
        <v>431764.95761299995</v>
      </c>
      <c r="I163" s="70">
        <v>460.1</v>
      </c>
      <c r="J163" s="130" t="s">
        <v>3565</v>
      </c>
      <c r="K163" s="68">
        <v>1986.5505698949999</v>
      </c>
      <c r="L163" s="69">
        <v>5.6448286710101903E-3</v>
      </c>
      <c r="M163" s="69">
        <f t="shared" si="2"/>
        <v>5.5220155768994381E-4</v>
      </c>
      <c r="N163" s="69">
        <f>K163/'סכום נכסי הקרן'!$C$41</f>
        <v>9.4388668816520807E-5</v>
      </c>
    </row>
    <row r="164" spans="1:14">
      <c r="A164" s="62" t="s">
        <v>1401</v>
      </c>
      <c r="B164" s="59" t="s">
        <v>1402</v>
      </c>
      <c r="C164" s="71" t="s">
        <v>120</v>
      </c>
      <c r="D164" s="71" t="s">
        <v>27</v>
      </c>
      <c r="E164" s="59" t="s">
        <v>1403</v>
      </c>
      <c r="F164" s="71" t="s">
        <v>577</v>
      </c>
      <c r="G164" s="71" t="s">
        <v>132</v>
      </c>
      <c r="H164" s="68">
        <v>1227.299348</v>
      </c>
      <c r="I164" s="70">
        <v>164.4</v>
      </c>
      <c r="J164" s="130" t="s">
        <v>3565</v>
      </c>
      <c r="K164" s="68">
        <v>2.0176808249999998</v>
      </c>
      <c r="L164" s="69">
        <v>1.7902135640001325E-4</v>
      </c>
      <c r="M164" s="69">
        <f t="shared" si="2"/>
        <v>5.6085483620234279E-7</v>
      </c>
      <c r="N164" s="69">
        <f>K164/'סכום נכסי הקרן'!$C$41</f>
        <v>9.5867787135383913E-8</v>
      </c>
    </row>
    <row r="165" spans="1:14">
      <c r="A165" s="62" t="s">
        <v>1404</v>
      </c>
      <c r="B165" s="59" t="s">
        <v>1405</v>
      </c>
      <c r="C165" s="71" t="s">
        <v>120</v>
      </c>
      <c r="D165" s="71" t="s">
        <v>27</v>
      </c>
      <c r="E165" s="59" t="s">
        <v>1406</v>
      </c>
      <c r="F165" s="71" t="s">
        <v>1407</v>
      </c>
      <c r="G165" s="71" t="s">
        <v>132</v>
      </c>
      <c r="H165" s="68">
        <v>130409.829875</v>
      </c>
      <c r="I165" s="70">
        <v>710.8</v>
      </c>
      <c r="J165" s="130" t="s">
        <v>3565</v>
      </c>
      <c r="K165" s="68">
        <v>926.95307075199992</v>
      </c>
      <c r="L165" s="69">
        <v>2.6075183298320441E-3</v>
      </c>
      <c r="M165" s="69">
        <f t="shared" si="2"/>
        <v>2.5766518976750035E-4</v>
      </c>
      <c r="N165" s="69">
        <f>K165/'סכום נכסי הקרן'!$C$41</f>
        <v>4.4043110570445749E-5</v>
      </c>
    </row>
    <row r="166" spans="1:14">
      <c r="A166" s="62" t="s">
        <v>1408</v>
      </c>
      <c r="B166" s="59" t="s">
        <v>1409</v>
      </c>
      <c r="C166" s="71" t="s">
        <v>120</v>
      </c>
      <c r="D166" s="71" t="s">
        <v>27</v>
      </c>
      <c r="E166" s="59" t="s">
        <v>1410</v>
      </c>
      <c r="F166" s="71" t="s">
        <v>427</v>
      </c>
      <c r="G166" s="71" t="s">
        <v>132</v>
      </c>
      <c r="H166" s="68">
        <v>59250.76324</v>
      </c>
      <c r="I166" s="70">
        <v>417.2</v>
      </c>
      <c r="J166" s="130" t="s">
        <v>3565</v>
      </c>
      <c r="K166" s="68">
        <v>247.19418391800002</v>
      </c>
      <c r="L166" s="69">
        <v>3.9477156772530489E-3</v>
      </c>
      <c r="M166" s="69">
        <f t="shared" si="2"/>
        <v>6.8712579221493918E-5</v>
      </c>
      <c r="N166" s="69">
        <f>K166/'סכום נכסי הקרן'!$C$41</f>
        <v>1.1745147751481341E-5</v>
      </c>
    </row>
    <row r="167" spans="1:14">
      <c r="A167" s="62" t="s">
        <v>1411</v>
      </c>
      <c r="B167" s="59" t="s">
        <v>1412</v>
      </c>
      <c r="C167" s="71" t="s">
        <v>120</v>
      </c>
      <c r="D167" s="71" t="s">
        <v>27</v>
      </c>
      <c r="E167" s="59" t="s">
        <v>1413</v>
      </c>
      <c r="F167" s="71" t="s">
        <v>427</v>
      </c>
      <c r="G167" s="71" t="s">
        <v>132</v>
      </c>
      <c r="H167" s="68">
        <v>129993.882707</v>
      </c>
      <c r="I167" s="70">
        <v>3813</v>
      </c>
      <c r="J167" s="130" t="s">
        <v>3565</v>
      </c>
      <c r="K167" s="68">
        <v>4956.6667476120001</v>
      </c>
      <c r="L167" s="69">
        <v>5.0531164952095945E-3</v>
      </c>
      <c r="M167" s="69">
        <f t="shared" si="2"/>
        <v>1.3778048948061583E-3</v>
      </c>
      <c r="N167" s="69">
        <f>K167/'סכום נכסי הקרן'!$C$41</f>
        <v>2.3551032788404625E-4</v>
      </c>
    </row>
    <row r="168" spans="1:14">
      <c r="A168" s="62" t="s">
        <v>1414</v>
      </c>
      <c r="B168" s="59" t="s">
        <v>1415</v>
      </c>
      <c r="C168" s="71" t="s">
        <v>120</v>
      </c>
      <c r="D168" s="71" t="s">
        <v>27</v>
      </c>
      <c r="E168" s="59" t="s">
        <v>1416</v>
      </c>
      <c r="F168" s="71" t="s">
        <v>539</v>
      </c>
      <c r="G168" s="71" t="s">
        <v>132</v>
      </c>
      <c r="H168" s="68">
        <v>1794671.5892080001</v>
      </c>
      <c r="I168" s="70">
        <v>145.80000000000001</v>
      </c>
      <c r="J168" s="130" t="s">
        <v>3565</v>
      </c>
      <c r="K168" s="68">
        <v>2616.631177065</v>
      </c>
      <c r="L168" s="69">
        <v>8.033905566420349E-3</v>
      </c>
      <c r="M168" s="69">
        <f t="shared" si="2"/>
        <v>7.2734509444264263E-4</v>
      </c>
      <c r="N168" s="69">
        <f>K168/'סכום נכסי הקרן'!$C$41</f>
        <v>1.2432622523172191E-4</v>
      </c>
    </row>
    <row r="169" spans="1:14">
      <c r="A169" s="62" t="s">
        <v>1417</v>
      </c>
      <c r="B169" s="59" t="s">
        <v>1418</v>
      </c>
      <c r="C169" s="71" t="s">
        <v>120</v>
      </c>
      <c r="D169" s="71" t="s">
        <v>27</v>
      </c>
      <c r="E169" s="59" t="s">
        <v>1419</v>
      </c>
      <c r="F169" s="71" t="s">
        <v>577</v>
      </c>
      <c r="G169" s="71" t="s">
        <v>132</v>
      </c>
      <c r="H169" s="68">
        <v>26331.068813000002</v>
      </c>
      <c r="I169" s="70">
        <v>2774</v>
      </c>
      <c r="J169" s="130" t="s">
        <v>3565</v>
      </c>
      <c r="K169" s="68">
        <v>730.42384887600008</v>
      </c>
      <c r="L169" s="69">
        <v>1.3150712895531093E-3</v>
      </c>
      <c r="M169" s="69">
        <f t="shared" si="2"/>
        <v>2.0303595248749703E-4</v>
      </c>
      <c r="N169" s="69">
        <f>K169/'סכום נכסי הקרן'!$C$41</f>
        <v>3.4705250302734188E-5</v>
      </c>
    </row>
    <row r="170" spans="1:14">
      <c r="A170" s="62" t="s">
        <v>1420</v>
      </c>
      <c r="B170" s="59" t="s">
        <v>1421</v>
      </c>
      <c r="C170" s="71" t="s">
        <v>120</v>
      </c>
      <c r="D170" s="71" t="s">
        <v>27</v>
      </c>
      <c r="E170" s="59" t="s">
        <v>1422</v>
      </c>
      <c r="F170" s="71" t="s">
        <v>514</v>
      </c>
      <c r="G170" s="71" t="s">
        <v>132</v>
      </c>
      <c r="H170" s="68">
        <v>606867.15908600006</v>
      </c>
      <c r="I170" s="70">
        <v>507.8</v>
      </c>
      <c r="J170" s="130" t="s">
        <v>3565</v>
      </c>
      <c r="K170" s="68">
        <v>3081.6714338389997</v>
      </c>
      <c r="L170" s="69">
        <v>3.979517243458709E-3</v>
      </c>
      <c r="M170" s="69">
        <f t="shared" si="2"/>
        <v>8.5661235703878545E-4</v>
      </c>
      <c r="N170" s="69">
        <f>K170/'סכום נכסי הקרן'!$C$41</f>
        <v>1.4642207894326921E-4</v>
      </c>
    </row>
    <row r="171" spans="1:14">
      <c r="A171" s="62" t="s">
        <v>1423</v>
      </c>
      <c r="B171" s="59" t="s">
        <v>1424</v>
      </c>
      <c r="C171" s="71" t="s">
        <v>120</v>
      </c>
      <c r="D171" s="71" t="s">
        <v>27</v>
      </c>
      <c r="E171" s="59" t="s">
        <v>1425</v>
      </c>
      <c r="F171" s="71" t="s">
        <v>719</v>
      </c>
      <c r="G171" s="71" t="s">
        <v>132</v>
      </c>
      <c r="H171" s="68">
        <v>11267.168545</v>
      </c>
      <c r="I171" s="70">
        <v>19800</v>
      </c>
      <c r="J171" s="130" t="s">
        <v>3565</v>
      </c>
      <c r="K171" s="68">
        <v>2230.8993718289998</v>
      </c>
      <c r="L171" s="69">
        <v>5.027066219575149E-3</v>
      </c>
      <c r="M171" s="69">
        <f t="shared" si="2"/>
        <v>6.2012320594416275E-4</v>
      </c>
      <c r="N171" s="69">
        <f>K171/'סכום נכסי הקרן'!$C$41</f>
        <v>1.0599862151089445E-4</v>
      </c>
    </row>
    <row r="172" spans="1:14">
      <c r="A172" s="62" t="s">
        <v>1426</v>
      </c>
      <c r="B172" s="59" t="s">
        <v>1427</v>
      </c>
      <c r="C172" s="71" t="s">
        <v>120</v>
      </c>
      <c r="D172" s="71" t="s">
        <v>27</v>
      </c>
      <c r="E172" s="59" t="s">
        <v>1428</v>
      </c>
      <c r="F172" s="71" t="s">
        <v>1429</v>
      </c>
      <c r="G172" s="71" t="s">
        <v>132</v>
      </c>
      <c r="H172" s="68">
        <v>53261.380826000001</v>
      </c>
      <c r="I172" s="70">
        <v>2227</v>
      </c>
      <c r="J172" s="130" t="s">
        <v>3565</v>
      </c>
      <c r="K172" s="68">
        <v>1186.1309509960001</v>
      </c>
      <c r="L172" s="69">
        <v>9.2670686594558359E-4</v>
      </c>
      <c r="M172" s="69">
        <f t="shared" si="2"/>
        <v>3.2970887763449444E-4</v>
      </c>
      <c r="N172" s="69">
        <f>K172/'סכום נכסי הקרן'!$C$41</f>
        <v>5.6357649889830837E-5</v>
      </c>
    </row>
    <row r="173" spans="1:14">
      <c r="A173" s="62" t="s">
        <v>1430</v>
      </c>
      <c r="B173" s="59" t="s">
        <v>1431</v>
      </c>
      <c r="C173" s="71" t="s">
        <v>120</v>
      </c>
      <c r="D173" s="71" t="s">
        <v>27</v>
      </c>
      <c r="E173" s="59">
        <v>1154</v>
      </c>
      <c r="F173" s="71" t="s">
        <v>514</v>
      </c>
      <c r="G173" s="71" t="s">
        <v>132</v>
      </c>
      <c r="H173" s="68">
        <v>86021.545912000001</v>
      </c>
      <c r="I173" s="70">
        <v>4.9000000000000004</v>
      </c>
      <c r="J173" s="130" t="s">
        <v>3565</v>
      </c>
      <c r="K173" s="68">
        <v>4.2150559620000001</v>
      </c>
      <c r="L173" s="69">
        <v>3.4996744251424264E-3</v>
      </c>
      <c r="M173" s="69">
        <f t="shared" si="2"/>
        <v>1.1716593089748072E-6</v>
      </c>
      <c r="N173" s="69">
        <f>K173/'סכום נכסי הקרן'!$C$41</f>
        <v>2.0027354313026538E-7</v>
      </c>
    </row>
    <row r="174" spans="1:14">
      <c r="A174" s="62" t="s">
        <v>1432</v>
      </c>
      <c r="B174" s="59" t="s">
        <v>1433</v>
      </c>
      <c r="C174" s="71" t="s">
        <v>120</v>
      </c>
      <c r="D174" s="71" t="s">
        <v>27</v>
      </c>
      <c r="E174" s="59" t="s">
        <v>759</v>
      </c>
      <c r="F174" s="71" t="s">
        <v>577</v>
      </c>
      <c r="G174" s="71" t="s">
        <v>132</v>
      </c>
      <c r="H174" s="68">
        <v>810245.34151199996</v>
      </c>
      <c r="I174" s="70">
        <v>420</v>
      </c>
      <c r="J174" s="130" t="s">
        <v>3565</v>
      </c>
      <c r="K174" s="68">
        <v>3403.0304343519997</v>
      </c>
      <c r="L174" s="69">
        <v>4.3854572730384128E-3</v>
      </c>
      <c r="M174" s="69">
        <f t="shared" si="2"/>
        <v>9.4594053390485006E-4</v>
      </c>
      <c r="N174" s="69">
        <f>K174/'סכום נכסי הקרן'!$C$41</f>
        <v>1.6169108277851161E-4</v>
      </c>
    </row>
    <row r="175" spans="1:14">
      <c r="A175" s="62" t="s">
        <v>1434</v>
      </c>
      <c r="B175" s="59" t="s">
        <v>1435</v>
      </c>
      <c r="C175" s="71" t="s">
        <v>120</v>
      </c>
      <c r="D175" s="71" t="s">
        <v>27</v>
      </c>
      <c r="E175" s="59" t="s">
        <v>1436</v>
      </c>
      <c r="F175" s="71" t="s">
        <v>1066</v>
      </c>
      <c r="G175" s="71" t="s">
        <v>132</v>
      </c>
      <c r="H175" s="68">
        <v>68490.279624000003</v>
      </c>
      <c r="I175" s="70">
        <v>6480</v>
      </c>
      <c r="J175" s="130" t="s">
        <v>3565</v>
      </c>
      <c r="K175" s="68">
        <v>4438.17011963</v>
      </c>
      <c r="L175" s="69">
        <v>5.4454457943822693E-3</v>
      </c>
      <c r="M175" s="69">
        <f t="shared" si="2"/>
        <v>1.2336783621280714E-3</v>
      </c>
      <c r="N175" s="69">
        <f>K175/'סכום נכסי הקרן'!$C$41</f>
        <v>2.1087455608808208E-4</v>
      </c>
    </row>
    <row r="176" spans="1:14">
      <c r="A176" s="62" t="s">
        <v>1437</v>
      </c>
      <c r="B176" s="59" t="s">
        <v>1438</v>
      </c>
      <c r="C176" s="71" t="s">
        <v>120</v>
      </c>
      <c r="D176" s="71" t="s">
        <v>27</v>
      </c>
      <c r="E176" s="59" t="s">
        <v>1439</v>
      </c>
      <c r="F176" s="71" t="s">
        <v>427</v>
      </c>
      <c r="G176" s="71" t="s">
        <v>132</v>
      </c>
      <c r="H176" s="68">
        <v>664467.53577199997</v>
      </c>
      <c r="I176" s="70">
        <v>311.2</v>
      </c>
      <c r="J176" s="130" t="s">
        <v>3565</v>
      </c>
      <c r="K176" s="68">
        <v>2067.8229710000001</v>
      </c>
      <c r="L176" s="69">
        <v>7.9139035722402482E-3</v>
      </c>
      <c r="M176" s="69">
        <f t="shared" si="2"/>
        <v>5.7479285094343255E-4</v>
      </c>
      <c r="N176" s="69">
        <f>K176/'סכום נכסי הקרן'!$C$41</f>
        <v>9.825023361536142E-5</v>
      </c>
    </row>
    <row r="177" spans="1:14">
      <c r="A177" s="62" t="s">
        <v>1440</v>
      </c>
      <c r="B177" s="59" t="s">
        <v>1441</v>
      </c>
      <c r="C177" s="71" t="s">
        <v>120</v>
      </c>
      <c r="D177" s="71" t="s">
        <v>27</v>
      </c>
      <c r="E177" s="59" t="s">
        <v>772</v>
      </c>
      <c r="F177" s="71" t="s">
        <v>308</v>
      </c>
      <c r="G177" s="71" t="s">
        <v>132</v>
      </c>
      <c r="H177" s="68">
        <v>1220725.1678279999</v>
      </c>
      <c r="I177" s="70">
        <v>394</v>
      </c>
      <c r="J177" s="130" t="s">
        <v>3565</v>
      </c>
      <c r="K177" s="68">
        <v>4809.6571612400003</v>
      </c>
      <c r="L177" s="69">
        <v>1.290363560051396E-2</v>
      </c>
      <c r="M177" s="69">
        <f t="shared" si="2"/>
        <v>1.3369406329946589E-3</v>
      </c>
      <c r="N177" s="69">
        <f>K177/'סכום נכסי הקרן'!$C$41</f>
        <v>2.2852533622503513E-4</v>
      </c>
    </row>
    <row r="178" spans="1:14">
      <c r="A178" s="62" t="s">
        <v>1442</v>
      </c>
      <c r="B178" s="59" t="s">
        <v>1443</v>
      </c>
      <c r="C178" s="71" t="s">
        <v>120</v>
      </c>
      <c r="D178" s="71" t="s">
        <v>27</v>
      </c>
      <c r="E178" s="59" t="s">
        <v>1444</v>
      </c>
      <c r="F178" s="71" t="s">
        <v>157</v>
      </c>
      <c r="G178" s="71" t="s">
        <v>132</v>
      </c>
      <c r="H178" s="68">
        <v>150954.393843</v>
      </c>
      <c r="I178" s="70">
        <v>163.5</v>
      </c>
      <c r="J178" s="130" t="s">
        <v>3565</v>
      </c>
      <c r="K178" s="68">
        <v>246.81043393299998</v>
      </c>
      <c r="L178" s="69">
        <v>3.844714277735094E-3</v>
      </c>
      <c r="M178" s="69">
        <f t="shared" si="2"/>
        <v>6.8605908219661978E-5</v>
      </c>
      <c r="N178" s="69">
        <f>K178/'סכום נכסי הקרן'!$C$41</f>
        <v>1.1726914311672947E-5</v>
      </c>
    </row>
    <row r="179" spans="1:14">
      <c r="A179" s="62" t="s">
        <v>1445</v>
      </c>
      <c r="B179" s="59" t="s">
        <v>1446</v>
      </c>
      <c r="C179" s="71" t="s">
        <v>120</v>
      </c>
      <c r="D179" s="71" t="s">
        <v>27</v>
      </c>
      <c r="E179" s="59" t="s">
        <v>1447</v>
      </c>
      <c r="F179" s="71" t="s">
        <v>577</v>
      </c>
      <c r="G179" s="71" t="s">
        <v>132</v>
      </c>
      <c r="H179" s="68">
        <v>184114.52387000003</v>
      </c>
      <c r="I179" s="70">
        <v>3575</v>
      </c>
      <c r="J179" s="130" t="s">
        <v>3565</v>
      </c>
      <c r="K179" s="68">
        <v>6582.0942283670001</v>
      </c>
      <c r="L179" s="69">
        <v>5.1587145942841141E-3</v>
      </c>
      <c r="M179" s="69">
        <f t="shared" si="2"/>
        <v>1.829625049997271E-3</v>
      </c>
      <c r="N179" s="69">
        <f>K179/'סכום נכסי הקרן'!$C$41</f>
        <v>3.1274064786244207E-4</v>
      </c>
    </row>
    <row r="180" spans="1:14">
      <c r="A180" s="62" t="s">
        <v>1448</v>
      </c>
      <c r="B180" s="59" t="s">
        <v>1449</v>
      </c>
      <c r="C180" s="71" t="s">
        <v>120</v>
      </c>
      <c r="D180" s="71" t="s">
        <v>27</v>
      </c>
      <c r="E180" s="59" t="s">
        <v>1450</v>
      </c>
      <c r="F180" s="71" t="s">
        <v>427</v>
      </c>
      <c r="G180" s="71" t="s">
        <v>132</v>
      </c>
      <c r="H180" s="68">
        <v>40126.101499999997</v>
      </c>
      <c r="I180" s="70">
        <v>5397</v>
      </c>
      <c r="J180" s="130" t="s">
        <v>3565</v>
      </c>
      <c r="K180" s="68">
        <v>2165.6056979550003</v>
      </c>
      <c r="L180" s="69">
        <v>4.7747568361931501E-3</v>
      </c>
      <c r="M180" s="69">
        <f t="shared" si="2"/>
        <v>6.0197352026944699E-4</v>
      </c>
      <c r="N180" s="69">
        <f>K180/'סכום נכסי הקרן'!$C$41</f>
        <v>1.0289626758519871E-4</v>
      </c>
    </row>
    <row r="181" spans="1:14">
      <c r="A181" s="62" t="s">
        <v>1451</v>
      </c>
      <c r="B181" s="59" t="s">
        <v>1452</v>
      </c>
      <c r="C181" s="71" t="s">
        <v>120</v>
      </c>
      <c r="D181" s="71" t="s">
        <v>27</v>
      </c>
      <c r="E181" s="59" t="s">
        <v>1453</v>
      </c>
      <c r="F181" s="71" t="s">
        <v>427</v>
      </c>
      <c r="G181" s="71" t="s">
        <v>132</v>
      </c>
      <c r="H181" s="68">
        <v>157341.82718399999</v>
      </c>
      <c r="I181" s="70">
        <v>1035</v>
      </c>
      <c r="J181" s="130" t="s">
        <v>3565</v>
      </c>
      <c r="K181" s="68">
        <v>1628.487911356</v>
      </c>
      <c r="L181" s="69">
        <v>9.4363349964375759E-3</v>
      </c>
      <c r="M181" s="69">
        <f t="shared" si="2"/>
        <v>4.5267086323282318E-4</v>
      </c>
      <c r="N181" s="69">
        <f>K181/'סכום נכסי הקרן'!$C$41</f>
        <v>7.737573282356142E-5</v>
      </c>
    </row>
    <row r="182" spans="1:14">
      <c r="A182" s="62" t="s">
        <v>1454</v>
      </c>
      <c r="B182" s="59" t="s">
        <v>1455</v>
      </c>
      <c r="C182" s="71" t="s">
        <v>120</v>
      </c>
      <c r="D182" s="71" t="s">
        <v>27</v>
      </c>
      <c r="E182" s="59" t="s">
        <v>1456</v>
      </c>
      <c r="F182" s="71" t="s">
        <v>126</v>
      </c>
      <c r="G182" s="71" t="s">
        <v>132</v>
      </c>
      <c r="H182" s="68">
        <v>127641.128872</v>
      </c>
      <c r="I182" s="70">
        <v>1336</v>
      </c>
      <c r="J182" s="130" t="s">
        <v>3565</v>
      </c>
      <c r="K182" s="68">
        <v>1705.285481723</v>
      </c>
      <c r="L182" s="69">
        <v>6.3817373567321631E-3</v>
      </c>
      <c r="M182" s="69">
        <f t="shared" si="2"/>
        <v>4.7401828757032789E-4</v>
      </c>
      <c r="N182" s="69">
        <f>K182/'סכום נכסי הקרן'!$C$41</f>
        <v>8.1024681179136049E-5</v>
      </c>
    </row>
    <row r="183" spans="1:14">
      <c r="A183" s="62" t="s">
        <v>1457</v>
      </c>
      <c r="B183" s="59" t="s">
        <v>1458</v>
      </c>
      <c r="C183" s="71" t="s">
        <v>120</v>
      </c>
      <c r="D183" s="71" t="s">
        <v>27</v>
      </c>
      <c r="E183" s="59" t="s">
        <v>1459</v>
      </c>
      <c r="F183" s="71" t="s">
        <v>1066</v>
      </c>
      <c r="G183" s="71" t="s">
        <v>132</v>
      </c>
      <c r="H183" s="68">
        <v>434898.08386999997</v>
      </c>
      <c r="I183" s="70">
        <v>1411</v>
      </c>
      <c r="J183" s="130" t="s">
        <v>3565</v>
      </c>
      <c r="K183" s="68">
        <v>6136.4119634029994</v>
      </c>
      <c r="L183" s="69">
        <v>4.3452970696562275E-3</v>
      </c>
      <c r="M183" s="69">
        <f t="shared" si="2"/>
        <v>1.7057387293178475E-3</v>
      </c>
      <c r="N183" s="69">
        <f>K183/'סכום נכסי הקרן'!$C$41</f>
        <v>2.9156456689949562E-4</v>
      </c>
    </row>
    <row r="184" spans="1:14">
      <c r="A184" s="129" t="s">
        <v>3565</v>
      </c>
      <c r="B184" s="130" t="s">
        <v>3565</v>
      </c>
      <c r="C184" s="130" t="s">
        <v>3565</v>
      </c>
      <c r="D184" s="130" t="s">
        <v>3565</v>
      </c>
      <c r="E184" s="130" t="s">
        <v>3565</v>
      </c>
      <c r="F184" s="130" t="s">
        <v>3565</v>
      </c>
      <c r="G184" s="130" t="s">
        <v>3565</v>
      </c>
      <c r="H184" s="130" t="s">
        <v>3565</v>
      </c>
      <c r="I184" s="130" t="s">
        <v>3565</v>
      </c>
      <c r="J184" s="130" t="s">
        <v>3565</v>
      </c>
      <c r="K184" s="130" t="s">
        <v>3565</v>
      </c>
      <c r="L184" s="130" t="s">
        <v>3565</v>
      </c>
      <c r="M184" s="130" t="s">
        <v>3565</v>
      </c>
      <c r="N184" s="130" t="s">
        <v>3565</v>
      </c>
    </row>
    <row r="185" spans="1:14">
      <c r="A185" s="56" t="s">
        <v>186</v>
      </c>
      <c r="B185" s="127" t="s">
        <v>3565</v>
      </c>
      <c r="C185" s="127" t="s">
        <v>3565</v>
      </c>
      <c r="D185" s="127" t="s">
        <v>3565</v>
      </c>
      <c r="E185" s="127" t="s">
        <v>3565</v>
      </c>
      <c r="F185" s="127" t="s">
        <v>3565</v>
      </c>
      <c r="G185" s="127" t="s">
        <v>3565</v>
      </c>
      <c r="H185" s="127" t="s">
        <v>3565</v>
      </c>
      <c r="I185" s="127" t="s">
        <v>3565</v>
      </c>
      <c r="J185" s="65">
        <v>368.9420862820001</v>
      </c>
      <c r="K185" s="65">
        <v>948046.57832467603</v>
      </c>
      <c r="L185" s="127" t="s">
        <v>3565</v>
      </c>
      <c r="M185" s="66">
        <f t="shared" si="2"/>
        <v>0.26352855308444423</v>
      </c>
      <c r="N185" s="66">
        <f>K185/'סכום נכסי הקרן'!$C$41</f>
        <v>4.5045344357306422E-2</v>
      </c>
    </row>
    <row r="186" spans="1:14">
      <c r="A186" s="74" t="s">
        <v>66</v>
      </c>
      <c r="B186" s="127" t="s">
        <v>3565</v>
      </c>
      <c r="C186" s="127" t="s">
        <v>3565</v>
      </c>
      <c r="D186" s="127" t="s">
        <v>3565</v>
      </c>
      <c r="E186" s="127" t="s">
        <v>3565</v>
      </c>
      <c r="F186" s="127" t="s">
        <v>3565</v>
      </c>
      <c r="G186" s="127" t="s">
        <v>3565</v>
      </c>
      <c r="H186" s="127" t="s">
        <v>3565</v>
      </c>
      <c r="I186" s="127" t="s">
        <v>3565</v>
      </c>
      <c r="J186" s="65">
        <v>1.0187615909999999</v>
      </c>
      <c r="K186" s="65">
        <f>SUM(K187:K214)</f>
        <v>342800.51025472197</v>
      </c>
      <c r="L186" s="127" t="s">
        <v>3565</v>
      </c>
      <c r="M186" s="66">
        <f t="shared" si="2"/>
        <v>9.5288274362716238E-2</v>
      </c>
      <c r="N186" s="66">
        <f>K186/'סכום נכסי הקרן'!$C$41</f>
        <v>1.6287772545492015E-2</v>
      </c>
    </row>
    <row r="187" spans="1:14">
      <c r="A187" s="62" t="s">
        <v>1460</v>
      </c>
      <c r="B187" s="59" t="s">
        <v>1461</v>
      </c>
      <c r="C187" s="71" t="s">
        <v>1462</v>
      </c>
      <c r="D187" s="71" t="s">
        <v>778</v>
      </c>
      <c r="E187" s="59" t="s">
        <v>1463</v>
      </c>
      <c r="F187" s="71" t="s">
        <v>3483</v>
      </c>
      <c r="G187" s="71" t="s">
        <v>131</v>
      </c>
      <c r="H187" s="68">
        <v>112353.0842</v>
      </c>
      <c r="I187" s="70">
        <v>218</v>
      </c>
      <c r="J187" s="130" t="s">
        <v>3565</v>
      </c>
      <c r="K187" s="68">
        <v>888.36010733799992</v>
      </c>
      <c r="L187" s="69">
        <v>1.4496438915605817E-3</v>
      </c>
      <c r="M187" s="69">
        <f t="shared" si="2"/>
        <v>2.4693750186665411E-4</v>
      </c>
      <c r="N187" s="69">
        <f>K187/'סכום נכסי הקרן'!$C$41</f>
        <v>4.2209410237045887E-5</v>
      </c>
    </row>
    <row r="188" spans="1:14">
      <c r="A188" s="62" t="s">
        <v>1464</v>
      </c>
      <c r="B188" s="59" t="s">
        <v>1465</v>
      </c>
      <c r="C188" s="71" t="s">
        <v>1462</v>
      </c>
      <c r="D188" s="71" t="s">
        <v>778</v>
      </c>
      <c r="E188" s="59" t="s">
        <v>1466</v>
      </c>
      <c r="F188" s="71" t="s">
        <v>3472</v>
      </c>
      <c r="G188" s="71" t="s">
        <v>131</v>
      </c>
      <c r="H188" s="68">
        <v>7758.1827000000003</v>
      </c>
      <c r="I188" s="70">
        <v>585</v>
      </c>
      <c r="J188" s="130" t="s">
        <v>3565</v>
      </c>
      <c r="K188" s="68">
        <v>164.61272653200001</v>
      </c>
      <c r="L188" s="69">
        <v>3.6067291948508389E-3</v>
      </c>
      <c r="M188" s="69">
        <f t="shared" si="2"/>
        <v>4.5757407530463059E-5</v>
      </c>
      <c r="N188" s="69">
        <f>K188/'סכום נכסי הקרן'!$C$41</f>
        <v>7.8213846468729468E-6</v>
      </c>
    </row>
    <row r="189" spans="1:14">
      <c r="A189" s="62" t="s">
        <v>1467</v>
      </c>
      <c r="B189" s="59" t="s">
        <v>1468</v>
      </c>
      <c r="C189" s="71" t="s">
        <v>1462</v>
      </c>
      <c r="D189" s="71" t="s">
        <v>778</v>
      </c>
      <c r="E189" s="59" t="s">
        <v>1062</v>
      </c>
      <c r="F189" s="71" t="s">
        <v>1035</v>
      </c>
      <c r="G189" s="71" t="s">
        <v>131</v>
      </c>
      <c r="H189" s="68">
        <v>76157.173838000002</v>
      </c>
      <c r="I189" s="70">
        <v>6938</v>
      </c>
      <c r="J189" s="130" t="s">
        <v>3565</v>
      </c>
      <c r="K189" s="68">
        <v>19164.287182835</v>
      </c>
      <c r="L189" s="69">
        <v>1.6969205261584681E-3</v>
      </c>
      <c r="M189" s="69">
        <f t="shared" si="2"/>
        <v>5.3270978321675738E-3</v>
      </c>
      <c r="N189" s="69">
        <f>K189/'סכום נכסי הקרן'!$C$41</f>
        <v>9.1056909570689517E-4</v>
      </c>
    </row>
    <row r="190" spans="1:14">
      <c r="A190" s="62" t="s">
        <v>1470</v>
      </c>
      <c r="B190" s="59" t="s">
        <v>1471</v>
      </c>
      <c r="C190" s="71" t="s">
        <v>1462</v>
      </c>
      <c r="D190" s="71" t="s">
        <v>778</v>
      </c>
      <c r="E190" s="59" t="s">
        <v>1472</v>
      </c>
      <c r="F190" s="71" t="s">
        <v>1469</v>
      </c>
      <c r="G190" s="71" t="s">
        <v>131</v>
      </c>
      <c r="H190" s="68">
        <v>14430.148621</v>
      </c>
      <c r="I190" s="70">
        <v>2271</v>
      </c>
      <c r="J190" s="130" t="s">
        <v>3565</v>
      </c>
      <c r="K190" s="68">
        <v>1188.599365108</v>
      </c>
      <c r="L190" s="69">
        <v>6.1245617868120996E-4</v>
      </c>
      <c r="M190" s="69">
        <f t="shared" si="2"/>
        <v>3.3039502282421505E-4</v>
      </c>
      <c r="N190" s="69">
        <f>K190/'סכום נכסי הקרן'!$C$41</f>
        <v>5.6474933751440204E-5</v>
      </c>
    </row>
    <row r="191" spans="1:14">
      <c r="A191" s="62" t="s">
        <v>1473</v>
      </c>
      <c r="B191" s="59" t="s">
        <v>1474</v>
      </c>
      <c r="C191" s="71" t="s">
        <v>1462</v>
      </c>
      <c r="D191" s="71" t="s">
        <v>778</v>
      </c>
      <c r="E191" s="59" t="s">
        <v>1475</v>
      </c>
      <c r="F191" s="71" t="s">
        <v>3478</v>
      </c>
      <c r="G191" s="71" t="s">
        <v>131</v>
      </c>
      <c r="H191" s="68">
        <v>7062.1938639999998</v>
      </c>
      <c r="I191" s="70">
        <v>21905</v>
      </c>
      <c r="J191" s="130" t="s">
        <v>3565</v>
      </c>
      <c r="K191" s="68">
        <v>5610.8731235530004</v>
      </c>
      <c r="L191" s="69">
        <v>1.6909332464600917E-4</v>
      </c>
      <c r="M191" s="69">
        <f t="shared" si="2"/>
        <v>1.5596546726672916E-3</v>
      </c>
      <c r="N191" s="69">
        <f>K191/'סכום נכסי הקרן'!$C$41</f>
        <v>2.6659419249445743E-4</v>
      </c>
    </row>
    <row r="192" spans="1:14">
      <c r="A192" s="62" t="s">
        <v>1476</v>
      </c>
      <c r="B192" s="59" t="s">
        <v>1477</v>
      </c>
      <c r="C192" s="71" t="s">
        <v>1462</v>
      </c>
      <c r="D192" s="71" t="s">
        <v>778</v>
      </c>
      <c r="E192" s="59" t="s">
        <v>775</v>
      </c>
      <c r="F192" s="71" t="s">
        <v>634</v>
      </c>
      <c r="G192" s="71" t="s">
        <v>131</v>
      </c>
      <c r="H192" s="68">
        <v>561.76542099999995</v>
      </c>
      <c r="I192" s="70">
        <v>21325</v>
      </c>
      <c r="J192" s="68">
        <v>1.0187615909999999</v>
      </c>
      <c r="K192" s="68">
        <v>435.520580145</v>
      </c>
      <c r="L192" s="69">
        <v>1.2637047657289525E-5</v>
      </c>
      <c r="M192" s="69">
        <f t="shared" si="2"/>
        <v>1.2106167666036738E-4</v>
      </c>
      <c r="N192" s="69">
        <f>K192/'סכום נכסי הקרן'!$C$41</f>
        <v>2.0693260179255446E-5</v>
      </c>
    </row>
    <row r="193" spans="1:14">
      <c r="A193" s="62" t="s">
        <v>1480</v>
      </c>
      <c r="B193" s="59" t="s">
        <v>1481</v>
      </c>
      <c r="C193" s="71" t="s">
        <v>1462</v>
      </c>
      <c r="D193" s="71" t="s">
        <v>778</v>
      </c>
      <c r="E193" s="59" t="s">
        <v>730</v>
      </c>
      <c r="F193" s="71" t="s">
        <v>628</v>
      </c>
      <c r="G193" s="71" t="s">
        <v>131</v>
      </c>
      <c r="H193" s="68">
        <v>130868.952728</v>
      </c>
      <c r="I193" s="70">
        <v>1914</v>
      </c>
      <c r="J193" s="130" t="s">
        <v>3565</v>
      </c>
      <c r="K193" s="68">
        <v>9085.0247759949998</v>
      </c>
      <c r="L193" s="69">
        <v>1.1103999834783515E-3</v>
      </c>
      <c r="M193" s="69">
        <f t="shared" si="2"/>
        <v>2.5253647749935385E-3</v>
      </c>
      <c r="N193" s="69">
        <f>K193/'סכום נכסי הקרן'!$C$41</f>
        <v>4.3166451826927462E-4</v>
      </c>
    </row>
    <row r="194" spans="1:14">
      <c r="A194" s="62" t="s">
        <v>1482</v>
      </c>
      <c r="B194" s="59" t="s">
        <v>1483</v>
      </c>
      <c r="C194" s="71" t="s">
        <v>1484</v>
      </c>
      <c r="D194" s="71" t="s">
        <v>778</v>
      </c>
      <c r="E194" s="59" t="s">
        <v>1485</v>
      </c>
      <c r="F194" s="71" t="s">
        <v>3477</v>
      </c>
      <c r="G194" s="71" t="s">
        <v>131</v>
      </c>
      <c r="H194" s="68">
        <v>69254.039839999998</v>
      </c>
      <c r="I194" s="70">
        <v>2722</v>
      </c>
      <c r="J194" s="130" t="s">
        <v>3565</v>
      </c>
      <c r="K194" s="68">
        <v>6837.2394362129999</v>
      </c>
      <c r="L194" s="69">
        <v>1.811533736271664E-3</v>
      </c>
      <c r="M194" s="69">
        <f t="shared" si="2"/>
        <v>1.9005477757233684E-3</v>
      </c>
      <c r="N194" s="69">
        <f>K194/'סכום נכסי הקרן'!$C$41</f>
        <v>3.2486357938427661E-4</v>
      </c>
    </row>
    <row r="195" spans="1:14">
      <c r="A195" s="62" t="s">
        <v>1486</v>
      </c>
      <c r="B195" s="59" t="s">
        <v>1487</v>
      </c>
      <c r="C195" s="71" t="s">
        <v>1462</v>
      </c>
      <c r="D195" s="71" t="s">
        <v>778</v>
      </c>
      <c r="E195" s="59" t="s">
        <v>1488</v>
      </c>
      <c r="F195" s="71" t="s">
        <v>3482</v>
      </c>
      <c r="G195" s="71" t="s">
        <v>131</v>
      </c>
      <c r="H195" s="68">
        <v>42052.154371999997</v>
      </c>
      <c r="I195" s="70">
        <v>3963</v>
      </c>
      <c r="J195" s="130" t="s">
        <v>3565</v>
      </c>
      <c r="K195" s="68">
        <v>6044.4929856439994</v>
      </c>
      <c r="L195" s="69">
        <v>2.5601976420028239E-4</v>
      </c>
      <c r="M195" s="69">
        <f t="shared" si="2"/>
        <v>1.6801880066385502E-3</v>
      </c>
      <c r="N195" s="69">
        <f>K195/'סכום נכסי הקרן'!$C$41</f>
        <v>2.8719714223831221E-4</v>
      </c>
    </row>
    <row r="196" spans="1:14">
      <c r="A196" s="62" t="s">
        <v>1489</v>
      </c>
      <c r="B196" s="59" t="s">
        <v>1490</v>
      </c>
      <c r="C196" s="71" t="s">
        <v>1462</v>
      </c>
      <c r="D196" s="71" t="s">
        <v>778</v>
      </c>
      <c r="E196" s="59" t="s">
        <v>1491</v>
      </c>
      <c r="F196" s="71" t="s">
        <v>3480</v>
      </c>
      <c r="G196" s="71" t="s">
        <v>131</v>
      </c>
      <c r="H196" s="68">
        <v>72160.052362999995</v>
      </c>
      <c r="I196" s="70">
        <v>2224</v>
      </c>
      <c r="J196" s="130" t="s">
        <v>3565</v>
      </c>
      <c r="K196" s="68">
        <v>5820.7531003139993</v>
      </c>
      <c r="L196" s="69">
        <v>8.6854976323129157E-4</v>
      </c>
      <c r="M196" s="69">
        <f t="shared" si="2"/>
        <v>1.6179950199263491E-3</v>
      </c>
      <c r="N196" s="69">
        <f>K196/'סכום נכסי הקרן'!$C$41</f>
        <v>2.7656639854746527E-4</v>
      </c>
    </row>
    <row r="197" spans="1:14">
      <c r="A197" s="62" t="s">
        <v>1492</v>
      </c>
      <c r="B197" s="59" t="s">
        <v>1493</v>
      </c>
      <c r="C197" s="71" t="s">
        <v>1462</v>
      </c>
      <c r="D197" s="71" t="s">
        <v>778</v>
      </c>
      <c r="E197" s="59" t="s">
        <v>1494</v>
      </c>
      <c r="F197" s="71" t="s">
        <v>3483</v>
      </c>
      <c r="G197" s="71" t="s">
        <v>131</v>
      </c>
      <c r="H197" s="68">
        <v>465061.51638500002</v>
      </c>
      <c r="I197" s="70">
        <v>253</v>
      </c>
      <c r="J197" s="130" t="s">
        <v>3565</v>
      </c>
      <c r="K197" s="68">
        <v>4267.5486434190007</v>
      </c>
      <c r="L197" s="69">
        <v>2.8204333781646105E-3</v>
      </c>
      <c r="M197" s="69">
        <f t="shared" si="2"/>
        <v>1.1862507021596412E-3</v>
      </c>
      <c r="N197" s="69">
        <f>K197/'סכום נכסי הקרן'!$C$41</f>
        <v>2.0276767260113561E-4</v>
      </c>
    </row>
    <row r="198" spans="1:14">
      <c r="A198" s="62" t="s">
        <v>1495</v>
      </c>
      <c r="B198" s="59" t="s">
        <v>1496</v>
      </c>
      <c r="C198" s="71" t="s">
        <v>1462</v>
      </c>
      <c r="D198" s="71" t="s">
        <v>778</v>
      </c>
      <c r="E198" s="59" t="s">
        <v>1497</v>
      </c>
      <c r="F198" s="71" t="s">
        <v>3478</v>
      </c>
      <c r="G198" s="71" t="s">
        <v>131</v>
      </c>
      <c r="H198" s="68">
        <v>36438.272016000003</v>
      </c>
      <c r="I198" s="70">
        <v>3461</v>
      </c>
      <c r="J198" s="130" t="s">
        <v>3565</v>
      </c>
      <c r="K198" s="68">
        <v>4574.113411931</v>
      </c>
      <c r="L198" s="69">
        <v>3.4740494993155784E-4</v>
      </c>
      <c r="M198" s="69">
        <f t="shared" si="2"/>
        <v>1.2714665256431232E-3</v>
      </c>
      <c r="N198" s="69">
        <f>K198/'סכום נכסי הקרן'!$C$41</f>
        <v>2.1733374549371841E-4</v>
      </c>
    </row>
    <row r="199" spans="1:14">
      <c r="A199" s="62" t="s">
        <v>1498</v>
      </c>
      <c r="B199" s="59" t="s">
        <v>1499</v>
      </c>
      <c r="C199" s="71" t="s">
        <v>1462</v>
      </c>
      <c r="D199" s="71" t="s">
        <v>778</v>
      </c>
      <c r="E199" s="59" t="s">
        <v>1500</v>
      </c>
      <c r="F199" s="71" t="s">
        <v>3472</v>
      </c>
      <c r="G199" s="71" t="s">
        <v>131</v>
      </c>
      <c r="H199" s="68">
        <v>76535.081460999994</v>
      </c>
      <c r="I199" s="70">
        <v>1916</v>
      </c>
      <c r="J199" s="130" t="s">
        <v>3565</v>
      </c>
      <c r="K199" s="68">
        <v>5318.6769068860003</v>
      </c>
      <c r="L199" s="69">
        <v>1.5271655385022196E-3</v>
      </c>
      <c r="M199" s="69">
        <f t="shared" si="2"/>
        <v>1.4784328762329053E-3</v>
      </c>
      <c r="N199" s="69">
        <f>K199/'סכום נכסי הקרן'!$C$41</f>
        <v>2.5271082484080667E-4</v>
      </c>
    </row>
    <row r="200" spans="1:14">
      <c r="A200" s="62" t="s">
        <v>1501</v>
      </c>
      <c r="B200" s="59" t="s">
        <v>1502</v>
      </c>
      <c r="C200" s="71" t="s">
        <v>1462</v>
      </c>
      <c r="D200" s="71" t="s">
        <v>778</v>
      </c>
      <c r="E200" s="59" t="s">
        <v>1503</v>
      </c>
      <c r="F200" s="71" t="s">
        <v>3473</v>
      </c>
      <c r="G200" s="71" t="s">
        <v>131</v>
      </c>
      <c r="H200" s="68">
        <v>30672.391986999999</v>
      </c>
      <c r="I200" s="70">
        <v>4332</v>
      </c>
      <c r="J200" s="130" t="s">
        <v>3565</v>
      </c>
      <c r="K200" s="68">
        <v>4819.2965318179995</v>
      </c>
      <c r="L200" s="69">
        <v>3.2406819894912887E-4</v>
      </c>
      <c r="M200" s="69">
        <f t="shared" si="2"/>
        <v>1.3396200892989618E-3</v>
      </c>
      <c r="N200" s="69">
        <f>K200/'סכום נכסי הקרן'!$C$41</f>
        <v>2.28983339847432E-4</v>
      </c>
    </row>
    <row r="201" spans="1:14">
      <c r="A201" s="62" t="s">
        <v>1504</v>
      </c>
      <c r="B201" s="59" t="s">
        <v>1505</v>
      </c>
      <c r="C201" s="71" t="s">
        <v>1462</v>
      </c>
      <c r="D201" s="71" t="s">
        <v>778</v>
      </c>
      <c r="E201" s="59" t="s">
        <v>1506</v>
      </c>
      <c r="F201" s="71" t="s">
        <v>3478</v>
      </c>
      <c r="G201" s="71" t="s">
        <v>131</v>
      </c>
      <c r="H201" s="68">
        <v>12568.217259999999</v>
      </c>
      <c r="I201" s="70">
        <v>18781</v>
      </c>
      <c r="J201" s="130" t="s">
        <v>3565</v>
      </c>
      <c r="K201" s="68">
        <v>8561.3045762580005</v>
      </c>
      <c r="L201" s="69">
        <v>2.6327562973696271E-4</v>
      </c>
      <c r="M201" s="69">
        <f t="shared" ref="M201:M216" si="3">IFERROR(K201/$K$9,0)</f>
        <v>2.3797862458228738E-3</v>
      </c>
      <c r="N201" s="69">
        <f>K201/'סכום נכסי הקרן'!$C$41</f>
        <v>4.0678055446053524E-4</v>
      </c>
    </row>
    <row r="202" spans="1:14">
      <c r="A202" s="62" t="s">
        <v>1507</v>
      </c>
      <c r="B202" s="59" t="s">
        <v>1508</v>
      </c>
      <c r="C202" s="71" t="s">
        <v>1462</v>
      </c>
      <c r="D202" s="71" t="s">
        <v>778</v>
      </c>
      <c r="E202" s="59" t="s">
        <v>1055</v>
      </c>
      <c r="F202" s="71" t="s">
        <v>157</v>
      </c>
      <c r="G202" s="71" t="s">
        <v>131</v>
      </c>
      <c r="H202" s="68">
        <v>92833.340863999998</v>
      </c>
      <c r="I202" s="70">
        <v>19951</v>
      </c>
      <c r="J202" s="130" t="s">
        <v>3565</v>
      </c>
      <c r="K202" s="68">
        <v>67176.319264353006</v>
      </c>
      <c r="L202" s="69">
        <v>1.4658565359429599E-3</v>
      </c>
      <c r="M202" s="69">
        <f t="shared" si="3"/>
        <v>1.8673004704639045E-2</v>
      </c>
      <c r="N202" s="69">
        <f>K202/'סכום נכסי הקרן'!$C$41</f>
        <v>3.1918056592392823E-3</v>
      </c>
    </row>
    <row r="203" spans="1:14">
      <c r="A203" s="62" t="s">
        <v>1509</v>
      </c>
      <c r="B203" s="59" t="s">
        <v>1510</v>
      </c>
      <c r="C203" s="71" t="s">
        <v>1462</v>
      </c>
      <c r="D203" s="71" t="s">
        <v>778</v>
      </c>
      <c r="E203" s="59" t="s">
        <v>1049</v>
      </c>
      <c r="F203" s="71" t="s">
        <v>1035</v>
      </c>
      <c r="G203" s="71" t="s">
        <v>131</v>
      </c>
      <c r="H203" s="68">
        <v>85908.779527999999</v>
      </c>
      <c r="I203" s="70">
        <v>13739</v>
      </c>
      <c r="J203" s="130" t="s">
        <v>3565</v>
      </c>
      <c r="K203" s="68">
        <v>42809.507184652</v>
      </c>
      <c r="L203" s="69">
        <v>2.9689600349354552E-3</v>
      </c>
      <c r="M203" s="69">
        <f t="shared" si="3"/>
        <v>1.1899760776063785E-2</v>
      </c>
      <c r="N203" s="69">
        <f>K203/'סכום נכסי הקרן'!$C$41</f>
        <v>2.0340445680495111E-3</v>
      </c>
    </row>
    <row r="204" spans="1:14">
      <c r="A204" s="62" t="s">
        <v>1513</v>
      </c>
      <c r="B204" s="59" t="s">
        <v>1514</v>
      </c>
      <c r="C204" s="71" t="s">
        <v>1462</v>
      </c>
      <c r="D204" s="71" t="s">
        <v>778</v>
      </c>
      <c r="E204" s="59" t="s">
        <v>1223</v>
      </c>
      <c r="F204" s="71" t="s">
        <v>157</v>
      </c>
      <c r="G204" s="71" t="s">
        <v>131</v>
      </c>
      <c r="H204" s="68">
        <v>184502.944533</v>
      </c>
      <c r="I204" s="70">
        <v>3087</v>
      </c>
      <c r="J204" s="130" t="s">
        <v>3565</v>
      </c>
      <c r="K204" s="68">
        <v>20657.962590741001</v>
      </c>
      <c r="L204" s="69">
        <v>3.9222991656074147E-3</v>
      </c>
      <c r="M204" s="69">
        <f t="shared" si="3"/>
        <v>5.7422948573167759E-3</v>
      </c>
      <c r="N204" s="69">
        <f>K204/'סכום נכסי הקרן'!$C$41</f>
        <v>9.81539367258388E-4</v>
      </c>
    </row>
    <row r="205" spans="1:14">
      <c r="A205" s="62" t="s">
        <v>1515</v>
      </c>
      <c r="B205" s="59" t="s">
        <v>1516</v>
      </c>
      <c r="C205" s="71" t="s">
        <v>1484</v>
      </c>
      <c r="D205" s="71" t="s">
        <v>778</v>
      </c>
      <c r="E205" s="59" t="s">
        <v>1517</v>
      </c>
      <c r="F205" s="71" t="s">
        <v>3478</v>
      </c>
      <c r="G205" s="71" t="s">
        <v>131</v>
      </c>
      <c r="H205" s="68">
        <v>59270.184272999999</v>
      </c>
      <c r="I205" s="70">
        <v>468</v>
      </c>
      <c r="J205" s="130" t="s">
        <v>3565</v>
      </c>
      <c r="K205" s="68">
        <v>1006.073444832</v>
      </c>
      <c r="L205" s="69">
        <v>4.847730317470467E-4</v>
      </c>
      <c r="M205" s="69">
        <f t="shared" si="3"/>
        <v>2.7965828396509548E-4</v>
      </c>
      <c r="N205" s="69">
        <f>K205/'סכום נכסי הקרן'!$C$41</f>
        <v>4.7802424276751794E-5</v>
      </c>
    </row>
    <row r="206" spans="1:14">
      <c r="A206" s="62" t="s">
        <v>1518</v>
      </c>
      <c r="B206" s="59" t="s">
        <v>1519</v>
      </c>
      <c r="C206" s="71" t="s">
        <v>1484</v>
      </c>
      <c r="D206" s="71" t="s">
        <v>778</v>
      </c>
      <c r="E206" s="59" t="s">
        <v>1520</v>
      </c>
      <c r="F206" s="71" t="s">
        <v>3478</v>
      </c>
      <c r="G206" s="71" t="s">
        <v>131</v>
      </c>
      <c r="H206" s="68">
        <v>127356.233551</v>
      </c>
      <c r="I206" s="70">
        <v>533</v>
      </c>
      <c r="J206" s="130" t="s">
        <v>3565</v>
      </c>
      <c r="K206" s="68">
        <v>2462.0392445829998</v>
      </c>
      <c r="L206" s="69">
        <v>1.6271023158096623E-3</v>
      </c>
      <c r="M206" s="69">
        <f t="shared" si="3"/>
        <v>6.8437316751738381E-4</v>
      </c>
      <c r="N206" s="69">
        <f>K206/'סכום נכסי הקרן'!$C$41</f>
        <v>1.1698096710546102E-4</v>
      </c>
    </row>
    <row r="207" spans="1:14">
      <c r="A207" s="62" t="s">
        <v>1521</v>
      </c>
      <c r="B207" s="59" t="s">
        <v>1522</v>
      </c>
      <c r="C207" s="71" t="s">
        <v>1462</v>
      </c>
      <c r="D207" s="71" t="s">
        <v>778</v>
      </c>
      <c r="E207" s="59" t="s">
        <v>1523</v>
      </c>
      <c r="F207" s="71" t="s">
        <v>3481</v>
      </c>
      <c r="G207" s="71" t="s">
        <v>131</v>
      </c>
      <c r="H207" s="68">
        <v>98513.431288000007</v>
      </c>
      <c r="I207" s="70">
        <v>110.5</v>
      </c>
      <c r="J207" s="130" t="s">
        <v>3565</v>
      </c>
      <c r="K207" s="68">
        <v>394.825578001</v>
      </c>
      <c r="L207" s="69">
        <v>3.5428898173391213E-3</v>
      </c>
      <c r="M207" s="69">
        <f t="shared" si="3"/>
        <v>1.0974968495239885E-4</v>
      </c>
      <c r="N207" s="69">
        <f>K207/'סכום נכסי הקרן'!$C$41</f>
        <v>1.8759683889747422E-5</v>
      </c>
    </row>
    <row r="208" spans="1:14">
      <c r="A208" s="62" t="s">
        <v>1524</v>
      </c>
      <c r="B208" s="59" t="s">
        <v>1525</v>
      </c>
      <c r="C208" s="71" t="s">
        <v>1462</v>
      </c>
      <c r="D208" s="71" t="s">
        <v>778</v>
      </c>
      <c r="E208" s="59" t="s">
        <v>1526</v>
      </c>
      <c r="F208" s="71" t="s">
        <v>3483</v>
      </c>
      <c r="G208" s="71" t="s">
        <v>131</v>
      </c>
      <c r="H208" s="68">
        <v>82545.810962000003</v>
      </c>
      <c r="I208" s="70">
        <v>1428</v>
      </c>
      <c r="J208" s="130" t="s">
        <v>3565</v>
      </c>
      <c r="K208" s="68">
        <v>4275.34141241</v>
      </c>
      <c r="L208" s="69">
        <v>1.1934621696233646E-3</v>
      </c>
      <c r="M208" s="69">
        <f t="shared" si="3"/>
        <v>1.1884168585317768E-3</v>
      </c>
      <c r="N208" s="69">
        <f>K208/'סכום נכסי הקרן'!$C$41</f>
        <v>2.0313793706990972E-4</v>
      </c>
    </row>
    <row r="209" spans="1:14">
      <c r="A209" s="62" t="s">
        <v>1527</v>
      </c>
      <c r="B209" s="59" t="s">
        <v>1528</v>
      </c>
      <c r="C209" s="71" t="s">
        <v>1462</v>
      </c>
      <c r="D209" s="71" t="s">
        <v>778</v>
      </c>
      <c r="E209" s="59">
        <v>513870683</v>
      </c>
      <c r="F209" s="71" t="s">
        <v>925</v>
      </c>
      <c r="G209" s="71" t="s">
        <v>131</v>
      </c>
      <c r="H209" s="68">
        <v>324478.51599699998</v>
      </c>
      <c r="I209" s="70">
        <v>433</v>
      </c>
      <c r="J209" s="130" t="s">
        <v>3565</v>
      </c>
      <c r="K209" s="68">
        <v>5095.9058903529994</v>
      </c>
      <c r="L209" s="69">
        <v>1.0879796807498671E-3</v>
      </c>
      <c r="M209" s="69">
        <f t="shared" si="3"/>
        <v>1.4165092060269174E-3</v>
      </c>
      <c r="N209" s="69">
        <f>K209/'סכום נכסי הקרן'!$C$41</f>
        <v>2.4212611583812341E-4</v>
      </c>
    </row>
    <row r="210" spans="1:14">
      <c r="A210" s="62" t="s">
        <v>1529</v>
      </c>
      <c r="B210" s="59" t="s">
        <v>1530</v>
      </c>
      <c r="C210" s="71" t="s">
        <v>1484</v>
      </c>
      <c r="D210" s="71" t="s">
        <v>778</v>
      </c>
      <c r="E210" s="59" t="s">
        <v>798</v>
      </c>
      <c r="F210" s="71" t="s">
        <v>1038</v>
      </c>
      <c r="G210" s="71" t="s">
        <v>131</v>
      </c>
      <c r="H210" s="68">
        <v>2317908.3288079998</v>
      </c>
      <c r="I210" s="70">
        <v>1044</v>
      </c>
      <c r="J210" s="130" t="s">
        <v>3565</v>
      </c>
      <c r="K210" s="68">
        <v>87769.638629337991</v>
      </c>
      <c r="L210" s="69">
        <v>2.0677679539603372E-3</v>
      </c>
      <c r="M210" s="69">
        <f t="shared" si="3"/>
        <v>2.4397330681375822E-2</v>
      </c>
      <c r="N210" s="69">
        <f>K210/'סכום נכסי הקרן'!$C$41</f>
        <v>4.1702735778672744E-3</v>
      </c>
    </row>
    <row r="211" spans="1:14">
      <c r="A211" s="62" t="s">
        <v>1531</v>
      </c>
      <c r="B211" s="59" t="s">
        <v>1532</v>
      </c>
      <c r="C211" s="71" t="s">
        <v>1462</v>
      </c>
      <c r="D211" s="71" t="s">
        <v>778</v>
      </c>
      <c r="E211" s="59" t="s">
        <v>1034</v>
      </c>
      <c r="F211" s="71" t="s">
        <v>1035</v>
      </c>
      <c r="G211" s="71" t="s">
        <v>131</v>
      </c>
      <c r="H211" s="68">
        <v>139944.273105</v>
      </c>
      <c r="I211" s="70">
        <v>3052</v>
      </c>
      <c r="J211" s="130" t="s">
        <v>3565</v>
      </c>
      <c r="K211" s="68">
        <v>15491.276853501</v>
      </c>
      <c r="L211" s="69">
        <v>1.2667863584056619E-3</v>
      </c>
      <c r="M211" s="69">
        <f t="shared" si="3"/>
        <v>4.3061109738382177E-3</v>
      </c>
      <c r="N211" s="69">
        <f>K211/'סכום נכסי הקרן'!$C$41</f>
        <v>7.3605022828461184E-4</v>
      </c>
    </row>
    <row r="212" spans="1:14">
      <c r="A212" s="62" t="s">
        <v>1533</v>
      </c>
      <c r="B212" s="59" t="s">
        <v>1534</v>
      </c>
      <c r="C212" s="71" t="s">
        <v>1462</v>
      </c>
      <c r="D212" s="71" t="s">
        <v>778</v>
      </c>
      <c r="E212" s="59" t="s">
        <v>1535</v>
      </c>
      <c r="F212" s="71" t="s">
        <v>3481</v>
      </c>
      <c r="G212" s="71" t="s">
        <v>131</v>
      </c>
      <c r="H212" s="68">
        <v>52027.663709000008</v>
      </c>
      <c r="I212" s="70">
        <v>1500</v>
      </c>
      <c r="J212" s="130" t="s">
        <v>3565</v>
      </c>
      <c r="K212" s="68">
        <v>2830.5650441049997</v>
      </c>
      <c r="L212" s="69">
        <v>1.6855803901793284E-3</v>
      </c>
      <c r="M212" s="69">
        <f t="shared" si="3"/>
        <v>7.8681230177800147E-4</v>
      </c>
      <c r="N212" s="69">
        <f>K212/'סכום נכסי הקרן'!$C$41</f>
        <v>1.3449104722552773E-4</v>
      </c>
    </row>
    <row r="213" spans="1:14">
      <c r="A213" s="62" t="s">
        <v>1536</v>
      </c>
      <c r="B213" s="59" t="s">
        <v>1537</v>
      </c>
      <c r="C213" s="71" t="s">
        <v>1462</v>
      </c>
      <c r="D213" s="71" t="s">
        <v>778</v>
      </c>
      <c r="E213" s="59" t="s">
        <v>1538</v>
      </c>
      <c r="F213" s="71" t="s">
        <v>3478</v>
      </c>
      <c r="G213" s="71" t="s">
        <v>131</v>
      </c>
      <c r="H213" s="68">
        <v>21430.066776</v>
      </c>
      <c r="I213" s="70">
        <v>12302</v>
      </c>
      <c r="J213" s="130" t="s">
        <v>3565</v>
      </c>
      <c r="K213" s="68">
        <v>9561.9573571470009</v>
      </c>
      <c r="L213" s="69">
        <v>3.7490655839161072E-4</v>
      </c>
      <c r="M213" s="69">
        <f t="shared" si="3"/>
        <v>2.657937747570391E-3</v>
      </c>
      <c r="N213" s="69">
        <f>K213/'סכום נכסי הקרן'!$C$41</f>
        <v>4.5432542211555529E-4</v>
      </c>
    </row>
    <row r="214" spans="1:14">
      <c r="A214" s="62" t="s">
        <v>1539</v>
      </c>
      <c r="B214" s="59" t="s">
        <v>1540</v>
      </c>
      <c r="C214" s="71" t="s">
        <v>1484</v>
      </c>
      <c r="D214" s="71" t="s">
        <v>778</v>
      </c>
      <c r="E214" s="59" t="s">
        <v>1541</v>
      </c>
      <c r="F214" s="71" t="s">
        <v>3484</v>
      </c>
      <c r="G214" s="71" t="s">
        <v>131</v>
      </c>
      <c r="H214" s="68">
        <v>13642.87451</v>
      </c>
      <c r="I214" s="70">
        <v>987</v>
      </c>
      <c r="J214" s="130" t="s">
        <v>3565</v>
      </c>
      <c r="K214" s="68">
        <v>488.39430671700001</v>
      </c>
      <c r="L214" s="69">
        <v>1.1348419788921443E-4</v>
      </c>
      <c r="M214" s="69">
        <f t="shared" si="3"/>
        <v>1.3575898898475174E-4</v>
      </c>
      <c r="N214" s="69">
        <f>K214/'סכום נכסי הקרן'!$C$41</f>
        <v>2.320549457294801E-5</v>
      </c>
    </row>
    <row r="215" spans="1:14">
      <c r="A215" s="129" t="s">
        <v>3565</v>
      </c>
      <c r="B215" s="130" t="s">
        <v>3565</v>
      </c>
      <c r="C215" s="130" t="s">
        <v>3565</v>
      </c>
      <c r="D215" s="130" t="s">
        <v>3565</v>
      </c>
      <c r="E215" s="130" t="s">
        <v>3565</v>
      </c>
      <c r="F215" s="130" t="s">
        <v>3565</v>
      </c>
      <c r="G215" s="130" t="s">
        <v>3565</v>
      </c>
      <c r="H215" s="130" t="s">
        <v>3565</v>
      </c>
      <c r="I215" s="130" t="s">
        <v>3565</v>
      </c>
      <c r="J215" s="130" t="s">
        <v>3565</v>
      </c>
      <c r="K215" s="130" t="s">
        <v>3565</v>
      </c>
      <c r="L215" s="130" t="s">
        <v>3565</v>
      </c>
      <c r="M215" s="130" t="s">
        <v>3565</v>
      </c>
      <c r="N215" s="130" t="s">
        <v>3565</v>
      </c>
    </row>
    <row r="216" spans="1:14">
      <c r="A216" s="74" t="s">
        <v>65</v>
      </c>
      <c r="B216" s="127" t="s">
        <v>3565</v>
      </c>
      <c r="C216" s="127" t="s">
        <v>3565</v>
      </c>
      <c r="D216" s="127" t="s">
        <v>3565</v>
      </c>
      <c r="E216" s="127" t="s">
        <v>3565</v>
      </c>
      <c r="F216" s="127" t="s">
        <v>3565</v>
      </c>
      <c r="G216" s="127" t="s">
        <v>3565</v>
      </c>
      <c r="H216" s="127" t="s">
        <v>3565</v>
      </c>
      <c r="I216" s="127" t="s">
        <v>3565</v>
      </c>
      <c r="J216" s="65">
        <v>367.92332469100006</v>
      </c>
      <c r="K216" s="65">
        <f>SUM(K217:K258)</f>
        <v>605246.06806995417</v>
      </c>
      <c r="L216" s="127" t="s">
        <v>3565</v>
      </c>
      <c r="M216" s="66">
        <f t="shared" si="3"/>
        <v>0.16824027872172806</v>
      </c>
      <c r="N216" s="66">
        <f>K216/'סכום נכסי הקרן'!$C$41</f>
        <v>2.8757571811814413E-2</v>
      </c>
    </row>
    <row r="217" spans="1:14">
      <c r="A217" s="62" t="s">
        <v>1542</v>
      </c>
      <c r="B217" s="59" t="s">
        <v>1543</v>
      </c>
      <c r="C217" s="71" t="s">
        <v>1462</v>
      </c>
      <c r="D217" s="71" t="s">
        <v>778</v>
      </c>
      <c r="E217" s="130" t="s">
        <v>3565</v>
      </c>
      <c r="F217" s="71" t="s">
        <v>3478</v>
      </c>
      <c r="G217" s="71" t="s">
        <v>131</v>
      </c>
      <c r="H217" s="68">
        <v>6352.7907960000002</v>
      </c>
      <c r="I217" s="70">
        <v>59660</v>
      </c>
      <c r="J217" s="130" t="s">
        <v>3565</v>
      </c>
      <c r="K217" s="68">
        <v>13746.601984717001</v>
      </c>
      <c r="L217" s="69">
        <v>1.3952977808038656E-5</v>
      </c>
      <c r="M217" s="69">
        <f t="shared" ref="M217:M258" si="4">IFERROR(K217/$K$9,0)</f>
        <v>3.8211436164474898E-3</v>
      </c>
      <c r="N217" s="69">
        <f>K217/'סכום נכסי הקרן'!$C$41</f>
        <v>6.5315400561716469E-4</v>
      </c>
    </row>
    <row r="218" spans="1:14">
      <c r="A218" s="62" t="s">
        <v>1544</v>
      </c>
      <c r="B218" s="59" t="s">
        <v>1545</v>
      </c>
      <c r="C218" s="71" t="s">
        <v>1484</v>
      </c>
      <c r="D218" s="71" t="s">
        <v>778</v>
      </c>
      <c r="E218" s="130" t="s">
        <v>3565</v>
      </c>
      <c r="F218" s="71" t="s">
        <v>3472</v>
      </c>
      <c r="G218" s="71" t="s">
        <v>131</v>
      </c>
      <c r="H218" s="68">
        <v>30608.901107999998</v>
      </c>
      <c r="I218" s="70">
        <v>12141</v>
      </c>
      <c r="J218" s="130" t="s">
        <v>3565</v>
      </c>
      <c r="K218" s="68">
        <v>13478.754181135</v>
      </c>
      <c r="L218" s="69">
        <v>4.087730617081048E-4</v>
      </c>
      <c r="M218" s="69">
        <f t="shared" si="4"/>
        <v>3.7466899495722343E-3</v>
      </c>
      <c r="N218" s="69">
        <f>K218/'סכום נכסי הקרן'!$C$41</f>
        <v>6.4042752484760131E-4</v>
      </c>
    </row>
    <row r="219" spans="1:14">
      <c r="A219" s="62" t="s">
        <v>1546</v>
      </c>
      <c r="B219" s="59" t="s">
        <v>1547</v>
      </c>
      <c r="C219" s="71" t="s">
        <v>1462</v>
      </c>
      <c r="D219" s="71" t="s">
        <v>778</v>
      </c>
      <c r="E219" s="130" t="s">
        <v>3565</v>
      </c>
      <c r="F219" s="71" t="s">
        <v>3334</v>
      </c>
      <c r="G219" s="71" t="s">
        <v>131</v>
      </c>
      <c r="H219" s="68">
        <v>7437.6939220000004</v>
      </c>
      <c r="I219" s="70">
        <v>170</v>
      </c>
      <c r="J219" s="130" t="s">
        <v>3565</v>
      </c>
      <c r="K219" s="68">
        <v>45.860077265999998</v>
      </c>
      <c r="L219" s="69">
        <v>2.7265170420009781E-4</v>
      </c>
      <c r="M219" s="69">
        <f t="shared" si="4"/>
        <v>1.2747727888651176E-5</v>
      </c>
      <c r="N219" s="69">
        <f>K219/'סכום נכסי הקרן'!$C$41</f>
        <v>2.1789889019484275E-6</v>
      </c>
    </row>
    <row r="220" spans="1:14">
      <c r="A220" s="62" t="s">
        <v>1548</v>
      </c>
      <c r="B220" s="59" t="s">
        <v>1549</v>
      </c>
      <c r="C220" s="71" t="s">
        <v>1484</v>
      </c>
      <c r="D220" s="71" t="s">
        <v>778</v>
      </c>
      <c r="E220" s="130" t="s">
        <v>3565</v>
      </c>
      <c r="F220" s="71" t="s">
        <v>3482</v>
      </c>
      <c r="G220" s="71" t="s">
        <v>131</v>
      </c>
      <c r="H220" s="68">
        <v>39464.30646</v>
      </c>
      <c r="I220" s="70">
        <v>7751</v>
      </c>
      <c r="J220" s="68">
        <v>143.13703953000001</v>
      </c>
      <c r="K220" s="68">
        <v>11237.688973533001</v>
      </c>
      <c r="L220" s="69">
        <v>1.5516211355163455E-5</v>
      </c>
      <c r="M220" s="69">
        <f t="shared" si="4"/>
        <v>3.1237409457681321E-3</v>
      </c>
      <c r="N220" s="69">
        <f>K220/'סכום נכסי הקרן'!$C$41</f>
        <v>5.3394588532520385E-4</v>
      </c>
    </row>
    <row r="221" spans="1:14">
      <c r="A221" s="62" t="s">
        <v>1550</v>
      </c>
      <c r="B221" s="59" t="s">
        <v>1551</v>
      </c>
      <c r="C221" s="71" t="s">
        <v>1462</v>
      </c>
      <c r="D221" s="71" t="s">
        <v>778</v>
      </c>
      <c r="E221" s="130" t="s">
        <v>3565</v>
      </c>
      <c r="F221" s="71" t="s">
        <v>925</v>
      </c>
      <c r="G221" s="71" t="s">
        <v>131</v>
      </c>
      <c r="H221" s="68">
        <v>87338.668386000005</v>
      </c>
      <c r="I221" s="70">
        <v>14093</v>
      </c>
      <c r="J221" s="130" t="s">
        <v>3565</v>
      </c>
      <c r="K221" s="68">
        <v>44643.431970787999</v>
      </c>
      <c r="L221" s="69">
        <v>1.5255662600174673E-5</v>
      </c>
      <c r="M221" s="69">
        <f t="shared" si="4"/>
        <v>1.2409536937283795E-2</v>
      </c>
      <c r="N221" s="69">
        <f>K221/'סכום נכסי הקרן'!$C$41</f>
        <v>2.1211813980382636E-3</v>
      </c>
    </row>
    <row r="222" spans="1:14">
      <c r="A222" s="62" t="s">
        <v>1552</v>
      </c>
      <c r="B222" s="59" t="s">
        <v>1553</v>
      </c>
      <c r="C222" s="71" t="s">
        <v>1462</v>
      </c>
      <c r="D222" s="71" t="s">
        <v>778</v>
      </c>
      <c r="E222" s="130" t="s">
        <v>3565</v>
      </c>
      <c r="F222" s="71" t="s">
        <v>3482</v>
      </c>
      <c r="G222" s="71" t="s">
        <v>131</v>
      </c>
      <c r="H222" s="68">
        <v>114735.25195200001</v>
      </c>
      <c r="I222" s="70">
        <v>15194</v>
      </c>
      <c r="J222" s="130" t="s">
        <v>3565</v>
      </c>
      <c r="K222" s="68">
        <v>63229.034656616001</v>
      </c>
      <c r="L222" s="69">
        <v>1.1102662315267121E-5</v>
      </c>
      <c r="M222" s="69">
        <f t="shared" si="4"/>
        <v>1.7575777811918606E-2</v>
      </c>
      <c r="N222" s="69">
        <f>K222/'סכום נכסי הקרן'!$C$41</f>
        <v>3.0042549644769883E-3</v>
      </c>
    </row>
    <row r="223" spans="1:14">
      <c r="A223" s="62" t="s">
        <v>1554</v>
      </c>
      <c r="B223" s="59" t="s">
        <v>1555</v>
      </c>
      <c r="C223" s="71" t="s">
        <v>1484</v>
      </c>
      <c r="D223" s="71" t="s">
        <v>778</v>
      </c>
      <c r="E223" s="130" t="s">
        <v>3565</v>
      </c>
      <c r="F223" s="71" t="s">
        <v>3471</v>
      </c>
      <c r="G223" s="71" t="s">
        <v>131</v>
      </c>
      <c r="H223" s="68">
        <v>12513.072779999999</v>
      </c>
      <c r="I223" s="70">
        <v>21588</v>
      </c>
      <c r="J223" s="68">
        <v>77.154355453999997</v>
      </c>
      <c r="K223" s="68">
        <v>9874.8497998380008</v>
      </c>
      <c r="L223" s="69">
        <v>2.6842576367972685E-5</v>
      </c>
      <c r="M223" s="69">
        <f t="shared" si="4"/>
        <v>2.7449124749504817E-3</v>
      </c>
      <c r="N223" s="69">
        <f>K223/'סכום נכסי הקרן'!$C$41</f>
        <v>4.6919214717955105E-4</v>
      </c>
    </row>
    <row r="224" spans="1:14">
      <c r="A224" s="62" t="s">
        <v>1556</v>
      </c>
      <c r="B224" s="59" t="s">
        <v>1557</v>
      </c>
      <c r="C224" s="71" t="s">
        <v>1462</v>
      </c>
      <c r="D224" s="71" t="s">
        <v>778</v>
      </c>
      <c r="E224" s="130" t="s">
        <v>3565</v>
      </c>
      <c r="F224" s="71" t="s">
        <v>1469</v>
      </c>
      <c r="G224" s="71" t="s">
        <v>131</v>
      </c>
      <c r="H224" s="68">
        <v>11839.291938</v>
      </c>
      <c r="I224" s="70">
        <v>16207</v>
      </c>
      <c r="J224" s="130" t="s">
        <v>3565</v>
      </c>
      <c r="K224" s="68">
        <v>6959.4659990090004</v>
      </c>
      <c r="L224" s="69">
        <v>1.4245891657569577E-5</v>
      </c>
      <c r="M224" s="69">
        <f t="shared" si="4"/>
        <v>1.9345230992766E-3</v>
      </c>
      <c r="N224" s="69">
        <f>K224/'סכום נכסי הקרן'!$C$41</f>
        <v>3.3067103414086163E-4</v>
      </c>
    </row>
    <row r="225" spans="1:14">
      <c r="A225" s="62" t="s">
        <v>1558</v>
      </c>
      <c r="B225" s="59" t="s">
        <v>1559</v>
      </c>
      <c r="C225" s="71" t="s">
        <v>27</v>
      </c>
      <c r="D225" s="71" t="s">
        <v>778</v>
      </c>
      <c r="E225" s="130" t="s">
        <v>3565</v>
      </c>
      <c r="F225" s="71" t="s">
        <v>3471</v>
      </c>
      <c r="G225" s="71" t="s">
        <v>133</v>
      </c>
      <c r="H225" s="68">
        <v>1827174.0524309999</v>
      </c>
      <c r="I225" s="70">
        <v>247.5</v>
      </c>
      <c r="J225" s="130" t="s">
        <v>3565</v>
      </c>
      <c r="K225" s="68">
        <v>18141.481287699</v>
      </c>
      <c r="L225" s="69">
        <v>1.1887726799944293E-3</v>
      </c>
      <c r="M225" s="69">
        <f t="shared" si="4"/>
        <v>5.0427884281847649E-3</v>
      </c>
      <c r="N225" s="69">
        <f>K225/'סכום נכסי הקרן'!$C$41</f>
        <v>8.6197164827082017E-4</v>
      </c>
    </row>
    <row r="226" spans="1:14">
      <c r="A226" s="62" t="s">
        <v>1560</v>
      </c>
      <c r="B226" s="59" t="s">
        <v>1561</v>
      </c>
      <c r="C226" s="71" t="s">
        <v>27</v>
      </c>
      <c r="D226" s="71" t="s">
        <v>778</v>
      </c>
      <c r="E226" s="130" t="s">
        <v>3565</v>
      </c>
      <c r="F226" s="71" t="s">
        <v>1469</v>
      </c>
      <c r="G226" s="71" t="s">
        <v>133</v>
      </c>
      <c r="H226" s="68">
        <v>7315.3348560000004</v>
      </c>
      <c r="I226" s="70">
        <v>68170</v>
      </c>
      <c r="J226" s="130" t="s">
        <v>3565</v>
      </c>
      <c r="K226" s="68">
        <v>20005.302705088001</v>
      </c>
      <c r="L226" s="69">
        <v>1.8145964222266474E-5</v>
      </c>
      <c r="M226" s="69">
        <f t="shared" si="4"/>
        <v>5.5608749574355583E-3</v>
      </c>
      <c r="N226" s="69">
        <f>K226/'סכום נכסי הקרן'!$C$41</f>
        <v>9.505289823578992E-4</v>
      </c>
    </row>
    <row r="227" spans="1:14">
      <c r="A227" s="62" t="s">
        <v>1562</v>
      </c>
      <c r="B227" s="59" t="s">
        <v>1563</v>
      </c>
      <c r="C227" s="71" t="s">
        <v>1484</v>
      </c>
      <c r="D227" s="71" t="s">
        <v>778</v>
      </c>
      <c r="E227" s="130" t="s">
        <v>3565</v>
      </c>
      <c r="F227" s="71" t="s">
        <v>783</v>
      </c>
      <c r="G227" s="71" t="s">
        <v>131</v>
      </c>
      <c r="H227" s="68">
        <v>95291.861940000003</v>
      </c>
      <c r="I227" s="70">
        <v>3367</v>
      </c>
      <c r="J227" s="130" t="s">
        <v>3565</v>
      </c>
      <c r="K227" s="68">
        <v>11637.146048242001</v>
      </c>
      <c r="L227" s="69">
        <v>1.2041330407881057E-5</v>
      </c>
      <c r="M227" s="69">
        <f t="shared" si="4"/>
        <v>3.234778048083749E-3</v>
      </c>
      <c r="N227" s="69">
        <f>K227/'סכום נכסי הקרן'!$C$41</f>
        <v>5.5292562946185418E-4</v>
      </c>
    </row>
    <row r="228" spans="1:14">
      <c r="A228" s="62" t="s">
        <v>1564</v>
      </c>
      <c r="B228" s="59" t="s">
        <v>1565</v>
      </c>
      <c r="C228" s="71" t="s">
        <v>1484</v>
      </c>
      <c r="D228" s="71" t="s">
        <v>778</v>
      </c>
      <c r="E228" s="130" t="s">
        <v>3565</v>
      </c>
      <c r="F228" s="71" t="s">
        <v>3334</v>
      </c>
      <c r="G228" s="71" t="s">
        <v>131</v>
      </c>
      <c r="H228" s="68">
        <v>6.7378080000000002</v>
      </c>
      <c r="I228" s="70">
        <v>54262500</v>
      </c>
      <c r="J228" s="130" t="s">
        <v>3565</v>
      </c>
      <c r="K228" s="68">
        <v>13260.686646984001</v>
      </c>
      <c r="L228" s="69">
        <v>1.1785029891941246E-5</v>
      </c>
      <c r="M228" s="69">
        <f t="shared" si="4"/>
        <v>3.6860737065907371E-3</v>
      </c>
      <c r="N228" s="69">
        <f>K228/'סכום נכסי הקרן'!$C$41</f>
        <v>6.3006629640844714E-4</v>
      </c>
    </row>
    <row r="229" spans="1:14">
      <c r="A229" s="62" t="s">
        <v>1566</v>
      </c>
      <c r="B229" s="59" t="s">
        <v>1567</v>
      </c>
      <c r="C229" s="71" t="s">
        <v>1462</v>
      </c>
      <c r="D229" s="71" t="s">
        <v>778</v>
      </c>
      <c r="E229" s="130" t="s">
        <v>3565</v>
      </c>
      <c r="F229" s="71" t="s">
        <v>3478</v>
      </c>
      <c r="G229" s="71" t="s">
        <v>131</v>
      </c>
      <c r="H229" s="68">
        <v>17903.319516</v>
      </c>
      <c r="I229" s="70">
        <v>12138</v>
      </c>
      <c r="J229" s="130" t="s">
        <v>3565</v>
      </c>
      <c r="K229" s="68">
        <v>7881.851555184001</v>
      </c>
      <c r="L229" s="69">
        <v>5.9250413197488036E-5</v>
      </c>
      <c r="M229" s="69">
        <f t="shared" si="4"/>
        <v>2.1909186567969211E-3</v>
      </c>
      <c r="N229" s="69">
        <f>K229/'סכום נכסי הקרן'!$C$41</f>
        <v>3.744971245018768E-4</v>
      </c>
    </row>
    <row r="230" spans="1:14">
      <c r="A230" s="62" t="s">
        <v>1568</v>
      </c>
      <c r="B230" s="59" t="s">
        <v>1569</v>
      </c>
      <c r="C230" s="71" t="s">
        <v>1484</v>
      </c>
      <c r="D230" s="71" t="s">
        <v>778</v>
      </c>
      <c r="E230" s="130" t="s">
        <v>3565</v>
      </c>
      <c r="F230" s="71" t="s">
        <v>3471</v>
      </c>
      <c r="G230" s="71" t="s">
        <v>131</v>
      </c>
      <c r="H230" s="68">
        <v>12031.80075</v>
      </c>
      <c r="I230" s="70">
        <v>13458</v>
      </c>
      <c r="J230" s="68">
        <v>53.239996411</v>
      </c>
      <c r="K230" s="68">
        <v>5926.2225512899995</v>
      </c>
      <c r="L230" s="69">
        <v>3.9729102306265692E-5</v>
      </c>
      <c r="M230" s="69">
        <f t="shared" si="4"/>
        <v>1.6473123682990757E-3</v>
      </c>
      <c r="N230" s="69">
        <f>K230/'סכום נכסי הקרן'!$C$41</f>
        <v>2.8157765838111756E-4</v>
      </c>
    </row>
    <row r="231" spans="1:14">
      <c r="A231" s="62" t="s">
        <v>1570</v>
      </c>
      <c r="B231" s="59" t="s">
        <v>1571</v>
      </c>
      <c r="C231" s="71" t="s">
        <v>1484</v>
      </c>
      <c r="D231" s="71" t="s">
        <v>778</v>
      </c>
      <c r="E231" s="130" t="s">
        <v>3565</v>
      </c>
      <c r="F231" s="71" t="s">
        <v>1572</v>
      </c>
      <c r="G231" s="71" t="s">
        <v>131</v>
      </c>
      <c r="H231" s="68">
        <v>4331.4482699999999</v>
      </c>
      <c r="I231" s="70">
        <v>41223</v>
      </c>
      <c r="J231" s="130" t="s">
        <v>3565</v>
      </c>
      <c r="K231" s="68">
        <v>6476.2004420809999</v>
      </c>
      <c r="L231" s="69">
        <v>1.2417793013459511E-4</v>
      </c>
      <c r="M231" s="69">
        <f t="shared" si="4"/>
        <v>1.8001897491179654E-3</v>
      </c>
      <c r="N231" s="69">
        <f>K231/'סכום נכסי הקרן'!$C$41</f>
        <v>3.0770922622387538E-4</v>
      </c>
    </row>
    <row r="232" spans="1:14">
      <c r="A232" s="62" t="s">
        <v>1573</v>
      </c>
      <c r="B232" s="59" t="s">
        <v>1574</v>
      </c>
      <c r="C232" s="71" t="s">
        <v>1484</v>
      </c>
      <c r="D232" s="71" t="s">
        <v>778</v>
      </c>
      <c r="E232" s="130" t="s">
        <v>3565</v>
      </c>
      <c r="F232" s="71" t="s">
        <v>3478</v>
      </c>
      <c r="G232" s="71" t="s">
        <v>131</v>
      </c>
      <c r="H232" s="68">
        <v>32245.226009999998</v>
      </c>
      <c r="I232" s="70">
        <v>5469</v>
      </c>
      <c r="J232" s="130" t="s">
        <v>3565</v>
      </c>
      <c r="K232" s="68">
        <v>6396.1833458359997</v>
      </c>
      <c r="L232" s="69">
        <v>1.0953067391392207E-4</v>
      </c>
      <c r="M232" s="69">
        <f t="shared" si="4"/>
        <v>1.7779473930169321E-3</v>
      </c>
      <c r="N232" s="69">
        <f>K232/'סכום נכסי הקרן'!$C$41</f>
        <v>3.0390730579376614E-4</v>
      </c>
    </row>
    <row r="233" spans="1:14">
      <c r="A233" s="62" t="s">
        <v>1575</v>
      </c>
      <c r="B233" s="59" t="s">
        <v>1576</v>
      </c>
      <c r="C233" s="71" t="s">
        <v>27</v>
      </c>
      <c r="D233" s="71" t="s">
        <v>778</v>
      </c>
      <c r="E233" s="130" t="s">
        <v>3565</v>
      </c>
      <c r="F233" s="71" t="s">
        <v>3472</v>
      </c>
      <c r="G233" s="71" t="s">
        <v>133</v>
      </c>
      <c r="H233" s="68">
        <v>29357.593830000005</v>
      </c>
      <c r="I233" s="70">
        <v>9702</v>
      </c>
      <c r="J233" s="130" t="s">
        <v>3565</v>
      </c>
      <c r="K233" s="68">
        <v>11426.134989086</v>
      </c>
      <c r="L233" s="69">
        <v>2.9956728397959189E-4</v>
      </c>
      <c r="M233" s="69">
        <f t="shared" si="4"/>
        <v>3.176123293796821E-3</v>
      </c>
      <c r="N233" s="69">
        <f>K233/'סכום נכסי הקרן'!$C$41</f>
        <v>5.4289968132787249E-4</v>
      </c>
    </row>
    <row r="234" spans="1:14">
      <c r="A234" s="62" t="s">
        <v>1478</v>
      </c>
      <c r="B234" s="59" t="s">
        <v>1479</v>
      </c>
      <c r="C234" s="71" t="s">
        <v>121</v>
      </c>
      <c r="D234" s="71" t="s">
        <v>778</v>
      </c>
      <c r="E234" s="130" t="s">
        <v>3565</v>
      </c>
      <c r="F234" s="71" t="s">
        <v>126</v>
      </c>
      <c r="G234" s="71" t="s">
        <v>134</v>
      </c>
      <c r="H234" s="68">
        <v>441372.91185999999</v>
      </c>
      <c r="I234" s="70">
        <v>1044</v>
      </c>
      <c r="J234" s="130" t="s">
        <v>3565</v>
      </c>
      <c r="K234" s="68">
        <v>21292.798522939</v>
      </c>
      <c r="L234" s="69">
        <v>2.4055515856552722E-3</v>
      </c>
      <c r="M234" s="69">
        <f t="shared" si="4"/>
        <v>5.9187602319967728E-3</v>
      </c>
      <c r="N234" s="69">
        <f>K234/'סכום נכסי הקרן'!$C$41</f>
        <v>1.0117028674809026E-3</v>
      </c>
    </row>
    <row r="235" spans="1:14">
      <c r="A235" s="62" t="s">
        <v>1577</v>
      </c>
      <c r="B235" s="59" t="s">
        <v>1578</v>
      </c>
      <c r="C235" s="71" t="s">
        <v>1462</v>
      </c>
      <c r="D235" s="71" t="s">
        <v>778</v>
      </c>
      <c r="E235" s="130" t="s">
        <v>3565</v>
      </c>
      <c r="F235" s="71" t="s">
        <v>3471</v>
      </c>
      <c r="G235" s="71" t="s">
        <v>131</v>
      </c>
      <c r="H235" s="68">
        <v>2069.4697289999999</v>
      </c>
      <c r="I235" s="70">
        <v>80539</v>
      </c>
      <c r="J235" s="130" t="s">
        <v>3565</v>
      </c>
      <c r="K235" s="68">
        <v>6045.2305266990006</v>
      </c>
      <c r="L235" s="69">
        <v>2.2042972452730314E-5</v>
      </c>
      <c r="M235" s="69">
        <f t="shared" si="4"/>
        <v>1.6803930209611676E-3</v>
      </c>
      <c r="N235" s="69">
        <f>K235/'סכום נכסי הקרן'!$C$41</f>
        <v>2.8723218565449005E-4</v>
      </c>
    </row>
    <row r="236" spans="1:14">
      <c r="A236" s="62" t="s">
        <v>1579</v>
      </c>
      <c r="B236" s="59" t="s">
        <v>1580</v>
      </c>
      <c r="C236" s="71" t="s">
        <v>1484</v>
      </c>
      <c r="D236" s="71" t="s">
        <v>778</v>
      </c>
      <c r="E236" s="130" t="s">
        <v>3565</v>
      </c>
      <c r="F236" s="71" t="s">
        <v>3334</v>
      </c>
      <c r="G236" s="71" t="s">
        <v>131</v>
      </c>
      <c r="H236" s="68">
        <v>16026.358599000001</v>
      </c>
      <c r="I236" s="70">
        <v>38577</v>
      </c>
      <c r="J236" s="130" t="s">
        <v>3565</v>
      </c>
      <c r="K236" s="68">
        <v>22423.885270364</v>
      </c>
      <c r="L236" s="69">
        <v>4.9143655542708733E-5</v>
      </c>
      <c r="M236" s="69">
        <f t="shared" si="4"/>
        <v>6.2331684697108274E-3</v>
      </c>
      <c r="N236" s="69">
        <f>K236/'סכום נכסי הקרן'!$C$41</f>
        <v>1.065445155255181E-3</v>
      </c>
    </row>
    <row r="237" spans="1:14">
      <c r="A237" s="62" t="s">
        <v>1581</v>
      </c>
      <c r="B237" s="59" t="s">
        <v>1582</v>
      </c>
      <c r="C237" s="71" t="s">
        <v>1484</v>
      </c>
      <c r="D237" s="71" t="s">
        <v>778</v>
      </c>
      <c r="E237" s="130" t="s">
        <v>3565</v>
      </c>
      <c r="F237" s="71" t="s">
        <v>3482</v>
      </c>
      <c r="G237" s="71" t="s">
        <v>131</v>
      </c>
      <c r="H237" s="68">
        <v>7844.7340889999996</v>
      </c>
      <c r="I237" s="70">
        <v>34655</v>
      </c>
      <c r="J237" s="130" t="s">
        <v>3565</v>
      </c>
      <c r="K237" s="68">
        <v>9860.335355397001</v>
      </c>
      <c r="L237" s="69">
        <v>7.882080616565864E-6</v>
      </c>
      <c r="M237" s="69">
        <f t="shared" si="4"/>
        <v>2.740877894129442E-3</v>
      </c>
      <c r="N237" s="69">
        <f>K237/'סכום נכסי הקרן'!$C$41</f>
        <v>4.6850251002147469E-4</v>
      </c>
    </row>
    <row r="238" spans="1:14">
      <c r="A238" s="62" t="s">
        <v>1583</v>
      </c>
      <c r="B238" s="59" t="s">
        <v>1584</v>
      </c>
      <c r="C238" s="71" t="s">
        <v>1484</v>
      </c>
      <c r="D238" s="71" t="s">
        <v>778</v>
      </c>
      <c r="E238" s="130" t="s">
        <v>3565</v>
      </c>
      <c r="F238" s="71" t="s">
        <v>783</v>
      </c>
      <c r="G238" s="71" t="s">
        <v>131</v>
      </c>
      <c r="H238" s="68">
        <v>23004.803034</v>
      </c>
      <c r="I238" s="70">
        <v>17010</v>
      </c>
      <c r="J238" s="130" t="s">
        <v>3565</v>
      </c>
      <c r="K238" s="68">
        <v>14192.875344794</v>
      </c>
      <c r="L238" s="69">
        <v>7.9573630790849386E-6</v>
      </c>
      <c r="M238" s="69">
        <f t="shared" si="4"/>
        <v>3.9451942438639715E-3</v>
      </c>
      <c r="N238" s="69">
        <f>K238/'סכום נכסי הקרן'!$C$41</f>
        <v>6.7435817178554489E-4</v>
      </c>
    </row>
    <row r="239" spans="1:14">
      <c r="A239" s="62" t="s">
        <v>1585</v>
      </c>
      <c r="B239" s="59" t="s">
        <v>1586</v>
      </c>
      <c r="C239" s="71" t="s">
        <v>27</v>
      </c>
      <c r="D239" s="71" t="s">
        <v>778</v>
      </c>
      <c r="E239" s="130" t="s">
        <v>3565</v>
      </c>
      <c r="F239" s="71" t="s">
        <v>3474</v>
      </c>
      <c r="G239" s="71" t="s">
        <v>133</v>
      </c>
      <c r="H239" s="68">
        <v>3946.4306459999998</v>
      </c>
      <c r="I239" s="70">
        <v>73360</v>
      </c>
      <c r="J239" s="130" t="s">
        <v>3565</v>
      </c>
      <c r="K239" s="68">
        <v>11613.989265277</v>
      </c>
      <c r="L239" s="69">
        <v>7.8606577493325349E-6</v>
      </c>
      <c r="M239" s="69">
        <f t="shared" si="4"/>
        <v>3.2283411560065254E-3</v>
      </c>
      <c r="N239" s="69">
        <f>K239/'סכום נכסי הקרן'!$C$41</f>
        <v>5.5182536151435614E-4</v>
      </c>
    </row>
    <row r="240" spans="1:14">
      <c r="A240" s="62" t="s">
        <v>1587</v>
      </c>
      <c r="B240" s="59" t="s">
        <v>1588</v>
      </c>
      <c r="C240" s="71" t="s">
        <v>1484</v>
      </c>
      <c r="D240" s="71" t="s">
        <v>778</v>
      </c>
      <c r="E240" s="130" t="s">
        <v>3565</v>
      </c>
      <c r="F240" s="71" t="s">
        <v>3478</v>
      </c>
      <c r="G240" s="71" t="s">
        <v>131</v>
      </c>
      <c r="H240" s="68">
        <v>9144.1685699999998</v>
      </c>
      <c r="I240" s="70">
        <v>42651</v>
      </c>
      <c r="J240" s="130" t="s">
        <v>3565</v>
      </c>
      <c r="K240" s="68">
        <v>14145.58775454</v>
      </c>
      <c r="L240" s="69">
        <v>9.8278074980418884E-6</v>
      </c>
      <c r="M240" s="69">
        <f t="shared" si="4"/>
        <v>3.9320497101212222E-3</v>
      </c>
      <c r="N240" s="69">
        <f>K240/'סכום נכסי הקרן'!$C$41</f>
        <v>6.7211135624344065E-4</v>
      </c>
    </row>
    <row r="241" spans="1:14">
      <c r="A241" s="62" t="s">
        <v>1589</v>
      </c>
      <c r="B241" s="59" t="s">
        <v>1590</v>
      </c>
      <c r="C241" s="71" t="s">
        <v>1462</v>
      </c>
      <c r="D241" s="71" t="s">
        <v>778</v>
      </c>
      <c r="E241" s="130" t="s">
        <v>3565</v>
      </c>
      <c r="F241" s="71" t="s">
        <v>925</v>
      </c>
      <c r="G241" s="71" t="s">
        <v>131</v>
      </c>
      <c r="H241" s="68">
        <v>26961.725409999999</v>
      </c>
      <c r="I241" s="70">
        <v>35396</v>
      </c>
      <c r="J241" s="130" t="s">
        <v>3565</v>
      </c>
      <c r="K241" s="68">
        <v>34613.811427342</v>
      </c>
      <c r="L241" s="69">
        <v>1.2147071573560606E-5</v>
      </c>
      <c r="M241" s="69">
        <f t="shared" si="4"/>
        <v>9.6216028312707379E-3</v>
      </c>
      <c r="N241" s="69">
        <f>K241/'סכום נכסי הקרן'!$C$41</f>
        <v>1.6446354967271607E-3</v>
      </c>
    </row>
    <row r="242" spans="1:14">
      <c r="A242" s="62" t="s">
        <v>1591</v>
      </c>
      <c r="B242" s="59" t="s">
        <v>1592</v>
      </c>
      <c r="C242" s="71" t="s">
        <v>1462</v>
      </c>
      <c r="D242" s="71" t="s">
        <v>778</v>
      </c>
      <c r="E242" s="130" t="s">
        <v>3565</v>
      </c>
      <c r="F242" s="71" t="s">
        <v>3478</v>
      </c>
      <c r="G242" s="71" t="s">
        <v>131</v>
      </c>
      <c r="H242" s="68">
        <v>14438.160900000001</v>
      </c>
      <c r="I242" s="70">
        <v>37604</v>
      </c>
      <c r="J242" s="130" t="s">
        <v>3565</v>
      </c>
      <c r="K242" s="68">
        <v>19692.165492079999</v>
      </c>
      <c r="L242" s="69">
        <v>1.9426333814488264E-6</v>
      </c>
      <c r="M242" s="69">
        <f t="shared" si="4"/>
        <v>5.4738321912386496E-3</v>
      </c>
      <c r="N242" s="69">
        <f>K242/'סכום נכסי הקרן'!$C$41</f>
        <v>9.3565062731340478E-4</v>
      </c>
    </row>
    <row r="243" spans="1:14">
      <c r="A243" s="62" t="s">
        <v>1593</v>
      </c>
      <c r="B243" s="59" t="s">
        <v>1594</v>
      </c>
      <c r="C243" s="71" t="s">
        <v>1484</v>
      </c>
      <c r="D243" s="71" t="s">
        <v>778</v>
      </c>
      <c r="E243" s="130" t="s">
        <v>3565</v>
      </c>
      <c r="F243" s="71" t="s">
        <v>3334</v>
      </c>
      <c r="G243" s="71" t="s">
        <v>131</v>
      </c>
      <c r="H243" s="68">
        <v>42464.556294999995</v>
      </c>
      <c r="I243" s="70">
        <v>9325</v>
      </c>
      <c r="J243" s="130" t="s">
        <v>3565</v>
      </c>
      <c r="K243" s="68">
        <v>14362.266685091001</v>
      </c>
      <c r="L243" s="69">
        <v>2.5872330892224616E-5</v>
      </c>
      <c r="M243" s="69">
        <f t="shared" si="4"/>
        <v>3.99227996289308E-3</v>
      </c>
      <c r="N243" s="69">
        <f>K243/'סכום נכסי הקרן'!$C$41</f>
        <v>6.8240660677732325E-4</v>
      </c>
    </row>
    <row r="244" spans="1:14">
      <c r="A244" s="62" t="s">
        <v>1595</v>
      </c>
      <c r="B244" s="59" t="s">
        <v>1596</v>
      </c>
      <c r="C244" s="71" t="s">
        <v>1462</v>
      </c>
      <c r="D244" s="71" t="s">
        <v>778</v>
      </c>
      <c r="E244" s="130" t="s">
        <v>3565</v>
      </c>
      <c r="F244" s="71" t="s">
        <v>925</v>
      </c>
      <c r="G244" s="71" t="s">
        <v>131</v>
      </c>
      <c r="H244" s="68">
        <v>5582.7555480000001</v>
      </c>
      <c r="I244" s="70">
        <v>48688</v>
      </c>
      <c r="J244" s="130" t="s">
        <v>3565</v>
      </c>
      <c r="K244" s="68">
        <v>9858.6648409299996</v>
      </c>
      <c r="L244" s="69">
        <v>1.2755345846324885E-5</v>
      </c>
      <c r="M244" s="69">
        <f t="shared" si="4"/>
        <v>2.7404135411425103E-3</v>
      </c>
      <c r="N244" s="69">
        <f>K244/'סכום נכסי הקרן'!$C$41</f>
        <v>4.6842313744512628E-4</v>
      </c>
    </row>
    <row r="245" spans="1:14">
      <c r="A245" s="62" t="s">
        <v>1597</v>
      </c>
      <c r="B245" s="59" t="s">
        <v>1598</v>
      </c>
      <c r="C245" s="71" t="s">
        <v>1462</v>
      </c>
      <c r="D245" s="71" t="s">
        <v>778</v>
      </c>
      <c r="E245" s="130" t="s">
        <v>3565</v>
      </c>
      <c r="F245" s="71" t="s">
        <v>1469</v>
      </c>
      <c r="G245" s="71" t="s">
        <v>131</v>
      </c>
      <c r="H245" s="68">
        <v>5101.483518</v>
      </c>
      <c r="I245" s="70">
        <v>49522</v>
      </c>
      <c r="J245" s="130" t="s">
        <v>3565</v>
      </c>
      <c r="K245" s="68">
        <v>9163.0956340519988</v>
      </c>
      <c r="L245" s="69">
        <v>2.0653779425101213E-6</v>
      </c>
      <c r="M245" s="69">
        <f t="shared" si="4"/>
        <v>2.5470661351716206E-3</v>
      </c>
      <c r="N245" s="69">
        <f>K245/'סכום נכסי הקרן'!$C$41</f>
        <v>4.3537396542709511E-4</v>
      </c>
    </row>
    <row r="246" spans="1:14">
      <c r="A246" s="62" t="s">
        <v>1511</v>
      </c>
      <c r="B246" s="59" t="s">
        <v>1512</v>
      </c>
      <c r="C246" s="71" t="s">
        <v>1484</v>
      </c>
      <c r="D246" s="71" t="s">
        <v>778</v>
      </c>
      <c r="E246" s="130" t="s">
        <v>3565</v>
      </c>
      <c r="F246" s="71" t="s">
        <v>628</v>
      </c>
      <c r="G246" s="71" t="s">
        <v>131</v>
      </c>
      <c r="H246" s="68">
        <v>83905.764794000002</v>
      </c>
      <c r="I246" s="70">
        <v>7579</v>
      </c>
      <c r="J246" s="130" t="s">
        <v>3565</v>
      </c>
      <c r="K246" s="68">
        <v>23064.883372777</v>
      </c>
      <c r="L246" s="69">
        <v>1.390225184669365E-3</v>
      </c>
      <c r="M246" s="69">
        <f t="shared" si="4"/>
        <v>6.4113467431425805E-3</v>
      </c>
      <c r="N246" s="69">
        <f>K246/'סכום נכסי הקרן'!$C$41</f>
        <v>1.095901443918337E-3</v>
      </c>
    </row>
    <row r="247" spans="1:14">
      <c r="A247" s="62" t="s">
        <v>1599</v>
      </c>
      <c r="B247" s="59" t="s">
        <v>1600</v>
      </c>
      <c r="C247" s="71" t="s">
        <v>1462</v>
      </c>
      <c r="D247" s="71" t="s">
        <v>778</v>
      </c>
      <c r="E247" s="130" t="s">
        <v>3565</v>
      </c>
      <c r="F247" s="71" t="s">
        <v>3478</v>
      </c>
      <c r="G247" s="71" t="s">
        <v>131</v>
      </c>
      <c r="H247" s="68">
        <v>17334.475847999998</v>
      </c>
      <c r="I247" s="70">
        <v>29488</v>
      </c>
      <c r="J247" s="130" t="s">
        <v>3565</v>
      </c>
      <c r="K247" s="68">
        <v>18539.737793437002</v>
      </c>
      <c r="L247" s="69">
        <v>5.4977722321598475E-5</v>
      </c>
      <c r="M247" s="69">
        <f t="shared" si="4"/>
        <v>5.1534918082856316E-3</v>
      </c>
      <c r="N247" s="69">
        <f>K247/'סכום נכסי הקרן'!$C$41</f>
        <v>8.8089434875164205E-4</v>
      </c>
    </row>
    <row r="248" spans="1:14">
      <c r="A248" s="62" t="s">
        <v>1601</v>
      </c>
      <c r="B248" s="59" t="s">
        <v>1602</v>
      </c>
      <c r="C248" s="71" t="s">
        <v>1462</v>
      </c>
      <c r="D248" s="71" t="s">
        <v>778</v>
      </c>
      <c r="E248" s="130" t="s">
        <v>3565</v>
      </c>
      <c r="F248" s="71" t="s">
        <v>3334</v>
      </c>
      <c r="G248" s="71" t="s">
        <v>131</v>
      </c>
      <c r="H248" s="68">
        <v>192605.28719999999</v>
      </c>
      <c r="I248" s="70">
        <v>521</v>
      </c>
      <c r="J248" s="130" t="s">
        <v>3565</v>
      </c>
      <c r="K248" s="68">
        <v>3639.5985524739999</v>
      </c>
      <c r="L248" s="69">
        <v>5.323404610520601E-4</v>
      </c>
      <c r="M248" s="69">
        <f t="shared" si="4"/>
        <v>1.0116993851047227E-3</v>
      </c>
      <c r="N248" s="69">
        <f>K248/'סכום נכסי הקרן'!$C$41</f>
        <v>1.7293134521751172E-4</v>
      </c>
    </row>
    <row r="249" spans="1:14">
      <c r="A249" s="62" t="s">
        <v>1603</v>
      </c>
      <c r="B249" s="59" t="s">
        <v>1604</v>
      </c>
      <c r="C249" s="71" t="s">
        <v>1484</v>
      </c>
      <c r="D249" s="71" t="s">
        <v>778</v>
      </c>
      <c r="E249" s="130" t="s">
        <v>3565</v>
      </c>
      <c r="F249" s="71" t="s">
        <v>3471</v>
      </c>
      <c r="G249" s="71" t="s">
        <v>131</v>
      </c>
      <c r="H249" s="68">
        <v>29646.357047999998</v>
      </c>
      <c r="I249" s="70">
        <v>13330</v>
      </c>
      <c r="J249" s="130" t="s">
        <v>3565</v>
      </c>
      <c r="K249" s="68">
        <v>14333.394023846002</v>
      </c>
      <c r="L249" s="69">
        <v>3.2089594601791175E-5</v>
      </c>
      <c r="M249" s="69">
        <f t="shared" si="4"/>
        <v>3.9842542278547893E-3</v>
      </c>
      <c r="N249" s="69">
        <f>K249/'סכום נכסי הקרן'!$C$41</f>
        <v>6.8103475543791845E-4</v>
      </c>
    </row>
    <row r="250" spans="1:14">
      <c r="A250" s="62" t="s">
        <v>1605</v>
      </c>
      <c r="B250" s="59" t="s">
        <v>1606</v>
      </c>
      <c r="C250" s="71" t="s">
        <v>27</v>
      </c>
      <c r="D250" s="71" t="s">
        <v>778</v>
      </c>
      <c r="E250" s="130" t="s">
        <v>3565</v>
      </c>
      <c r="F250" s="71" t="s">
        <v>3474</v>
      </c>
      <c r="G250" s="71" t="s">
        <v>133</v>
      </c>
      <c r="H250" s="68">
        <v>31763.953980000002</v>
      </c>
      <c r="I250" s="70">
        <v>5052</v>
      </c>
      <c r="J250" s="130" t="s">
        <v>3565</v>
      </c>
      <c r="K250" s="68">
        <v>6437.4745137569998</v>
      </c>
      <c r="L250" s="69">
        <v>2.1060188825910674E-4</v>
      </c>
      <c r="M250" s="69">
        <f t="shared" si="4"/>
        <v>1.7894251009546759E-3</v>
      </c>
      <c r="N250" s="69">
        <f>K250/'סכום נכסי הקרן'!$C$41</f>
        <v>3.058692082154843E-4</v>
      </c>
    </row>
    <row r="251" spans="1:14">
      <c r="A251" s="62" t="s">
        <v>1607</v>
      </c>
      <c r="B251" s="59" t="s">
        <v>1608</v>
      </c>
      <c r="C251" s="71" t="s">
        <v>1484</v>
      </c>
      <c r="D251" s="71" t="s">
        <v>778</v>
      </c>
      <c r="E251" s="130" t="s">
        <v>3565</v>
      </c>
      <c r="F251" s="71" t="s">
        <v>3483</v>
      </c>
      <c r="G251" s="71" t="s">
        <v>131</v>
      </c>
      <c r="H251" s="68">
        <v>74597.164650000006</v>
      </c>
      <c r="I251" s="70">
        <v>3566</v>
      </c>
      <c r="J251" s="130" t="s">
        <v>3565</v>
      </c>
      <c r="K251" s="68">
        <v>9648.3092511769992</v>
      </c>
      <c r="L251" s="69">
        <v>2.3608728323531121E-4</v>
      </c>
      <c r="M251" s="69">
        <f t="shared" si="4"/>
        <v>2.6819409877171354E-3</v>
      </c>
      <c r="N251" s="69">
        <f>K251/'סכום נכסי הקרן'!$C$41</f>
        <v>4.5842833318703518E-4</v>
      </c>
    </row>
    <row r="252" spans="1:14">
      <c r="A252" s="62" t="s">
        <v>1609</v>
      </c>
      <c r="B252" s="59" t="s">
        <v>1610</v>
      </c>
      <c r="C252" s="71" t="s">
        <v>27</v>
      </c>
      <c r="D252" s="71" t="s">
        <v>778</v>
      </c>
      <c r="E252" s="130" t="s">
        <v>3565</v>
      </c>
      <c r="F252" s="71" t="s">
        <v>3483</v>
      </c>
      <c r="G252" s="71" t="s">
        <v>131</v>
      </c>
      <c r="H252" s="68">
        <v>3522.9112599999999</v>
      </c>
      <c r="I252" s="70">
        <v>149800</v>
      </c>
      <c r="J252" s="130" t="s">
        <v>3565</v>
      </c>
      <c r="K252" s="68">
        <v>19140.843509577</v>
      </c>
      <c r="L252" s="69">
        <v>1.4753097078887739E-5</v>
      </c>
      <c r="M252" s="69">
        <f t="shared" si="4"/>
        <v>5.320581193181774E-3</v>
      </c>
      <c r="N252" s="69">
        <f>K252/'סכום נכסי הקרן'!$C$41</f>
        <v>9.094551964966128E-4</v>
      </c>
    </row>
    <row r="253" spans="1:14">
      <c r="A253" s="62" t="s">
        <v>1611</v>
      </c>
      <c r="B253" s="59" t="s">
        <v>1612</v>
      </c>
      <c r="C253" s="71" t="s">
        <v>1484</v>
      </c>
      <c r="D253" s="71" t="s">
        <v>778</v>
      </c>
      <c r="E253" s="130" t="s">
        <v>3565</v>
      </c>
      <c r="F253" s="71" t="s">
        <v>3478</v>
      </c>
      <c r="G253" s="71" t="s">
        <v>131</v>
      </c>
      <c r="H253" s="68">
        <v>40126.101499999997</v>
      </c>
      <c r="I253" s="70">
        <v>2744</v>
      </c>
      <c r="J253" s="130" t="s">
        <v>3565</v>
      </c>
      <c r="K253" s="68">
        <v>3993.5454366549998</v>
      </c>
      <c r="L253" s="69">
        <v>1.6131110152566442E-4</v>
      </c>
      <c r="M253" s="69">
        <f t="shared" si="4"/>
        <v>1.110086017565119E-3</v>
      </c>
      <c r="N253" s="69">
        <f>K253/'סכום נכסי הקרן'!$C$41</f>
        <v>1.8974872491873206E-4</v>
      </c>
    </row>
    <row r="254" spans="1:14">
      <c r="A254" s="62" t="s">
        <v>1613</v>
      </c>
      <c r="B254" s="59" t="s">
        <v>1614</v>
      </c>
      <c r="C254" s="71" t="s">
        <v>1462</v>
      </c>
      <c r="D254" s="71" t="s">
        <v>778</v>
      </c>
      <c r="E254" s="130" t="s">
        <v>3565</v>
      </c>
      <c r="F254" s="71" t="s">
        <v>1469</v>
      </c>
      <c r="G254" s="71" t="s">
        <v>131</v>
      </c>
      <c r="H254" s="68">
        <v>40492.693563000001</v>
      </c>
      <c r="I254" s="70">
        <v>9360</v>
      </c>
      <c r="J254" s="130" t="s">
        <v>3565</v>
      </c>
      <c r="K254" s="68">
        <v>13746.751158296</v>
      </c>
      <c r="L254" s="69">
        <v>7.1275862669684543E-4</v>
      </c>
      <c r="M254" s="69">
        <f t="shared" si="4"/>
        <v>3.8211850822344358E-3</v>
      </c>
      <c r="N254" s="69">
        <f>K254/'סכום נכסי הקרן'!$C$41</f>
        <v>6.5316109342844811E-4</v>
      </c>
    </row>
    <row r="255" spans="1:14">
      <c r="A255" s="62" t="s">
        <v>1615</v>
      </c>
      <c r="B255" s="59" t="s">
        <v>1616</v>
      </c>
      <c r="C255" s="71" t="s">
        <v>1484</v>
      </c>
      <c r="D255" s="71" t="s">
        <v>778</v>
      </c>
      <c r="E255" s="130" t="s">
        <v>3565</v>
      </c>
      <c r="F255" s="71" t="s">
        <v>1469</v>
      </c>
      <c r="G255" s="71" t="s">
        <v>131</v>
      </c>
      <c r="H255" s="68">
        <v>68821.900290000005</v>
      </c>
      <c r="I255" s="70">
        <v>10400</v>
      </c>
      <c r="J255" s="68">
        <v>94.391933296000005</v>
      </c>
      <c r="K255" s="68">
        <v>26054.563297887002</v>
      </c>
      <c r="L255" s="69">
        <v>1.3269649831773811E-5</v>
      </c>
      <c r="M255" s="69">
        <f t="shared" si="4"/>
        <v>7.2423882160648411E-3</v>
      </c>
      <c r="N255" s="69">
        <f>K255/'סכום נכסי הקרן'!$C$41</f>
        <v>1.2379526519746837E-3</v>
      </c>
    </row>
    <row r="256" spans="1:14">
      <c r="A256" s="62" t="s">
        <v>1617</v>
      </c>
      <c r="B256" s="59" t="s">
        <v>1618</v>
      </c>
      <c r="C256" s="71" t="s">
        <v>1462</v>
      </c>
      <c r="D256" s="71" t="s">
        <v>778</v>
      </c>
      <c r="E256" s="130" t="s">
        <v>3565</v>
      </c>
      <c r="F256" s="71" t="s">
        <v>3480</v>
      </c>
      <c r="G256" s="71" t="s">
        <v>131</v>
      </c>
      <c r="H256" s="68">
        <v>100315.25375</v>
      </c>
      <c r="I256" s="70">
        <v>254</v>
      </c>
      <c r="J256" s="130" t="s">
        <v>3565</v>
      </c>
      <c r="K256" s="68">
        <v>924.16230039200013</v>
      </c>
      <c r="L256" s="69">
        <v>6.0034855826552203E-4</v>
      </c>
      <c r="M256" s="69">
        <f t="shared" si="4"/>
        <v>2.5688943919598167E-4</v>
      </c>
      <c r="N256" s="69">
        <f>K256/'סכום נכסי הקרן'!$C$41</f>
        <v>4.391051032193211E-5</v>
      </c>
    </row>
    <row r="257" spans="1:14">
      <c r="A257" s="62" t="s">
        <v>1619</v>
      </c>
      <c r="B257" s="59" t="s">
        <v>1620</v>
      </c>
      <c r="C257" s="71" t="s">
        <v>1462</v>
      </c>
      <c r="D257" s="71" t="s">
        <v>778</v>
      </c>
      <c r="E257" s="130" t="s">
        <v>3565</v>
      </c>
      <c r="F257" s="71" t="s">
        <v>3334</v>
      </c>
      <c r="G257" s="71" t="s">
        <v>131</v>
      </c>
      <c r="H257" s="68">
        <v>55</v>
      </c>
      <c r="I257" s="70">
        <v>1473</v>
      </c>
      <c r="J257" s="130" t="s">
        <v>3565</v>
      </c>
      <c r="K257" s="68">
        <v>2.9384099999999997</v>
      </c>
      <c r="L257" s="69">
        <v>0</v>
      </c>
      <c r="M257" s="69">
        <f t="shared" si="4"/>
        <v>8.1678996936759111E-7</v>
      </c>
      <c r="N257" s="69">
        <f>K257/'סכום נכסי הקרן'!$C$41</f>
        <v>1.3961517644718829E-7</v>
      </c>
    </row>
    <row r="258" spans="1:14">
      <c r="A258" s="62" t="s">
        <v>1621</v>
      </c>
      <c r="B258" s="59" t="s">
        <v>1622</v>
      </c>
      <c r="C258" s="71" t="s">
        <v>1484</v>
      </c>
      <c r="D258" s="71" t="s">
        <v>778</v>
      </c>
      <c r="E258" s="130" t="s">
        <v>3565</v>
      </c>
      <c r="F258" s="71" t="s">
        <v>3478</v>
      </c>
      <c r="G258" s="71" t="s">
        <v>131</v>
      </c>
      <c r="H258" s="68">
        <v>14919.432930000001</v>
      </c>
      <c r="I258" s="70">
        <v>26035</v>
      </c>
      <c r="J258" s="130" t="s">
        <v>3565</v>
      </c>
      <c r="K258" s="68">
        <v>14088.263115782</v>
      </c>
      <c r="L258" s="69">
        <v>9.4276176389508919E-6</v>
      </c>
      <c r="M258" s="69">
        <f t="shared" si="4"/>
        <v>3.9161151775219064E-3</v>
      </c>
      <c r="N258" s="69">
        <f>K258/'סכום נכסי הקרן'!$C$41</f>
        <v>6.6938764186901033E-4</v>
      </c>
    </row>
    <row r="259" spans="1:14">
      <c r="A259" s="131" t="s">
        <v>3565</v>
      </c>
      <c r="B259" s="131" t="s">
        <v>3565</v>
      </c>
      <c r="C259" s="131" t="s">
        <v>3565</v>
      </c>
      <c r="D259" s="132" t="s">
        <v>3565</v>
      </c>
      <c r="E259" s="132" t="s">
        <v>3565</v>
      </c>
      <c r="F259" s="132" t="s">
        <v>3565</v>
      </c>
      <c r="G259" s="132" t="s">
        <v>3565</v>
      </c>
      <c r="H259" s="132" t="s">
        <v>3565</v>
      </c>
      <c r="I259" s="132" t="s">
        <v>3565</v>
      </c>
      <c r="J259" s="132" t="s">
        <v>3565</v>
      </c>
      <c r="K259" s="132" t="s">
        <v>3565</v>
      </c>
      <c r="L259" s="132" t="s">
        <v>3565</v>
      </c>
      <c r="M259" s="132" t="s">
        <v>3565</v>
      </c>
      <c r="N259" s="132" t="s">
        <v>3565</v>
      </c>
    </row>
    <row r="260" spans="1:14">
      <c r="A260" s="131" t="s">
        <v>3565</v>
      </c>
      <c r="B260" s="131" t="s">
        <v>3565</v>
      </c>
      <c r="C260" s="131" t="s">
        <v>3565</v>
      </c>
      <c r="D260" s="132" t="s">
        <v>3565</v>
      </c>
      <c r="E260" s="132" t="s">
        <v>3565</v>
      </c>
      <c r="F260" s="132" t="s">
        <v>3565</v>
      </c>
      <c r="G260" s="132" t="s">
        <v>3565</v>
      </c>
      <c r="H260" s="132" t="s">
        <v>3565</v>
      </c>
      <c r="I260" s="132" t="s">
        <v>3565</v>
      </c>
      <c r="J260" s="132" t="s">
        <v>3565</v>
      </c>
      <c r="K260" s="132" t="s">
        <v>3565</v>
      </c>
      <c r="L260" s="132" t="s">
        <v>3565</v>
      </c>
      <c r="M260" s="132" t="s">
        <v>3565</v>
      </c>
      <c r="N260" s="132" t="s">
        <v>3565</v>
      </c>
    </row>
    <row r="261" spans="1:14">
      <c r="A261" s="131" t="s">
        <v>3565</v>
      </c>
      <c r="B261" s="131" t="s">
        <v>3565</v>
      </c>
      <c r="C261" s="131" t="s">
        <v>3565</v>
      </c>
      <c r="D261" s="132" t="s">
        <v>3565</v>
      </c>
      <c r="E261" s="132" t="s">
        <v>3565</v>
      </c>
      <c r="F261" s="132" t="s">
        <v>3565</v>
      </c>
      <c r="G261" s="132" t="s">
        <v>3565</v>
      </c>
      <c r="H261" s="132" t="s">
        <v>3565</v>
      </c>
      <c r="I261" s="132" t="s">
        <v>3565</v>
      </c>
      <c r="J261" s="132" t="s">
        <v>3565</v>
      </c>
      <c r="K261" s="132" t="s">
        <v>3565</v>
      </c>
      <c r="L261" s="132" t="s">
        <v>3565</v>
      </c>
      <c r="M261" s="132" t="s">
        <v>3565</v>
      </c>
      <c r="N261" s="132" t="s">
        <v>3565</v>
      </c>
    </row>
    <row r="262" spans="1:14">
      <c r="A262" s="100" t="s">
        <v>210</v>
      </c>
      <c r="B262" s="131" t="s">
        <v>3565</v>
      </c>
      <c r="C262" s="131" t="s">
        <v>3565</v>
      </c>
      <c r="D262" s="132" t="s">
        <v>3565</v>
      </c>
      <c r="E262" s="132" t="s">
        <v>3565</v>
      </c>
      <c r="F262" s="132" t="s">
        <v>3565</v>
      </c>
      <c r="G262" s="132" t="s">
        <v>3565</v>
      </c>
      <c r="H262" s="132" t="s">
        <v>3565</v>
      </c>
      <c r="I262" s="132" t="s">
        <v>3565</v>
      </c>
      <c r="J262" s="132" t="s">
        <v>3565</v>
      </c>
      <c r="K262" s="132" t="s">
        <v>3565</v>
      </c>
      <c r="L262" s="132" t="s">
        <v>3565</v>
      </c>
      <c r="M262" s="132" t="s">
        <v>3565</v>
      </c>
      <c r="N262" s="132" t="s">
        <v>3565</v>
      </c>
    </row>
    <row r="263" spans="1:14">
      <c r="A263" s="100" t="s">
        <v>112</v>
      </c>
      <c r="B263" s="131" t="s">
        <v>3565</v>
      </c>
      <c r="C263" s="131" t="s">
        <v>3565</v>
      </c>
      <c r="D263" s="132" t="s">
        <v>3565</v>
      </c>
      <c r="E263" s="132" t="s">
        <v>3565</v>
      </c>
      <c r="F263" s="132" t="s">
        <v>3565</v>
      </c>
      <c r="G263" s="132" t="s">
        <v>3565</v>
      </c>
      <c r="H263" s="132" t="s">
        <v>3565</v>
      </c>
      <c r="I263" s="132" t="s">
        <v>3565</v>
      </c>
      <c r="J263" s="132" t="s">
        <v>3565</v>
      </c>
      <c r="K263" s="132" t="s">
        <v>3565</v>
      </c>
      <c r="L263" s="132" t="s">
        <v>3565</v>
      </c>
      <c r="M263" s="132" t="s">
        <v>3565</v>
      </c>
      <c r="N263" s="132" t="s">
        <v>3565</v>
      </c>
    </row>
    <row r="264" spans="1:14">
      <c r="A264" s="100" t="s">
        <v>193</v>
      </c>
      <c r="B264" s="131" t="s">
        <v>3565</v>
      </c>
      <c r="C264" s="131" t="s">
        <v>3565</v>
      </c>
      <c r="D264" s="132" t="s">
        <v>3565</v>
      </c>
      <c r="E264" s="132" t="s">
        <v>3565</v>
      </c>
      <c r="F264" s="132" t="s">
        <v>3565</v>
      </c>
      <c r="G264" s="132" t="s">
        <v>3565</v>
      </c>
      <c r="H264" s="132" t="s">
        <v>3565</v>
      </c>
      <c r="I264" s="132" t="s">
        <v>3565</v>
      </c>
      <c r="J264" s="132" t="s">
        <v>3565</v>
      </c>
      <c r="K264" s="132" t="s">
        <v>3565</v>
      </c>
      <c r="L264" s="132" t="s">
        <v>3565</v>
      </c>
      <c r="M264" s="132" t="s">
        <v>3565</v>
      </c>
      <c r="N264" s="132" t="s">
        <v>3565</v>
      </c>
    </row>
    <row r="265" spans="1:14">
      <c r="A265" s="100" t="s">
        <v>201</v>
      </c>
      <c r="B265" s="131" t="s">
        <v>3565</v>
      </c>
      <c r="C265" s="131" t="s">
        <v>3565</v>
      </c>
      <c r="D265" s="132" t="s">
        <v>3565</v>
      </c>
      <c r="E265" s="132" t="s">
        <v>3565</v>
      </c>
      <c r="F265" s="132" t="s">
        <v>3565</v>
      </c>
      <c r="G265" s="132" t="s">
        <v>3565</v>
      </c>
      <c r="H265" s="132" t="s">
        <v>3565</v>
      </c>
      <c r="I265" s="132" t="s">
        <v>3565</v>
      </c>
      <c r="J265" s="132" t="s">
        <v>3565</v>
      </c>
      <c r="K265" s="132" t="s">
        <v>3565</v>
      </c>
      <c r="L265" s="132" t="s">
        <v>3565</v>
      </c>
      <c r="M265" s="132" t="s">
        <v>3565</v>
      </c>
      <c r="N265" s="132" t="s">
        <v>3565</v>
      </c>
    </row>
    <row r="266" spans="1:14">
      <c r="A266" s="100" t="s">
        <v>207</v>
      </c>
      <c r="B266" s="131" t="s">
        <v>3565</v>
      </c>
      <c r="C266" s="131" t="s">
        <v>3565</v>
      </c>
      <c r="D266" s="132" t="s">
        <v>3565</v>
      </c>
      <c r="E266" s="132" t="s">
        <v>3565</v>
      </c>
      <c r="F266" s="132" t="s">
        <v>3565</v>
      </c>
      <c r="G266" s="132" t="s">
        <v>3565</v>
      </c>
      <c r="H266" s="132" t="s">
        <v>3565</v>
      </c>
      <c r="I266" s="132" t="s">
        <v>3565</v>
      </c>
      <c r="J266" s="132" t="s">
        <v>3565</v>
      </c>
      <c r="K266" s="132" t="s">
        <v>3565</v>
      </c>
      <c r="L266" s="132" t="s">
        <v>3565</v>
      </c>
      <c r="M266" s="132" t="s">
        <v>3565</v>
      </c>
      <c r="N266" s="132" t="s">
        <v>3565</v>
      </c>
    </row>
    <row r="267" spans="1:14" hidden="1">
      <c r="D267" s="1"/>
      <c r="E267" s="1"/>
      <c r="F267" s="1"/>
    </row>
    <row r="268" spans="1:14" hidden="1">
      <c r="D268" s="1"/>
      <c r="E268" s="1"/>
      <c r="F268" s="1"/>
    </row>
    <row r="269" spans="1:14" hidden="1">
      <c r="D269" s="1"/>
      <c r="E269" s="1"/>
      <c r="F269" s="1"/>
    </row>
    <row r="270" spans="1:14" hidden="1">
      <c r="D270" s="1"/>
      <c r="E270" s="1"/>
      <c r="F270" s="1"/>
    </row>
    <row r="271" spans="1:14" hidden="1">
      <c r="A271" s="32"/>
      <c r="D271" s="1"/>
      <c r="E271" s="1"/>
      <c r="F271" s="1"/>
    </row>
    <row r="272" spans="1:14" hidden="1">
      <c r="A272" s="32"/>
      <c r="D272" s="1"/>
      <c r="E272" s="1"/>
      <c r="F272" s="1"/>
    </row>
    <row r="273" spans="1:6" hidden="1">
      <c r="A273" s="3"/>
      <c r="D273" s="1"/>
      <c r="E273" s="1"/>
      <c r="F273" s="1"/>
    </row>
    <row r="274" spans="1:6" hidden="1">
      <c r="D274" s="1"/>
      <c r="E274" s="1"/>
      <c r="F274" s="1"/>
    </row>
    <row r="275" spans="1:6" hidden="1">
      <c r="D275" s="1"/>
      <c r="E275" s="1"/>
      <c r="F275" s="1"/>
    </row>
    <row r="276" spans="1:6" hidden="1">
      <c r="D276" s="1"/>
      <c r="E276" s="1"/>
      <c r="F276" s="1"/>
    </row>
    <row r="277" spans="1:6" hidden="1">
      <c r="D277" s="1"/>
      <c r="E277" s="1"/>
      <c r="F277" s="1"/>
    </row>
    <row r="278" spans="1:6" hidden="1">
      <c r="D278" s="1"/>
      <c r="E278" s="1"/>
      <c r="F278" s="1"/>
    </row>
    <row r="279" spans="1:6" hidden="1">
      <c r="D279" s="1"/>
      <c r="E279" s="1"/>
      <c r="F279" s="1"/>
    </row>
    <row r="280" spans="1:6" hidden="1">
      <c r="D280" s="1"/>
      <c r="E280" s="1"/>
      <c r="F280" s="1"/>
    </row>
    <row r="281" spans="1:6" hidden="1">
      <c r="D281" s="1"/>
      <c r="E281" s="1"/>
      <c r="F281" s="1"/>
    </row>
    <row r="282" spans="1:6" hidden="1">
      <c r="D282" s="1"/>
      <c r="E282" s="1"/>
      <c r="F282" s="1"/>
    </row>
    <row r="283" spans="1:6" hidden="1">
      <c r="D283" s="1"/>
      <c r="E283" s="1"/>
      <c r="F283" s="1"/>
    </row>
    <row r="284" spans="1:6" hidden="1">
      <c r="D284" s="1"/>
      <c r="E284" s="1"/>
      <c r="F284" s="1"/>
    </row>
    <row r="285" spans="1:6" hidden="1">
      <c r="D285" s="1"/>
      <c r="E285" s="1"/>
      <c r="F285" s="1"/>
    </row>
    <row r="286" spans="1:6" hidden="1">
      <c r="D286" s="1"/>
      <c r="E286" s="1"/>
      <c r="F286" s="1"/>
    </row>
    <row r="287" spans="1:6" hidden="1">
      <c r="D287" s="1"/>
      <c r="E287" s="1"/>
      <c r="F287" s="1"/>
    </row>
    <row r="288" spans="1:6" hidden="1">
      <c r="D288" s="1"/>
      <c r="E288" s="1"/>
      <c r="F288" s="1"/>
    </row>
    <row r="289" spans="1:6" hidden="1">
      <c r="D289" s="1"/>
      <c r="E289" s="1"/>
      <c r="F289" s="1"/>
    </row>
    <row r="290" spans="1:6" hidden="1">
      <c r="D290" s="1"/>
      <c r="E290" s="1"/>
      <c r="F290" s="1"/>
    </row>
    <row r="291" spans="1:6" hidden="1">
      <c r="D291" s="1"/>
      <c r="E291" s="1"/>
      <c r="F291" s="1"/>
    </row>
    <row r="292" spans="1:6" hidden="1">
      <c r="A292" s="32"/>
      <c r="D292" s="1"/>
      <c r="E292" s="1"/>
      <c r="F292" s="1"/>
    </row>
    <row r="293" spans="1:6" hidden="1">
      <c r="A293" s="32"/>
      <c r="D293" s="1"/>
      <c r="E293" s="1"/>
      <c r="F293" s="1"/>
    </row>
    <row r="294" spans="1:6" hidden="1">
      <c r="A294" s="3"/>
      <c r="D294" s="1"/>
      <c r="E294" s="1"/>
      <c r="F294" s="1"/>
    </row>
    <row r="295" spans="1:6" hidden="1">
      <c r="D295" s="1"/>
      <c r="E295" s="1"/>
      <c r="F295" s="1"/>
    </row>
    <row r="296" spans="1:6" hidden="1">
      <c r="D296" s="1"/>
      <c r="E296" s="1"/>
      <c r="F296" s="1"/>
    </row>
    <row r="297" spans="1:6" hidden="1">
      <c r="D297" s="1"/>
      <c r="E297" s="1"/>
      <c r="F297" s="1"/>
    </row>
    <row r="298" spans="1:6" hidden="1">
      <c r="D298" s="1"/>
      <c r="E298" s="1"/>
      <c r="F298" s="1"/>
    </row>
    <row r="299" spans="1:6" hidden="1">
      <c r="D299" s="1"/>
      <c r="E299" s="1"/>
      <c r="F299" s="1"/>
    </row>
    <row r="300" spans="1:6" hidden="1">
      <c r="D300" s="1"/>
      <c r="E300" s="1"/>
      <c r="F300" s="1"/>
    </row>
    <row r="301" spans="1:6" hidden="1">
      <c r="D301" s="1"/>
      <c r="E301" s="1"/>
      <c r="F301" s="1"/>
    </row>
    <row r="302" spans="1:6" hidden="1">
      <c r="D302" s="1"/>
      <c r="E302" s="1"/>
      <c r="F302" s="1"/>
    </row>
    <row r="303" spans="1:6" hidden="1">
      <c r="D303" s="1"/>
      <c r="E303" s="1"/>
      <c r="F303" s="1"/>
    </row>
    <row r="304" spans="1:6" hidden="1">
      <c r="D304" s="1"/>
      <c r="E304" s="1"/>
      <c r="F304" s="1"/>
    </row>
    <row r="305" spans="4:6" hidden="1">
      <c r="D305" s="1"/>
      <c r="E305" s="1"/>
      <c r="F305" s="1"/>
    </row>
    <row r="306" spans="4:6" hidden="1">
      <c r="D306" s="1"/>
      <c r="E306" s="1"/>
      <c r="F306" s="1"/>
    </row>
    <row r="307" spans="4:6" hidden="1">
      <c r="D307" s="1"/>
      <c r="E307" s="1"/>
      <c r="F307" s="1"/>
    </row>
    <row r="308" spans="4:6" hidden="1">
      <c r="D308" s="1"/>
      <c r="E308" s="1"/>
      <c r="F308" s="1"/>
    </row>
    <row r="309" spans="4:6" hidden="1">
      <c r="D309" s="1"/>
      <c r="E309" s="1"/>
      <c r="F309" s="1"/>
    </row>
    <row r="310" spans="4:6" hidden="1">
      <c r="D310" s="1"/>
      <c r="E310" s="1"/>
      <c r="F310" s="1"/>
    </row>
    <row r="311" spans="4:6" hidden="1">
      <c r="D311" s="1"/>
      <c r="E311" s="1"/>
      <c r="F311" s="1"/>
    </row>
    <row r="312" spans="4:6" hidden="1">
      <c r="D312" s="1"/>
      <c r="E312" s="1"/>
      <c r="F312" s="1"/>
    </row>
    <row r="313" spans="4:6" hidden="1">
      <c r="D313" s="1"/>
      <c r="E313" s="1"/>
      <c r="F313" s="1"/>
    </row>
    <row r="314" spans="4:6" hidden="1">
      <c r="D314" s="1"/>
      <c r="E314" s="1"/>
      <c r="F314" s="1"/>
    </row>
    <row r="315" spans="4:6" hidden="1">
      <c r="D315" s="1"/>
      <c r="E315" s="1"/>
      <c r="F315" s="1"/>
    </row>
    <row r="316" spans="4:6" hidden="1">
      <c r="D316" s="1"/>
      <c r="E316" s="1"/>
      <c r="F316" s="1"/>
    </row>
    <row r="317" spans="4:6" hidden="1">
      <c r="D317" s="1"/>
      <c r="E317" s="1"/>
      <c r="F317" s="1"/>
    </row>
    <row r="318" spans="4:6" hidden="1">
      <c r="D318" s="1"/>
      <c r="E318" s="1"/>
      <c r="F318" s="1"/>
    </row>
    <row r="319" spans="4:6" hidden="1">
      <c r="D319" s="1"/>
      <c r="E319" s="1"/>
      <c r="F319" s="1"/>
    </row>
    <row r="320" spans="4:6" hidden="1">
      <c r="D320" s="1"/>
      <c r="E320" s="1"/>
      <c r="F320" s="1"/>
    </row>
    <row r="321" spans="4:6" hidden="1">
      <c r="D321" s="1"/>
      <c r="E321" s="1"/>
      <c r="F321" s="1"/>
    </row>
    <row r="322" spans="4:6" hidden="1">
      <c r="D322" s="1"/>
      <c r="E322" s="1"/>
      <c r="F322" s="1"/>
    </row>
    <row r="323" spans="4:6" hidden="1">
      <c r="D323" s="1"/>
      <c r="E323" s="1"/>
      <c r="F323" s="1"/>
    </row>
    <row r="324" spans="4:6" hidden="1">
      <c r="D324" s="1"/>
      <c r="E324" s="1"/>
      <c r="F324" s="1"/>
    </row>
    <row r="325" spans="4:6" hidden="1">
      <c r="D325" s="1"/>
      <c r="E325" s="1"/>
      <c r="F325" s="1"/>
    </row>
    <row r="326" spans="4:6" hidden="1">
      <c r="D326" s="1"/>
      <c r="E326" s="1"/>
      <c r="F326" s="1"/>
    </row>
    <row r="327" spans="4:6" hidden="1">
      <c r="D327" s="1"/>
      <c r="E327" s="1"/>
      <c r="F327" s="1"/>
    </row>
    <row r="328" spans="4:6" hidden="1">
      <c r="D328" s="1"/>
      <c r="E328" s="1"/>
      <c r="F328" s="1"/>
    </row>
    <row r="329" spans="4:6" hidden="1">
      <c r="D329" s="1"/>
      <c r="E329" s="1"/>
      <c r="F329" s="1"/>
    </row>
    <row r="330" spans="4:6" hidden="1">
      <c r="D330" s="1"/>
      <c r="E330" s="1"/>
      <c r="F330" s="1"/>
    </row>
    <row r="331" spans="4:6" hidden="1">
      <c r="D331" s="1"/>
      <c r="E331" s="1"/>
      <c r="F331" s="1"/>
    </row>
    <row r="332" spans="4:6" hidden="1">
      <c r="D332" s="1"/>
      <c r="E332" s="1"/>
      <c r="F332" s="1"/>
    </row>
    <row r="333" spans="4:6" hidden="1">
      <c r="D333" s="1"/>
      <c r="E333" s="1"/>
      <c r="F333" s="1"/>
    </row>
    <row r="334" spans="4:6" hidden="1">
      <c r="D334" s="1"/>
      <c r="E334" s="1"/>
      <c r="F334" s="1"/>
    </row>
    <row r="335" spans="4:6" hidden="1">
      <c r="D335" s="1"/>
      <c r="E335" s="1"/>
      <c r="F335" s="1"/>
    </row>
    <row r="336" spans="4:6" hidden="1">
      <c r="D336" s="1"/>
      <c r="E336" s="1"/>
      <c r="F336" s="1"/>
    </row>
    <row r="337" spans="4:6" hidden="1">
      <c r="D337" s="1"/>
      <c r="E337" s="1"/>
      <c r="F337" s="1"/>
    </row>
    <row r="338" spans="4:6" hidden="1">
      <c r="D338" s="1"/>
      <c r="E338" s="1"/>
      <c r="F338" s="1"/>
    </row>
    <row r="339" spans="4:6" hidden="1">
      <c r="D339" s="1"/>
      <c r="E339" s="1"/>
      <c r="F339" s="1"/>
    </row>
    <row r="340" spans="4:6" hidden="1">
      <c r="D340" s="1"/>
      <c r="E340" s="1"/>
      <c r="F340" s="1"/>
    </row>
    <row r="341" spans="4:6" hidden="1">
      <c r="D341" s="1"/>
      <c r="E341" s="1"/>
      <c r="F341" s="1"/>
    </row>
    <row r="342" spans="4:6" hidden="1">
      <c r="D342" s="1"/>
      <c r="E342" s="1"/>
      <c r="F342" s="1"/>
    </row>
    <row r="343" spans="4:6" hidden="1">
      <c r="D343" s="1"/>
      <c r="E343" s="1"/>
      <c r="F343" s="1"/>
    </row>
    <row r="344" spans="4:6" hidden="1">
      <c r="D344" s="1"/>
      <c r="E344" s="1"/>
      <c r="F344" s="1"/>
    </row>
    <row r="345" spans="4:6" hidden="1">
      <c r="D345" s="1"/>
      <c r="E345" s="1"/>
      <c r="F345" s="1"/>
    </row>
    <row r="346" spans="4:6" hidden="1">
      <c r="D346" s="1"/>
      <c r="E346" s="1"/>
      <c r="F346" s="1"/>
    </row>
    <row r="347" spans="4:6" hidden="1">
      <c r="D347" s="1"/>
      <c r="E347" s="1"/>
      <c r="F347" s="1"/>
    </row>
    <row r="348" spans="4:6" hidden="1">
      <c r="D348" s="1"/>
      <c r="E348" s="1"/>
      <c r="F348" s="1"/>
    </row>
    <row r="349" spans="4:6" hidden="1">
      <c r="D349" s="1"/>
      <c r="E349" s="1"/>
      <c r="F349" s="1"/>
    </row>
    <row r="350" spans="4:6" hidden="1">
      <c r="D350" s="1"/>
      <c r="E350" s="1"/>
      <c r="F350" s="1"/>
    </row>
    <row r="351" spans="4:6" hidden="1">
      <c r="D351" s="1"/>
      <c r="E351" s="1"/>
      <c r="F351" s="1"/>
    </row>
    <row r="352" spans="4:6" hidden="1">
      <c r="D352" s="1"/>
      <c r="E352" s="1"/>
      <c r="F352" s="1"/>
    </row>
    <row r="353" spans="1:6" hidden="1">
      <c r="D353" s="1"/>
      <c r="E353" s="1"/>
      <c r="F353" s="1"/>
    </row>
    <row r="354" spans="1:6" hidden="1">
      <c r="D354" s="1"/>
      <c r="E354" s="1"/>
      <c r="F354" s="1"/>
    </row>
    <row r="355" spans="1:6" hidden="1">
      <c r="D355" s="1"/>
      <c r="E355" s="1"/>
      <c r="F355" s="1"/>
    </row>
    <row r="356" spans="1:6" hidden="1">
      <c r="D356" s="1"/>
      <c r="E356" s="1"/>
      <c r="F356" s="1"/>
    </row>
    <row r="357" spans="1:6" hidden="1">
      <c r="D357" s="1"/>
      <c r="E357" s="1"/>
      <c r="F357" s="1"/>
    </row>
    <row r="358" spans="1:6" hidden="1">
      <c r="D358" s="1"/>
      <c r="E358" s="1"/>
      <c r="F358" s="1"/>
    </row>
    <row r="359" spans="1:6" hidden="1">
      <c r="A359" s="32"/>
      <c r="D359" s="1"/>
      <c r="E359" s="1"/>
      <c r="F359" s="1"/>
    </row>
    <row r="360" spans="1:6" hidden="1">
      <c r="A360" s="32"/>
      <c r="D360" s="1"/>
      <c r="E360" s="1"/>
      <c r="F360" s="1"/>
    </row>
    <row r="361" spans="1:6" hidden="1">
      <c r="A361" s="3"/>
    </row>
    <row r="10000" spans="52:52" hidden="1">
      <c r="AZ10000"/>
    </row>
  </sheetData>
  <sheetProtection sheet="1" objects="1" scenarios="1"/>
  <sortState xmlns:xlrd2="http://schemas.microsoft.com/office/spreadsheetml/2017/richdata2" ref="A217:N258">
    <sortCondition ref="A217:A258"/>
  </sortState>
  <mergeCells count="1">
    <mergeCell ref="A5:N5"/>
  </mergeCells>
  <phoneticPr fontId="3" type="noConversion"/>
  <dataValidations count="3">
    <dataValidation allowBlank="1" showInputMessage="1" showErrorMessage="1" sqref="A32 J7 A34:H34 A264 A266" xr:uid="{00000000-0002-0000-0500-000000000000}"/>
    <dataValidation type="list" allowBlank="1" showInputMessage="1" showErrorMessage="1" sqref="D10:D33 D35:D355" xr:uid="{00000000-0002-0000-0500-000001000000}">
      <formula1>#REF!</formula1>
    </dataValidation>
    <dataValidation type="list" allowBlank="1" showInputMessage="1" showErrorMessage="1" sqref="G35:G355 F10:G33 F35:F361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4.140625" style="2" bestFit="1" customWidth="1"/>
    <col min="2" max="2" width="57.140625" style="2" bestFit="1" customWidth="1"/>
    <col min="3" max="3" width="12.7109375" style="2" customWidth="1"/>
    <col min="4" max="4" width="13.85546875" style="2" customWidth="1"/>
    <col min="5" max="5" width="11.85546875" style="2" customWidth="1"/>
    <col min="6" max="6" width="12" style="2" bestFit="1" customWidth="1"/>
    <col min="7" max="7" width="14.28515625" style="1" customWidth="1"/>
    <col min="8" max="8" width="10.7109375" style="1" bestFit="1" customWidth="1"/>
    <col min="9" max="9" width="32.28515625" style="1" customWidth="1"/>
    <col min="10" max="10" width="13.140625" style="1" bestFit="1" customWidth="1"/>
    <col min="11" max="11" width="22.7109375" style="1" customWidth="1"/>
    <col min="12" max="12" width="26.85546875" style="1" customWidth="1"/>
    <col min="13" max="13" width="25.42578125" style="1" customWidth="1"/>
    <col min="14" max="14" width="9.140625" style="1" hidden="1" customWidth="1"/>
    <col min="15" max="52" width="0" style="1" hidden="1" customWidth="1"/>
    <col min="53" max="16384" width="9.140625" style="1" hidden="1"/>
  </cols>
  <sheetData>
    <row r="1" spans="1:13">
      <c r="A1" s="37" t="s">
        <v>145</v>
      </c>
      <c r="B1" s="37" t="s" vm="1">
        <v>218</v>
      </c>
    </row>
    <row r="2" spans="1:13">
      <c r="A2" s="37" t="s">
        <v>144</v>
      </c>
      <c r="B2" s="37" t="s">
        <v>219</v>
      </c>
    </row>
    <row r="3" spans="1:13">
      <c r="A3" s="37" t="s">
        <v>146</v>
      </c>
      <c r="B3" s="37" t="s">
        <v>220</v>
      </c>
    </row>
    <row r="4" spans="1:13">
      <c r="A4" s="37" t="s">
        <v>147</v>
      </c>
      <c r="B4" s="37">
        <v>8801</v>
      </c>
    </row>
    <row r="5" spans="1:13" ht="18.75">
      <c r="A5" s="158" t="s">
        <v>216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60"/>
    </row>
    <row r="6" spans="1:13" s="3" customFormat="1">
      <c r="A6" s="38" t="s">
        <v>115</v>
      </c>
      <c r="B6" s="39" t="s">
        <v>46</v>
      </c>
      <c r="C6" s="39" t="s">
        <v>119</v>
      </c>
      <c r="D6" s="39" t="s">
        <v>117</v>
      </c>
      <c r="E6" s="39" t="s">
        <v>67</v>
      </c>
      <c r="F6" s="39" t="s">
        <v>103</v>
      </c>
      <c r="G6" s="39" t="s">
        <v>195</v>
      </c>
      <c r="H6" s="39" t="s">
        <v>194</v>
      </c>
      <c r="I6" s="39" t="s">
        <v>209</v>
      </c>
      <c r="J6" s="39" t="s">
        <v>63</v>
      </c>
      <c r="K6" s="39" t="s">
        <v>60</v>
      </c>
      <c r="L6" s="39" t="s">
        <v>148</v>
      </c>
      <c r="M6" s="42" t="s">
        <v>150</v>
      </c>
    </row>
    <row r="7" spans="1:13" s="3" customFormat="1">
      <c r="A7" s="123" t="s">
        <v>3565</v>
      </c>
      <c r="B7" s="124" t="s">
        <v>3565</v>
      </c>
      <c r="C7" s="124" t="s">
        <v>3565</v>
      </c>
      <c r="D7" s="124" t="s">
        <v>3565</v>
      </c>
      <c r="E7" s="124" t="s">
        <v>3565</v>
      </c>
      <c r="F7" s="124" t="s">
        <v>3565</v>
      </c>
      <c r="G7" s="27" t="s">
        <v>202</v>
      </c>
      <c r="H7" s="124" t="s">
        <v>3565</v>
      </c>
      <c r="I7" s="12" t="s">
        <v>198</v>
      </c>
      <c r="J7" s="12" t="s">
        <v>198</v>
      </c>
      <c r="K7" s="12" t="s">
        <v>19</v>
      </c>
      <c r="L7" s="12" t="s">
        <v>19</v>
      </c>
      <c r="M7" s="13" t="s">
        <v>19</v>
      </c>
    </row>
    <row r="8" spans="1:13" s="4" customFormat="1" ht="20.25">
      <c r="A8" s="125" t="s">
        <v>3565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5" t="s">
        <v>11</v>
      </c>
    </row>
    <row r="9" spans="1:13" s="4" customFormat="1" ht="20.25">
      <c r="A9" s="55" t="s">
        <v>212</v>
      </c>
      <c r="B9" s="126" t="s">
        <v>3565</v>
      </c>
      <c r="C9" s="126" t="s">
        <v>3565</v>
      </c>
      <c r="D9" s="126" t="s">
        <v>3565</v>
      </c>
      <c r="E9" s="126" t="s">
        <v>3565</v>
      </c>
      <c r="F9" s="126" t="s">
        <v>3565</v>
      </c>
      <c r="G9" s="126" t="s">
        <v>3565</v>
      </c>
      <c r="H9" s="126" t="s">
        <v>3565</v>
      </c>
      <c r="I9" s="63">
        <v>4.4905856789999996</v>
      </c>
      <c r="J9" s="63">
        <v>3203101.2350594876</v>
      </c>
      <c r="K9" s="126" t="s">
        <v>3565</v>
      </c>
      <c r="L9" s="64">
        <f>IFERROR(J9/$J$9,0)</f>
        <v>1</v>
      </c>
      <c r="M9" s="64">
        <f>J9/'סכום נכסי הקרן'!$C$41</f>
        <v>0.15219167648865786</v>
      </c>
    </row>
    <row r="10" spans="1:13">
      <c r="A10" s="56" t="s">
        <v>187</v>
      </c>
      <c r="B10" s="127" t="s">
        <v>3565</v>
      </c>
      <c r="C10" s="127" t="s">
        <v>3565</v>
      </c>
      <c r="D10" s="127" t="s">
        <v>3565</v>
      </c>
      <c r="E10" s="127" t="s">
        <v>3565</v>
      </c>
      <c r="F10" s="127" t="s">
        <v>3565</v>
      </c>
      <c r="G10" s="127" t="s">
        <v>3565</v>
      </c>
      <c r="H10" s="127" t="s">
        <v>3565</v>
      </c>
      <c r="I10" s="127" t="s">
        <v>3565</v>
      </c>
      <c r="J10" s="65">
        <v>713409.99328960699</v>
      </c>
      <c r="K10" s="127" t="s">
        <v>3565</v>
      </c>
      <c r="L10" s="66">
        <f t="shared" ref="L10:L73" si="0">IFERROR(J10/$J$9,0)</f>
        <v>0.22272477231783705</v>
      </c>
      <c r="M10" s="66">
        <f>J10/'סכום נכסי הקרן'!$C$41</f>
        <v>3.3896856494606234E-2</v>
      </c>
    </row>
    <row r="11" spans="1:13">
      <c r="A11" s="74" t="s">
        <v>213</v>
      </c>
      <c r="B11" s="127" t="s">
        <v>3565</v>
      </c>
      <c r="C11" s="127" t="s">
        <v>3565</v>
      </c>
      <c r="D11" s="127" t="s">
        <v>3565</v>
      </c>
      <c r="E11" s="127" t="s">
        <v>3565</v>
      </c>
      <c r="F11" s="127" t="s">
        <v>3565</v>
      </c>
      <c r="G11" s="127" t="s">
        <v>3565</v>
      </c>
      <c r="H11" s="127" t="s">
        <v>3565</v>
      </c>
      <c r="I11" s="127" t="s">
        <v>3565</v>
      </c>
      <c r="J11" s="65">
        <v>702556.42448135803</v>
      </c>
      <c r="K11" s="127" t="s">
        <v>3565</v>
      </c>
      <c r="L11" s="66">
        <f t="shared" si="0"/>
        <v>0.21933631594017047</v>
      </c>
      <c r="M11" s="66">
        <f>J11/'סכום נכסי הקרן'!$C$41</f>
        <v>3.3381161637780474E-2</v>
      </c>
    </row>
    <row r="12" spans="1:13">
      <c r="A12" s="62" t="s">
        <v>1623</v>
      </c>
      <c r="B12" s="59" t="s">
        <v>1624</v>
      </c>
      <c r="C12" s="71" t="s">
        <v>120</v>
      </c>
      <c r="D12" s="59" t="s">
        <v>1625</v>
      </c>
      <c r="E12" s="71" t="s">
        <v>1626</v>
      </c>
      <c r="F12" s="71" t="s">
        <v>132</v>
      </c>
      <c r="G12" s="68">
        <v>3259362.9726419998</v>
      </c>
      <c r="H12" s="70">
        <v>1855</v>
      </c>
      <c r="I12" s="130" t="s">
        <v>3565</v>
      </c>
      <c r="J12" s="68">
        <v>60461.183142509006</v>
      </c>
      <c r="K12" s="69">
        <v>3.1873956273684667E-2</v>
      </c>
      <c r="L12" s="69">
        <f t="shared" si="0"/>
        <v>1.8875826489881807E-2</v>
      </c>
      <c r="M12" s="69">
        <f>J12/'סכום נכסי הקרן'!$C$41</f>
        <v>2.87274367860413E-3</v>
      </c>
    </row>
    <row r="13" spans="1:13">
      <c r="A13" s="62" t="s">
        <v>1627</v>
      </c>
      <c r="B13" s="59" t="s">
        <v>1628</v>
      </c>
      <c r="C13" s="71" t="s">
        <v>120</v>
      </c>
      <c r="D13" s="59" t="s">
        <v>1625</v>
      </c>
      <c r="E13" s="71" t="s">
        <v>1626</v>
      </c>
      <c r="F13" s="71" t="s">
        <v>132</v>
      </c>
      <c r="G13" s="68">
        <v>4394059</v>
      </c>
      <c r="H13" s="70">
        <v>1850</v>
      </c>
      <c r="I13" s="130" t="s">
        <v>3565</v>
      </c>
      <c r="J13" s="68">
        <v>81290.091499999995</v>
      </c>
      <c r="K13" s="69">
        <v>9.0145368430498307E-2</v>
      </c>
      <c r="L13" s="69">
        <f t="shared" si="0"/>
        <v>2.5378558320368005E-2</v>
      </c>
      <c r="M13" s="69">
        <f>J13/'סכום נכסי הקרן'!$C$41</f>
        <v>3.8624053376419836E-3</v>
      </c>
    </row>
    <row r="14" spans="1:13">
      <c r="A14" s="62" t="s">
        <v>1629</v>
      </c>
      <c r="B14" s="59" t="s">
        <v>1630</v>
      </c>
      <c r="C14" s="71" t="s">
        <v>120</v>
      </c>
      <c r="D14" s="59" t="s">
        <v>1625</v>
      </c>
      <c r="E14" s="71" t="s">
        <v>1626</v>
      </c>
      <c r="F14" s="71" t="s">
        <v>132</v>
      </c>
      <c r="G14" s="68">
        <v>1468115.825189</v>
      </c>
      <c r="H14" s="70">
        <v>3429</v>
      </c>
      <c r="I14" s="130" t="s">
        <v>3565</v>
      </c>
      <c r="J14" s="68">
        <v>50341.691645715</v>
      </c>
      <c r="K14" s="69">
        <v>2.1409064439641461E-2</v>
      </c>
      <c r="L14" s="69">
        <f t="shared" si="0"/>
        <v>1.5716547168319536E-2</v>
      </c>
      <c r="M14" s="69">
        <f>J14/'סכום נכסי הקרן'!$C$41</f>
        <v>2.3919276621596187E-3</v>
      </c>
    </row>
    <row r="15" spans="1:13">
      <c r="A15" s="62" t="s">
        <v>1631</v>
      </c>
      <c r="B15" s="59" t="s">
        <v>1632</v>
      </c>
      <c r="C15" s="71" t="s">
        <v>120</v>
      </c>
      <c r="D15" s="59" t="s">
        <v>1633</v>
      </c>
      <c r="E15" s="71" t="s">
        <v>1626</v>
      </c>
      <c r="F15" s="71" t="s">
        <v>132</v>
      </c>
      <c r="G15" s="68">
        <v>749555.57602000004</v>
      </c>
      <c r="H15" s="70">
        <v>1848</v>
      </c>
      <c r="I15" s="130" t="s">
        <v>3565</v>
      </c>
      <c r="J15" s="68">
        <v>13851.78704485</v>
      </c>
      <c r="K15" s="69">
        <v>1.1116061736535562E-2</v>
      </c>
      <c r="L15" s="69">
        <f t="shared" si="0"/>
        <v>4.3244924304094764E-3</v>
      </c>
      <c r="M15" s="69">
        <f>J15/'סכום נכסי הקרן'!$C$41</f>
        <v>6.5815175294652885E-4</v>
      </c>
    </row>
    <row r="16" spans="1:13">
      <c r="A16" s="62" t="s">
        <v>1634</v>
      </c>
      <c r="B16" s="59" t="s">
        <v>1635</v>
      </c>
      <c r="C16" s="71" t="s">
        <v>120</v>
      </c>
      <c r="D16" s="59" t="s">
        <v>1633</v>
      </c>
      <c r="E16" s="71" t="s">
        <v>1626</v>
      </c>
      <c r="F16" s="71" t="s">
        <v>132</v>
      </c>
      <c r="G16" s="68">
        <v>1431831.0756369999</v>
      </c>
      <c r="H16" s="70">
        <v>3393</v>
      </c>
      <c r="I16" s="130" t="s">
        <v>3565</v>
      </c>
      <c r="J16" s="68">
        <v>48582.028396374008</v>
      </c>
      <c r="K16" s="69">
        <v>1.1213668308495964E-2</v>
      </c>
      <c r="L16" s="69">
        <f t="shared" si="0"/>
        <v>1.5167184809715122E-2</v>
      </c>
      <c r="M16" s="69">
        <f>J16/'סכום נכסי הקרן'!$C$41</f>
        <v>2.3083192838038494E-3</v>
      </c>
    </row>
    <row r="17" spans="1:13">
      <c r="A17" s="62" t="s">
        <v>1636</v>
      </c>
      <c r="B17" s="59" t="s">
        <v>1637</v>
      </c>
      <c r="C17" s="71" t="s">
        <v>120</v>
      </c>
      <c r="D17" s="59" t="s">
        <v>1638</v>
      </c>
      <c r="E17" s="71" t="s">
        <v>1626</v>
      </c>
      <c r="F17" s="71" t="s">
        <v>132</v>
      </c>
      <c r="G17" s="68">
        <v>747437</v>
      </c>
      <c r="H17" s="70">
        <v>17740</v>
      </c>
      <c r="I17" s="130" t="s">
        <v>3565</v>
      </c>
      <c r="J17" s="68">
        <v>132595.32412999999</v>
      </c>
      <c r="K17" s="69">
        <v>6.8621987401501938E-2</v>
      </c>
      <c r="L17" s="69">
        <f t="shared" si="0"/>
        <v>4.1395920515617871E-2</v>
      </c>
      <c r="M17" s="69">
        <f>J17/'סכום נכסי הקרן'!$C$41</f>
        <v>6.30011454306311E-3</v>
      </c>
    </row>
    <row r="18" spans="1:13">
      <c r="A18" s="62" t="s">
        <v>1639</v>
      </c>
      <c r="B18" s="59" t="s">
        <v>1640</v>
      </c>
      <c r="C18" s="71" t="s">
        <v>120</v>
      </c>
      <c r="D18" s="59" t="s">
        <v>1638</v>
      </c>
      <c r="E18" s="71" t="s">
        <v>1626</v>
      </c>
      <c r="F18" s="71" t="s">
        <v>132</v>
      </c>
      <c r="G18" s="68">
        <v>71207.779722000007</v>
      </c>
      <c r="H18" s="70">
        <v>18340</v>
      </c>
      <c r="I18" s="130" t="s">
        <v>3565</v>
      </c>
      <c r="J18" s="68">
        <v>13059.506800996</v>
      </c>
      <c r="K18" s="69">
        <v>6.844015564397554E-3</v>
      </c>
      <c r="L18" s="69">
        <f t="shared" si="0"/>
        <v>4.0771445679123096E-3</v>
      </c>
      <c r="M18" s="69">
        <f>J18/'סכום נכסי הקרן'!$C$41</f>
        <v>6.2050746707719893E-4</v>
      </c>
    </row>
    <row r="19" spans="1:13">
      <c r="A19" s="62" t="s">
        <v>1641</v>
      </c>
      <c r="B19" s="59" t="s">
        <v>1642</v>
      </c>
      <c r="C19" s="71" t="s">
        <v>120</v>
      </c>
      <c r="D19" s="59" t="s">
        <v>1638</v>
      </c>
      <c r="E19" s="71" t="s">
        <v>1626</v>
      </c>
      <c r="F19" s="71" t="s">
        <v>132</v>
      </c>
      <c r="G19" s="68">
        <v>101986.907138</v>
      </c>
      <c r="H19" s="70">
        <v>33260</v>
      </c>
      <c r="I19" s="130" t="s">
        <v>3565</v>
      </c>
      <c r="J19" s="68">
        <v>33920.845314262006</v>
      </c>
      <c r="K19" s="69">
        <v>1.2207458534258586E-2</v>
      </c>
      <c r="L19" s="69">
        <f t="shared" si="0"/>
        <v>1.0590001009953103E-2</v>
      </c>
      <c r="M19" s="69">
        <f>J19/'סכום נכסי הקרן'!$C$41</f>
        <v>1.6117100077213426E-3</v>
      </c>
    </row>
    <row r="20" spans="1:13">
      <c r="A20" s="62" t="s">
        <v>1643</v>
      </c>
      <c r="B20" s="59" t="s">
        <v>1644</v>
      </c>
      <c r="C20" s="71" t="s">
        <v>120</v>
      </c>
      <c r="D20" s="59" t="s">
        <v>1638</v>
      </c>
      <c r="E20" s="71" t="s">
        <v>1626</v>
      </c>
      <c r="F20" s="71" t="s">
        <v>132</v>
      </c>
      <c r="G20" s="68">
        <v>311739.682554</v>
      </c>
      <c r="H20" s="70">
        <v>18500</v>
      </c>
      <c r="I20" s="130" t="s">
        <v>3565</v>
      </c>
      <c r="J20" s="68">
        <v>57671.841272398</v>
      </c>
      <c r="K20" s="69">
        <v>9.9509529483263349E-3</v>
      </c>
      <c r="L20" s="69">
        <f t="shared" si="0"/>
        <v>1.8005001103665375E-2</v>
      </c>
      <c r="M20" s="69">
        <f>J20/'סכום נכסי הקרן'!$C$41</f>
        <v>2.7402113031469687E-3</v>
      </c>
    </row>
    <row r="21" spans="1:13">
      <c r="A21" s="62" t="s">
        <v>1645</v>
      </c>
      <c r="B21" s="59" t="s">
        <v>1646</v>
      </c>
      <c r="C21" s="71" t="s">
        <v>120</v>
      </c>
      <c r="D21" s="59" t="s">
        <v>1647</v>
      </c>
      <c r="E21" s="71" t="s">
        <v>1626</v>
      </c>
      <c r="F21" s="71" t="s">
        <v>132</v>
      </c>
      <c r="G21" s="68">
        <v>2265443</v>
      </c>
      <c r="H21" s="70">
        <v>1833</v>
      </c>
      <c r="I21" s="130" t="s">
        <v>3565</v>
      </c>
      <c r="J21" s="68">
        <v>41525.570189999999</v>
      </c>
      <c r="K21" s="69">
        <v>3.5220475384683578E-2</v>
      </c>
      <c r="L21" s="69">
        <f t="shared" si="0"/>
        <v>1.2964176634657253E-2</v>
      </c>
      <c r="M21" s="69">
        <f>J21/'סכום נכסי הקרן'!$C$41</f>
        <v>1.9730397763235738E-3</v>
      </c>
    </row>
    <row r="22" spans="1:13">
      <c r="A22" s="62" t="s">
        <v>1648</v>
      </c>
      <c r="B22" s="59" t="s">
        <v>1649</v>
      </c>
      <c r="C22" s="71" t="s">
        <v>120</v>
      </c>
      <c r="D22" s="59" t="s">
        <v>1647</v>
      </c>
      <c r="E22" s="71" t="s">
        <v>1626</v>
      </c>
      <c r="F22" s="71" t="s">
        <v>132</v>
      </c>
      <c r="G22" s="68">
        <v>322252.72114699997</v>
      </c>
      <c r="H22" s="70">
        <v>2759</v>
      </c>
      <c r="I22" s="130" t="s">
        <v>3565</v>
      </c>
      <c r="J22" s="68">
        <v>8890.9525764320006</v>
      </c>
      <c r="K22" s="69">
        <v>4.8496438178812717E-2</v>
      </c>
      <c r="L22" s="69">
        <f t="shared" si="0"/>
        <v>2.7757326178505497E-3</v>
      </c>
      <c r="M22" s="69">
        <f>J22/'סכום נכסי הקרן'!$C$41</f>
        <v>4.2244340059492626E-4</v>
      </c>
    </row>
    <row r="23" spans="1:13">
      <c r="A23" s="62" t="s">
        <v>1650</v>
      </c>
      <c r="B23" s="59" t="s">
        <v>1651</v>
      </c>
      <c r="C23" s="71" t="s">
        <v>120</v>
      </c>
      <c r="D23" s="59" t="s">
        <v>1647</v>
      </c>
      <c r="E23" s="71" t="s">
        <v>1626</v>
      </c>
      <c r="F23" s="71" t="s">
        <v>132</v>
      </c>
      <c r="G23" s="68">
        <v>3149818.7155470001</v>
      </c>
      <c r="H23" s="70">
        <v>1860</v>
      </c>
      <c r="I23" s="130" t="s">
        <v>3565</v>
      </c>
      <c r="J23" s="68">
        <v>58586.628109173987</v>
      </c>
      <c r="K23" s="69">
        <v>1.5366296092623606E-2</v>
      </c>
      <c r="L23" s="69">
        <f t="shared" si="0"/>
        <v>1.8290595210639953E-2</v>
      </c>
      <c r="M23" s="69">
        <f>J23/'סכום נכסי הקרן'!$C$41</f>
        <v>2.7836763490827108E-3</v>
      </c>
    </row>
    <row r="24" spans="1:13">
      <c r="A24" s="62" t="s">
        <v>1652</v>
      </c>
      <c r="B24" s="59" t="s">
        <v>1653</v>
      </c>
      <c r="C24" s="71" t="s">
        <v>120</v>
      </c>
      <c r="D24" s="59" t="s">
        <v>1647</v>
      </c>
      <c r="E24" s="71" t="s">
        <v>1626</v>
      </c>
      <c r="F24" s="71" t="s">
        <v>132</v>
      </c>
      <c r="G24" s="68">
        <v>663485.27769799996</v>
      </c>
      <c r="H24" s="70">
        <v>1841</v>
      </c>
      <c r="I24" s="130" t="s">
        <v>3565</v>
      </c>
      <c r="J24" s="68">
        <v>12214.763962606999</v>
      </c>
      <c r="K24" s="69">
        <v>9.0236062873368487E-3</v>
      </c>
      <c r="L24" s="69">
        <f t="shared" si="0"/>
        <v>3.8134180177980381E-3</v>
      </c>
      <c r="M24" s="69">
        <f>J24/'סכום נכסי הקרן'!$C$41</f>
        <v>5.80370481280738E-4</v>
      </c>
    </row>
    <row r="25" spans="1:13">
      <c r="A25" s="62" t="s">
        <v>1654</v>
      </c>
      <c r="B25" s="59" t="s">
        <v>1655</v>
      </c>
      <c r="C25" s="71" t="s">
        <v>120</v>
      </c>
      <c r="D25" s="59" t="s">
        <v>1647</v>
      </c>
      <c r="E25" s="71" t="s">
        <v>1626</v>
      </c>
      <c r="F25" s="71" t="s">
        <v>132</v>
      </c>
      <c r="G25" s="68">
        <v>2649044.9688269999</v>
      </c>
      <c r="H25" s="70">
        <v>3381</v>
      </c>
      <c r="I25" s="130" t="s">
        <v>3565</v>
      </c>
      <c r="J25" s="68">
        <v>89564.210396041002</v>
      </c>
      <c r="K25" s="69">
        <v>1.6725808573213492E-2</v>
      </c>
      <c r="L25" s="69">
        <f t="shared" si="0"/>
        <v>2.7961717043382059E-2</v>
      </c>
      <c r="M25" s="69">
        <f>J25/'סכום נכסי הקרן'!$C$41</f>
        <v>4.2555405943337935E-3</v>
      </c>
    </row>
    <row r="26" spans="1:13">
      <c r="A26" s="129" t="s">
        <v>3565</v>
      </c>
      <c r="B26" s="130" t="s">
        <v>3565</v>
      </c>
      <c r="C26" s="130" t="s">
        <v>3565</v>
      </c>
      <c r="D26" s="130" t="s">
        <v>3565</v>
      </c>
      <c r="E26" s="130" t="s">
        <v>3565</v>
      </c>
      <c r="F26" s="130" t="s">
        <v>3565</v>
      </c>
      <c r="G26" s="130" t="s">
        <v>3565</v>
      </c>
      <c r="H26" s="130" t="s">
        <v>3565</v>
      </c>
      <c r="I26" s="130" t="s">
        <v>3565</v>
      </c>
      <c r="J26" s="130" t="s">
        <v>3565</v>
      </c>
      <c r="K26" s="130" t="s">
        <v>3565</v>
      </c>
      <c r="L26" s="130" t="s">
        <v>3565</v>
      </c>
      <c r="M26" s="130" t="s">
        <v>3565</v>
      </c>
    </row>
    <row r="27" spans="1:13">
      <c r="A27" s="74" t="s">
        <v>214</v>
      </c>
      <c r="B27" s="127" t="s">
        <v>3565</v>
      </c>
      <c r="C27" s="127" t="s">
        <v>3565</v>
      </c>
      <c r="D27" s="127" t="s">
        <v>3565</v>
      </c>
      <c r="E27" s="127" t="s">
        <v>3565</v>
      </c>
      <c r="F27" s="127" t="s">
        <v>3565</v>
      </c>
      <c r="G27" s="127" t="s">
        <v>3565</v>
      </c>
      <c r="H27" s="127" t="s">
        <v>3565</v>
      </c>
      <c r="I27" s="127" t="s">
        <v>3565</v>
      </c>
      <c r="J27" s="65">
        <v>10853.568808249001</v>
      </c>
      <c r="K27" s="127" t="s">
        <v>3565</v>
      </c>
      <c r="L27" s="66">
        <f t="shared" si="0"/>
        <v>3.388456377666574E-3</v>
      </c>
      <c r="M27" s="66">
        <f>J27/'סכום נכסי הקרן'!$C$41</f>
        <v>5.1569485682576076E-4</v>
      </c>
    </row>
    <row r="28" spans="1:13">
      <c r="A28" s="62" t="s">
        <v>1656</v>
      </c>
      <c r="B28" s="59" t="s">
        <v>1657</v>
      </c>
      <c r="C28" s="71" t="s">
        <v>120</v>
      </c>
      <c r="D28" s="59" t="s">
        <v>1625</v>
      </c>
      <c r="E28" s="71" t="s">
        <v>1658</v>
      </c>
      <c r="F28" s="71" t="s">
        <v>132</v>
      </c>
      <c r="G28" s="68">
        <v>811170.57200000004</v>
      </c>
      <c r="H28" s="70">
        <v>381.09</v>
      </c>
      <c r="I28" s="130" t="s">
        <v>3565</v>
      </c>
      <c r="J28" s="68">
        <v>3091.2899328349999</v>
      </c>
      <c r="K28" s="69">
        <v>8.939563668224711E-3</v>
      </c>
      <c r="L28" s="69">
        <f t="shared" si="0"/>
        <v>9.6509279787954907E-4</v>
      </c>
      <c r="M28" s="69">
        <f>J28/'סכום נכסי הקרן'!$C$41</f>
        <v>1.46879090876418E-4</v>
      </c>
    </row>
    <row r="29" spans="1:13">
      <c r="A29" s="62" t="s">
        <v>1659</v>
      </c>
      <c r="B29" s="59" t="s">
        <v>1660</v>
      </c>
      <c r="C29" s="71" t="s">
        <v>120</v>
      </c>
      <c r="D29" s="59" t="s">
        <v>1625</v>
      </c>
      <c r="E29" s="71" t="s">
        <v>1658</v>
      </c>
      <c r="F29" s="71" t="s">
        <v>132</v>
      </c>
      <c r="G29" s="68">
        <v>1408.096681</v>
      </c>
      <c r="H29" s="70">
        <v>352.49</v>
      </c>
      <c r="I29" s="130" t="s">
        <v>3565</v>
      </c>
      <c r="J29" s="68">
        <v>4.9634000389999997</v>
      </c>
      <c r="K29" s="69">
        <v>8.9803758904279558E-6</v>
      </c>
      <c r="L29" s="69">
        <f t="shared" si="0"/>
        <v>1.5495607771222441E-6</v>
      </c>
      <c r="M29" s="69">
        <f>J29/'סכום נכסי הקרן'!$C$41</f>
        <v>2.3583025249130185E-7</v>
      </c>
    </row>
    <row r="30" spans="1:13">
      <c r="A30" s="62" t="s">
        <v>1661</v>
      </c>
      <c r="B30" s="59" t="s">
        <v>1662</v>
      </c>
      <c r="C30" s="71" t="s">
        <v>120</v>
      </c>
      <c r="D30" s="59" t="s">
        <v>1638</v>
      </c>
      <c r="E30" s="71" t="s">
        <v>1658</v>
      </c>
      <c r="F30" s="71" t="s">
        <v>132</v>
      </c>
      <c r="G30" s="68">
        <v>93093.370389000003</v>
      </c>
      <c r="H30" s="70">
        <v>3822.41</v>
      </c>
      <c r="I30" s="130" t="s">
        <v>3565</v>
      </c>
      <c r="J30" s="68">
        <v>3558.4102992070002</v>
      </c>
      <c r="K30" s="69">
        <v>8.6029163088254743E-3</v>
      </c>
      <c r="L30" s="69">
        <f t="shared" si="0"/>
        <v>1.1109265796093123E-3</v>
      </c>
      <c r="M30" s="69">
        <f>J30/'סכום נכסי הקרן'!$C$41</f>
        <v>1.6907377860655165E-4</v>
      </c>
    </row>
    <row r="31" spans="1:13">
      <c r="A31" s="62" t="s">
        <v>1663</v>
      </c>
      <c r="B31" s="59" t="s">
        <v>1664</v>
      </c>
      <c r="C31" s="71" t="s">
        <v>120</v>
      </c>
      <c r="D31" s="59" t="s">
        <v>1647</v>
      </c>
      <c r="E31" s="71" t="s">
        <v>1658</v>
      </c>
      <c r="F31" s="71" t="s">
        <v>132</v>
      </c>
      <c r="G31" s="68">
        <v>109746.60679999999</v>
      </c>
      <c r="H31" s="70">
        <v>3826</v>
      </c>
      <c r="I31" s="130" t="s">
        <v>3565</v>
      </c>
      <c r="J31" s="68">
        <v>4198.9051761680003</v>
      </c>
      <c r="K31" s="69">
        <v>6.4603140380695267E-3</v>
      </c>
      <c r="L31" s="69">
        <f t="shared" si="0"/>
        <v>1.3108874394005903E-3</v>
      </c>
      <c r="M31" s="69">
        <f>J31/'סכום נכסי הקרן'!$C$41</f>
        <v>1.9950615709029974E-4</v>
      </c>
    </row>
    <row r="32" spans="1:13">
      <c r="A32" s="129" t="s">
        <v>3565</v>
      </c>
      <c r="B32" s="130" t="s">
        <v>3565</v>
      </c>
      <c r="C32" s="130" t="s">
        <v>3565</v>
      </c>
      <c r="D32" s="130" t="s">
        <v>3565</v>
      </c>
      <c r="E32" s="130" t="s">
        <v>3565</v>
      </c>
      <c r="F32" s="130" t="s">
        <v>3565</v>
      </c>
      <c r="G32" s="130" t="s">
        <v>3565</v>
      </c>
      <c r="H32" s="130" t="s">
        <v>3565</v>
      </c>
      <c r="I32" s="130" t="s">
        <v>3565</v>
      </c>
      <c r="J32" s="130" t="s">
        <v>3565</v>
      </c>
      <c r="K32" s="130" t="s">
        <v>3565</v>
      </c>
      <c r="L32" s="130" t="s">
        <v>3565</v>
      </c>
      <c r="M32" s="130" t="s">
        <v>3565</v>
      </c>
    </row>
    <row r="33" spans="1:13">
      <c r="A33" s="56" t="s">
        <v>186</v>
      </c>
      <c r="B33" s="127" t="s">
        <v>3565</v>
      </c>
      <c r="C33" s="127" t="s">
        <v>3565</v>
      </c>
      <c r="D33" s="127" t="s">
        <v>3565</v>
      </c>
      <c r="E33" s="127" t="s">
        <v>3565</v>
      </c>
      <c r="F33" s="127" t="s">
        <v>3565</v>
      </c>
      <c r="G33" s="127" t="s">
        <v>3565</v>
      </c>
      <c r="H33" s="127" t="s">
        <v>3565</v>
      </c>
      <c r="I33" s="65">
        <v>4.4905856789999996</v>
      </c>
      <c r="J33" s="65">
        <v>2489691.2417698796</v>
      </c>
      <c r="K33" s="127" t="s">
        <v>3565</v>
      </c>
      <c r="L33" s="66">
        <f t="shared" si="0"/>
        <v>0.77727522768216262</v>
      </c>
      <c r="M33" s="66">
        <f>J33/'סכום נכסי הקרן'!$C$41</f>
        <v>0.11829481999405157</v>
      </c>
    </row>
    <row r="34" spans="1:13">
      <c r="A34" s="74" t="s">
        <v>215</v>
      </c>
      <c r="B34" s="127" t="s">
        <v>3565</v>
      </c>
      <c r="C34" s="127" t="s">
        <v>3565</v>
      </c>
      <c r="D34" s="127" t="s">
        <v>3565</v>
      </c>
      <c r="E34" s="127" t="s">
        <v>3565</v>
      </c>
      <c r="F34" s="127" t="s">
        <v>3565</v>
      </c>
      <c r="G34" s="127" t="s">
        <v>3565</v>
      </c>
      <c r="H34" s="127" t="s">
        <v>3565</v>
      </c>
      <c r="I34" s="65">
        <v>4.4905856789999996</v>
      </c>
      <c r="J34" s="65">
        <v>2489691.2417698796</v>
      </c>
      <c r="K34" s="127" t="s">
        <v>3565</v>
      </c>
      <c r="L34" s="66">
        <f t="shared" si="0"/>
        <v>0.77727522768216262</v>
      </c>
      <c r="M34" s="66">
        <f>J34/'סכום נכסי הקרן'!$C$41</f>
        <v>0.11829481999405157</v>
      </c>
    </row>
    <row r="35" spans="1:13">
      <c r="A35" s="62" t="s">
        <v>1665</v>
      </c>
      <c r="B35" s="59" t="s">
        <v>1666</v>
      </c>
      <c r="C35" s="71" t="s">
        <v>27</v>
      </c>
      <c r="D35" s="130" t="s">
        <v>3565</v>
      </c>
      <c r="E35" s="71" t="s">
        <v>1626</v>
      </c>
      <c r="F35" s="71" t="s">
        <v>131</v>
      </c>
      <c r="G35" s="68">
        <v>765059.9540090001</v>
      </c>
      <c r="H35" s="70">
        <v>6579.6</v>
      </c>
      <c r="I35" s="130" t="s">
        <v>3565</v>
      </c>
      <c r="J35" s="68">
        <v>182575.507931245</v>
      </c>
      <c r="K35" s="69">
        <v>1.7111052180347541E-2</v>
      </c>
      <c r="L35" s="69">
        <f t="shared" si="0"/>
        <v>5.6999605860991225E-2</v>
      </c>
      <c r="M35" s="69">
        <f>J35/'סכום נכסי הקרן'!$C$41</f>
        <v>8.6748655751769828E-3</v>
      </c>
    </row>
    <row r="36" spans="1:13">
      <c r="A36" s="62" t="s">
        <v>1667</v>
      </c>
      <c r="B36" s="59" t="s">
        <v>1668</v>
      </c>
      <c r="C36" s="71" t="s">
        <v>27</v>
      </c>
      <c r="D36" s="130" t="s">
        <v>3565</v>
      </c>
      <c r="E36" s="71" t="s">
        <v>1626</v>
      </c>
      <c r="F36" s="71" t="s">
        <v>131</v>
      </c>
      <c r="G36" s="68">
        <v>582339.15630000003</v>
      </c>
      <c r="H36" s="70">
        <v>1866.48</v>
      </c>
      <c r="I36" s="130" t="s">
        <v>3565</v>
      </c>
      <c r="J36" s="68">
        <v>39422.747569110994</v>
      </c>
      <c r="K36" s="69">
        <v>3.8423137863347404E-2</v>
      </c>
      <c r="L36" s="69">
        <f t="shared" si="0"/>
        <v>1.230768079934846E-2</v>
      </c>
      <c r="M36" s="69">
        <f>J36/'סכום נכסי הקרן'!$C$41</f>
        <v>1.8731265745401068E-3</v>
      </c>
    </row>
    <row r="37" spans="1:13">
      <c r="A37" s="62" t="s">
        <v>1669</v>
      </c>
      <c r="B37" s="59" t="s">
        <v>1670</v>
      </c>
      <c r="C37" s="71" t="s">
        <v>27</v>
      </c>
      <c r="D37" s="130" t="s">
        <v>3565</v>
      </c>
      <c r="E37" s="71" t="s">
        <v>1626</v>
      </c>
      <c r="F37" s="71" t="s">
        <v>131</v>
      </c>
      <c r="G37" s="68">
        <v>82778.78916</v>
      </c>
      <c r="H37" s="70">
        <v>4831.8</v>
      </c>
      <c r="I37" s="130" t="s">
        <v>3565</v>
      </c>
      <c r="J37" s="68">
        <v>14506.931974112998</v>
      </c>
      <c r="K37" s="69">
        <v>4.4846095764663665E-3</v>
      </c>
      <c r="L37" s="69">
        <f t="shared" si="0"/>
        <v>4.5290269989994797E-3</v>
      </c>
      <c r="M37" s="69">
        <f>J37/'סכום נכסי הקרן'!$C$41</f>
        <v>6.8928021184012575E-4</v>
      </c>
    </row>
    <row r="38" spans="1:13">
      <c r="A38" s="62" t="s">
        <v>1671</v>
      </c>
      <c r="B38" s="59" t="s">
        <v>1672</v>
      </c>
      <c r="C38" s="71" t="s">
        <v>1484</v>
      </c>
      <c r="D38" s="130" t="s">
        <v>3565</v>
      </c>
      <c r="E38" s="71" t="s">
        <v>1626</v>
      </c>
      <c r="F38" s="71" t="s">
        <v>131</v>
      </c>
      <c r="G38" s="68">
        <v>205702.692194</v>
      </c>
      <c r="H38" s="70">
        <v>7266</v>
      </c>
      <c r="I38" s="130" t="s">
        <v>3565</v>
      </c>
      <c r="J38" s="68">
        <v>54210.43906876001</v>
      </c>
      <c r="K38" s="69">
        <v>9.1240936879130629E-4</v>
      </c>
      <c r="L38" s="69">
        <f t="shared" si="0"/>
        <v>1.6924360202980979E-2</v>
      </c>
      <c r="M38" s="69">
        <f>J38/'סכום נכסי הקרן'!$C$41</f>
        <v>2.575746752789597E-3</v>
      </c>
    </row>
    <row r="39" spans="1:13">
      <c r="A39" s="62" t="s">
        <v>1673</v>
      </c>
      <c r="B39" s="59" t="s">
        <v>1674</v>
      </c>
      <c r="C39" s="71" t="s">
        <v>1484</v>
      </c>
      <c r="D39" s="130" t="s">
        <v>3565</v>
      </c>
      <c r="E39" s="71" t="s">
        <v>1626</v>
      </c>
      <c r="F39" s="71" t="s">
        <v>131</v>
      </c>
      <c r="G39" s="68">
        <v>64674.682953000003</v>
      </c>
      <c r="H39" s="70">
        <v>17881</v>
      </c>
      <c r="I39" s="130" t="s">
        <v>3565</v>
      </c>
      <c r="J39" s="68">
        <v>41944.369173687999</v>
      </c>
      <c r="K39" s="69">
        <v>5.9115868834502285E-4</v>
      </c>
      <c r="L39" s="69">
        <f t="shared" si="0"/>
        <v>1.3094924604500992E-2</v>
      </c>
      <c r="M39" s="69">
        <f>J39/'סכום נכסי הקרן'!$C$41</f>
        <v>1.9929385290515808E-3</v>
      </c>
    </row>
    <row r="40" spans="1:13">
      <c r="A40" s="62" t="s">
        <v>1675</v>
      </c>
      <c r="B40" s="59" t="s">
        <v>1676</v>
      </c>
      <c r="C40" s="71" t="s">
        <v>1484</v>
      </c>
      <c r="D40" s="130" t="s">
        <v>3565</v>
      </c>
      <c r="E40" s="71" t="s">
        <v>1626</v>
      </c>
      <c r="F40" s="71" t="s">
        <v>131</v>
      </c>
      <c r="G40" s="68">
        <v>244250.75296300001</v>
      </c>
      <c r="H40" s="70">
        <v>3760</v>
      </c>
      <c r="I40" s="130" t="s">
        <v>3565</v>
      </c>
      <c r="J40" s="68">
        <v>33309.745285392004</v>
      </c>
      <c r="K40" s="69">
        <v>2.6993643961135917E-4</v>
      </c>
      <c r="L40" s="69">
        <f t="shared" si="0"/>
        <v>1.0399217146433206E-2</v>
      </c>
      <c r="M40" s="69">
        <f>J40/'סכום נכסי הקרן'!$C$41</f>
        <v>1.5826742916852663E-3</v>
      </c>
    </row>
    <row r="41" spans="1:13">
      <c r="A41" s="62" t="s">
        <v>1677</v>
      </c>
      <c r="B41" s="59" t="s">
        <v>1678</v>
      </c>
      <c r="C41" s="71" t="s">
        <v>1484</v>
      </c>
      <c r="D41" s="130" t="s">
        <v>3565</v>
      </c>
      <c r="E41" s="71" t="s">
        <v>1626</v>
      </c>
      <c r="F41" s="71" t="s">
        <v>131</v>
      </c>
      <c r="G41" s="68">
        <v>266143.43258999998</v>
      </c>
      <c r="H41" s="70">
        <v>3487.98</v>
      </c>
      <c r="I41" s="68">
        <v>4.4905856789999996</v>
      </c>
      <c r="J41" s="68">
        <v>33674.039307866995</v>
      </c>
      <c r="K41" s="69">
        <v>1.3754182562790696E-2</v>
      </c>
      <c r="L41" s="69">
        <f t="shared" si="0"/>
        <v>1.0512948807015025E-2</v>
      </c>
      <c r="M41" s="69">
        <f>J41/'סכום נכסי הקרן'!$C$41</f>
        <v>1.5999833037790524E-3</v>
      </c>
    </row>
    <row r="42" spans="1:13">
      <c r="A42" s="62" t="s">
        <v>1679</v>
      </c>
      <c r="B42" s="59" t="s">
        <v>1680</v>
      </c>
      <c r="C42" s="71" t="s">
        <v>27</v>
      </c>
      <c r="D42" s="130" t="s">
        <v>3565</v>
      </c>
      <c r="E42" s="71" t="s">
        <v>1626</v>
      </c>
      <c r="F42" s="71" t="s">
        <v>139</v>
      </c>
      <c r="G42" s="68">
        <v>371878.41630899993</v>
      </c>
      <c r="H42" s="70">
        <v>5340</v>
      </c>
      <c r="I42" s="130" t="s">
        <v>3565</v>
      </c>
      <c r="J42" s="68">
        <v>54393.889883946998</v>
      </c>
      <c r="K42" s="69">
        <v>5.3260860412183055E-3</v>
      </c>
      <c r="L42" s="69">
        <f t="shared" si="0"/>
        <v>1.6981633077524882E-2</v>
      </c>
      <c r="M42" s="69">
        <f>J42/'סכום נכסי הקרן'!$C$41</f>
        <v>2.5844632075837583E-3</v>
      </c>
    </row>
    <row r="43" spans="1:13">
      <c r="A43" s="62" t="s">
        <v>1681</v>
      </c>
      <c r="B43" s="59" t="s">
        <v>1682</v>
      </c>
      <c r="C43" s="71" t="s">
        <v>121</v>
      </c>
      <c r="D43" s="130" t="s">
        <v>3565</v>
      </c>
      <c r="E43" s="71" t="s">
        <v>1626</v>
      </c>
      <c r="F43" s="71" t="s">
        <v>131</v>
      </c>
      <c r="G43" s="68">
        <v>899981.39603700012</v>
      </c>
      <c r="H43" s="70">
        <v>1022.25</v>
      </c>
      <c r="I43" s="130" t="s">
        <v>3565</v>
      </c>
      <c r="J43" s="68">
        <v>33368.616971170988</v>
      </c>
      <c r="K43" s="69">
        <v>4.6455113348638655E-3</v>
      </c>
      <c r="L43" s="69">
        <f t="shared" si="0"/>
        <v>1.0417596735918111E-2</v>
      </c>
      <c r="M43" s="69">
        <f>J43/'סכום נכסי הקרן'!$C$41</f>
        <v>1.5854715122221473E-3</v>
      </c>
    </row>
    <row r="44" spans="1:13">
      <c r="A44" s="62" t="s">
        <v>1683</v>
      </c>
      <c r="B44" s="59" t="s">
        <v>1684</v>
      </c>
      <c r="C44" s="71" t="s">
        <v>1484</v>
      </c>
      <c r="D44" s="130" t="s">
        <v>3565</v>
      </c>
      <c r="E44" s="71" t="s">
        <v>1626</v>
      </c>
      <c r="F44" s="71" t="s">
        <v>131</v>
      </c>
      <c r="G44" s="68">
        <v>293287.17508199997</v>
      </c>
      <c r="H44" s="70">
        <v>11399</v>
      </c>
      <c r="I44" s="130" t="s">
        <v>3565</v>
      </c>
      <c r="J44" s="68">
        <v>121257.157052715</v>
      </c>
      <c r="K44" s="69">
        <v>2.1688667496043658E-3</v>
      </c>
      <c r="L44" s="69">
        <f t="shared" si="0"/>
        <v>3.7856173799784079E-2</v>
      </c>
      <c r="M44" s="69">
        <f>J44/'סכום נכסי הקרן'!$C$41</f>
        <v>5.7613945560351446E-3</v>
      </c>
    </row>
    <row r="45" spans="1:13">
      <c r="A45" s="62" t="s">
        <v>1685</v>
      </c>
      <c r="B45" s="59" t="s">
        <v>1686</v>
      </c>
      <c r="C45" s="71" t="s">
        <v>27</v>
      </c>
      <c r="D45" s="130" t="s">
        <v>3565</v>
      </c>
      <c r="E45" s="71" t="s">
        <v>1626</v>
      </c>
      <c r="F45" s="71" t="s">
        <v>131</v>
      </c>
      <c r="G45" s="68">
        <v>127537.08795200002</v>
      </c>
      <c r="H45" s="70">
        <v>4819</v>
      </c>
      <c r="I45" s="130" t="s">
        <v>3565</v>
      </c>
      <c r="J45" s="68">
        <v>22291.586497163004</v>
      </c>
      <c r="K45" s="69">
        <v>1.5151441000041701E-2</v>
      </c>
      <c r="L45" s="69">
        <f t="shared" si="0"/>
        <v>6.9593761986573638E-3</v>
      </c>
      <c r="M45" s="69">
        <f>J45/'סכום נכסי הקרן'!$C$41</f>
        <v>1.059159130988927E-3</v>
      </c>
    </row>
    <row r="46" spans="1:13">
      <c r="A46" s="62" t="s">
        <v>1687</v>
      </c>
      <c r="B46" s="59" t="s">
        <v>1688</v>
      </c>
      <c r="C46" s="71" t="s">
        <v>27</v>
      </c>
      <c r="D46" s="130" t="s">
        <v>3565</v>
      </c>
      <c r="E46" s="71" t="s">
        <v>1626</v>
      </c>
      <c r="F46" s="71" t="s">
        <v>131</v>
      </c>
      <c r="G46" s="68">
        <v>360376.49606400001</v>
      </c>
      <c r="H46" s="70">
        <v>6526.5</v>
      </c>
      <c r="I46" s="130" t="s">
        <v>3565</v>
      </c>
      <c r="J46" s="68">
        <v>85306.938500642995</v>
      </c>
      <c r="K46" s="69">
        <v>9.3631192107778722E-3</v>
      </c>
      <c r="L46" s="69">
        <f t="shared" si="0"/>
        <v>2.663260766375955E-2</v>
      </c>
      <c r="M46" s="69">
        <f>J46/'סכום נכסי הקרן'!$C$41</f>
        <v>4.0532612096122441E-3</v>
      </c>
    </row>
    <row r="47" spans="1:13">
      <c r="A47" s="62" t="s">
        <v>1689</v>
      </c>
      <c r="B47" s="59" t="s">
        <v>1690</v>
      </c>
      <c r="C47" s="71" t="s">
        <v>1484</v>
      </c>
      <c r="D47" s="130" t="s">
        <v>3565</v>
      </c>
      <c r="E47" s="71" t="s">
        <v>1626</v>
      </c>
      <c r="F47" s="71" t="s">
        <v>131</v>
      </c>
      <c r="G47" s="68">
        <v>106216.73702099999</v>
      </c>
      <c r="H47" s="70">
        <v>5335</v>
      </c>
      <c r="I47" s="130" t="s">
        <v>3565</v>
      </c>
      <c r="J47" s="68">
        <v>20552.986411575999</v>
      </c>
      <c r="K47" s="69">
        <v>3.2296502378071027E-3</v>
      </c>
      <c r="L47" s="69">
        <f t="shared" si="0"/>
        <v>6.4165897058181152E-3</v>
      </c>
      <c r="M47" s="69">
        <f>J47/'סכום נכסי הקרן'!$C$41</f>
        <v>9.765515446683229E-4</v>
      </c>
    </row>
    <row r="48" spans="1:13">
      <c r="A48" s="62" t="s">
        <v>1691</v>
      </c>
      <c r="B48" s="59" t="s">
        <v>1692</v>
      </c>
      <c r="C48" s="71" t="s">
        <v>121</v>
      </c>
      <c r="D48" s="130" t="s">
        <v>3565</v>
      </c>
      <c r="E48" s="71" t="s">
        <v>1626</v>
      </c>
      <c r="F48" s="71" t="s">
        <v>131</v>
      </c>
      <c r="G48" s="68">
        <v>4931676.3076550001</v>
      </c>
      <c r="H48" s="70">
        <v>855.35</v>
      </c>
      <c r="I48" s="130" t="s">
        <v>3565</v>
      </c>
      <c r="J48" s="68">
        <v>152998.07939202699</v>
      </c>
      <c r="K48" s="69">
        <v>4.9251000235226916E-3</v>
      </c>
      <c r="L48" s="69">
        <f t="shared" si="0"/>
        <v>4.7765608441403359E-2</v>
      </c>
      <c r="M48" s="69">
        <f>J48/'סכום נכסי הקרן'!$C$41</f>
        <v>7.2695280271979652E-3</v>
      </c>
    </row>
    <row r="49" spans="1:13">
      <c r="A49" s="62" t="s">
        <v>1693</v>
      </c>
      <c r="B49" s="59" t="s">
        <v>1694</v>
      </c>
      <c r="C49" s="71" t="s">
        <v>27</v>
      </c>
      <c r="D49" s="130" t="s">
        <v>3565</v>
      </c>
      <c r="E49" s="71" t="s">
        <v>1626</v>
      </c>
      <c r="F49" s="71" t="s">
        <v>133</v>
      </c>
      <c r="G49" s="68">
        <v>1648206.4496240001</v>
      </c>
      <c r="H49" s="70">
        <v>2972.5</v>
      </c>
      <c r="I49" s="130" t="s">
        <v>3565</v>
      </c>
      <c r="J49" s="68">
        <v>196540.06492774904</v>
      </c>
      <c r="K49" s="69">
        <v>6.8258026473864333E-3</v>
      </c>
      <c r="L49" s="69">
        <f t="shared" si="0"/>
        <v>6.1359304781417226E-2</v>
      </c>
      <c r="M49" s="69">
        <f>J49/'סכום נכסי הקרן'!$C$41</f>
        <v>9.3383754628624076E-3</v>
      </c>
    </row>
    <row r="50" spans="1:13">
      <c r="A50" s="62" t="s">
        <v>1695</v>
      </c>
      <c r="B50" s="59" t="s">
        <v>1696</v>
      </c>
      <c r="C50" s="71" t="s">
        <v>1484</v>
      </c>
      <c r="D50" s="130" t="s">
        <v>3565</v>
      </c>
      <c r="E50" s="71" t="s">
        <v>1626</v>
      </c>
      <c r="F50" s="71" t="s">
        <v>131</v>
      </c>
      <c r="G50" s="68">
        <v>33689.042099999999</v>
      </c>
      <c r="H50" s="70">
        <v>5397</v>
      </c>
      <c r="I50" s="130" t="s">
        <v>3565</v>
      </c>
      <c r="J50" s="68">
        <v>6594.6027029509996</v>
      </c>
      <c r="K50" s="69">
        <v>3.3790413340020059E-4</v>
      </c>
      <c r="L50" s="69">
        <f t="shared" si="0"/>
        <v>2.0588180700534509E-3</v>
      </c>
      <c r="M50" s="69">
        <f>J50/'סכום נכסי הקרן'!$C$41</f>
        <v>3.1333497366657778E-4</v>
      </c>
    </row>
    <row r="51" spans="1:13">
      <c r="A51" s="62" t="s">
        <v>1697</v>
      </c>
      <c r="B51" s="59" t="s">
        <v>1698</v>
      </c>
      <c r="C51" s="71" t="s">
        <v>27</v>
      </c>
      <c r="D51" s="130" t="s">
        <v>3565</v>
      </c>
      <c r="E51" s="71" t="s">
        <v>1626</v>
      </c>
      <c r="F51" s="71" t="s">
        <v>131</v>
      </c>
      <c r="G51" s="68">
        <v>251587.84131499997</v>
      </c>
      <c r="H51" s="70">
        <v>4281.5</v>
      </c>
      <c r="I51" s="130" t="s">
        <v>3565</v>
      </c>
      <c r="J51" s="68">
        <v>39069.077135801999</v>
      </c>
      <c r="K51" s="69">
        <v>3.2555362489001031E-3</v>
      </c>
      <c r="L51" s="69">
        <f t="shared" si="0"/>
        <v>1.219726579608915E-2</v>
      </c>
      <c r="M51" s="69">
        <f>J51/'סכום נכסי הקרן'!$C$41</f>
        <v>1.8563223300845717E-3</v>
      </c>
    </row>
    <row r="52" spans="1:13">
      <c r="A52" s="62" t="s">
        <v>1699</v>
      </c>
      <c r="B52" s="59" t="s">
        <v>1700</v>
      </c>
      <c r="C52" s="71" t="s">
        <v>121</v>
      </c>
      <c r="D52" s="130" t="s">
        <v>3565</v>
      </c>
      <c r="E52" s="71" t="s">
        <v>1626</v>
      </c>
      <c r="F52" s="71" t="s">
        <v>131</v>
      </c>
      <c r="G52" s="68">
        <v>1570418.0663989999</v>
      </c>
      <c r="H52" s="70">
        <v>491.97</v>
      </c>
      <c r="I52" s="130" t="s">
        <v>3565</v>
      </c>
      <c r="J52" s="68">
        <v>28022.150354328001</v>
      </c>
      <c r="K52" s="69">
        <v>1.088025529562309E-2</v>
      </c>
      <c r="L52" s="69">
        <f t="shared" si="0"/>
        <v>8.7484435545189931E-3</v>
      </c>
      <c r="M52" s="69">
        <f>J52/'סכום נכסי הקרן'!$C$41</f>
        <v>1.3314402912286388E-3</v>
      </c>
    </row>
    <row r="53" spans="1:13">
      <c r="A53" s="62" t="s">
        <v>1701</v>
      </c>
      <c r="B53" s="59" t="s">
        <v>1702</v>
      </c>
      <c r="C53" s="71" t="s">
        <v>121</v>
      </c>
      <c r="D53" s="130" t="s">
        <v>3565</v>
      </c>
      <c r="E53" s="71" t="s">
        <v>1626</v>
      </c>
      <c r="F53" s="71" t="s">
        <v>131</v>
      </c>
      <c r="G53" s="68">
        <v>183460.897837</v>
      </c>
      <c r="H53" s="70">
        <v>3962.75</v>
      </c>
      <c r="I53" s="130" t="s">
        <v>3565</v>
      </c>
      <c r="J53" s="68">
        <v>26368.640836551993</v>
      </c>
      <c r="K53" s="69">
        <v>1.7912055949408619E-3</v>
      </c>
      <c r="L53" s="69">
        <f t="shared" si="0"/>
        <v>8.2322221189684869E-3</v>
      </c>
      <c r="M53" s="69">
        <f>J53/'סכום נכסי הקרן'!$C$41</f>
        <v>1.2528756855128254E-3</v>
      </c>
    </row>
    <row r="54" spans="1:13">
      <c r="A54" s="62" t="s">
        <v>1703</v>
      </c>
      <c r="B54" s="59" t="s">
        <v>1704</v>
      </c>
      <c r="C54" s="71" t="s">
        <v>27</v>
      </c>
      <c r="D54" s="130" t="s">
        <v>3565</v>
      </c>
      <c r="E54" s="71" t="s">
        <v>1626</v>
      </c>
      <c r="F54" s="71" t="s">
        <v>133</v>
      </c>
      <c r="G54" s="68">
        <v>1395688.8870010003</v>
      </c>
      <c r="H54" s="70">
        <v>690</v>
      </c>
      <c r="I54" s="130" t="s">
        <v>3565</v>
      </c>
      <c r="J54" s="68">
        <v>38632.724219715994</v>
      </c>
      <c r="K54" s="69">
        <v>6.6153600669617996E-3</v>
      </c>
      <c r="L54" s="69">
        <f t="shared" si="0"/>
        <v>1.2061037533519765E-2</v>
      </c>
      <c r="M54" s="69">
        <f>J54/'סכום נכסי הקרן'!$C$41</f>
        <v>1.8355895224189999E-3</v>
      </c>
    </row>
    <row r="55" spans="1:13">
      <c r="A55" s="62" t="s">
        <v>1705</v>
      </c>
      <c r="B55" s="59" t="s">
        <v>1706</v>
      </c>
      <c r="C55" s="71" t="s">
        <v>121</v>
      </c>
      <c r="D55" s="130" t="s">
        <v>3565</v>
      </c>
      <c r="E55" s="71" t="s">
        <v>1626</v>
      </c>
      <c r="F55" s="71" t="s">
        <v>131</v>
      </c>
      <c r="G55" s="68">
        <v>1424565.2087999999</v>
      </c>
      <c r="H55" s="70">
        <v>1064</v>
      </c>
      <c r="I55" s="130" t="s">
        <v>3565</v>
      </c>
      <c r="J55" s="68">
        <v>54975.794851058999</v>
      </c>
      <c r="K55" s="69">
        <v>7.2988268153293201E-3</v>
      </c>
      <c r="L55" s="69">
        <f t="shared" si="0"/>
        <v>1.7163302317554755E-2</v>
      </c>
      <c r="M55" s="69">
        <f>J55/'סכום נכסי הקרן'!$C$41</f>
        <v>2.6121117537903247E-3</v>
      </c>
    </row>
    <row r="56" spans="1:13">
      <c r="A56" s="62" t="s">
        <v>1707</v>
      </c>
      <c r="B56" s="59" t="s">
        <v>1708</v>
      </c>
      <c r="C56" s="71" t="s">
        <v>1484</v>
      </c>
      <c r="D56" s="130" t="s">
        <v>3565</v>
      </c>
      <c r="E56" s="71" t="s">
        <v>1626</v>
      </c>
      <c r="F56" s="71" t="s">
        <v>131</v>
      </c>
      <c r="G56" s="68">
        <v>66058.340039000002</v>
      </c>
      <c r="H56" s="70">
        <v>40564</v>
      </c>
      <c r="I56" s="130" t="s">
        <v>3565</v>
      </c>
      <c r="J56" s="68">
        <v>97188.747628772006</v>
      </c>
      <c r="K56" s="69">
        <v>3.5803978340921412E-3</v>
      </c>
      <c r="L56" s="69">
        <f t="shared" si="0"/>
        <v>3.034207803518487E-2</v>
      </c>
      <c r="M56" s="69">
        <f>J56/'סכום נכסי הקרן'!$C$41</f>
        <v>4.617811724324467E-3</v>
      </c>
    </row>
    <row r="57" spans="1:13">
      <c r="A57" s="62" t="s">
        <v>1709</v>
      </c>
      <c r="B57" s="59" t="s">
        <v>1710</v>
      </c>
      <c r="C57" s="71" t="s">
        <v>27</v>
      </c>
      <c r="D57" s="130" t="s">
        <v>3565</v>
      </c>
      <c r="E57" s="71" t="s">
        <v>1626</v>
      </c>
      <c r="F57" s="71" t="s">
        <v>131</v>
      </c>
      <c r="G57" s="68">
        <v>904791.41639999999</v>
      </c>
      <c r="H57" s="70">
        <v>772.45</v>
      </c>
      <c r="I57" s="130" t="s">
        <v>3565</v>
      </c>
      <c r="J57" s="68">
        <v>25349.325320526001</v>
      </c>
      <c r="K57" s="69">
        <v>1.9221201701556453E-3</v>
      </c>
      <c r="L57" s="69">
        <f t="shared" si="0"/>
        <v>7.9139944261097366E-3</v>
      </c>
      <c r="M57" s="69">
        <f>J57/'סכום נכסי הקרן'!$C$41</f>
        <v>1.2044440794315347E-3</v>
      </c>
    </row>
    <row r="58" spans="1:13">
      <c r="A58" s="62" t="s">
        <v>1711</v>
      </c>
      <c r="B58" s="59" t="s">
        <v>1712</v>
      </c>
      <c r="C58" s="71" t="s">
        <v>27</v>
      </c>
      <c r="D58" s="130" t="s">
        <v>3565</v>
      </c>
      <c r="E58" s="71" t="s">
        <v>1626</v>
      </c>
      <c r="F58" s="71" t="s">
        <v>131</v>
      </c>
      <c r="G58" s="68">
        <v>933667.73820000002</v>
      </c>
      <c r="H58" s="70">
        <v>567.15</v>
      </c>
      <c r="I58" s="130" t="s">
        <v>3565</v>
      </c>
      <c r="J58" s="68">
        <v>19206.040685509</v>
      </c>
      <c r="K58" s="69">
        <v>3.1974922541095893E-2</v>
      </c>
      <c r="L58" s="69">
        <f t="shared" si="0"/>
        <v>5.9960767006954456E-3</v>
      </c>
      <c r="M58" s="69">
        <f>J58/'סכום נכסי הקרן'!$C$41</f>
        <v>9.1255296543342034E-4</v>
      </c>
    </row>
    <row r="59" spans="1:13">
      <c r="A59" s="62" t="s">
        <v>1713</v>
      </c>
      <c r="B59" s="59" t="s">
        <v>1714</v>
      </c>
      <c r="C59" s="71" t="s">
        <v>27</v>
      </c>
      <c r="D59" s="130" t="s">
        <v>3565</v>
      </c>
      <c r="E59" s="71" t="s">
        <v>1626</v>
      </c>
      <c r="F59" s="71" t="s">
        <v>133</v>
      </c>
      <c r="G59" s="68">
        <v>311905.56858000002</v>
      </c>
      <c r="H59" s="70">
        <v>21775</v>
      </c>
      <c r="I59" s="130" t="s">
        <v>3565</v>
      </c>
      <c r="J59" s="68">
        <v>272457.59250890103</v>
      </c>
      <c r="K59" s="69">
        <v>1.0133619033475337E-2</v>
      </c>
      <c r="L59" s="69">
        <f t="shared" si="0"/>
        <v>8.5060562409555243E-2</v>
      </c>
      <c r="M59" s="69">
        <f>J59/'סכום נכסי הקרן'!$C$41</f>
        <v>1.2945509596178323E-2</v>
      </c>
    </row>
    <row r="60" spans="1:13">
      <c r="A60" s="62" t="s">
        <v>1715</v>
      </c>
      <c r="B60" s="59" t="s">
        <v>1716</v>
      </c>
      <c r="C60" s="71" t="s">
        <v>27</v>
      </c>
      <c r="D60" s="130" t="s">
        <v>3565</v>
      </c>
      <c r="E60" s="71" t="s">
        <v>1626</v>
      </c>
      <c r="F60" s="71" t="s">
        <v>133</v>
      </c>
      <c r="G60" s="68">
        <v>192027.53997099999</v>
      </c>
      <c r="H60" s="70">
        <v>9116.7000000000007</v>
      </c>
      <c r="I60" s="130" t="s">
        <v>3565</v>
      </c>
      <c r="J60" s="68">
        <v>70229.375212337007</v>
      </c>
      <c r="K60" s="69">
        <v>4.2297485768717037E-2</v>
      </c>
      <c r="L60" s="69">
        <f t="shared" si="0"/>
        <v>2.1925431030291091E-2</v>
      </c>
      <c r="M60" s="69">
        <f>J60/'סכום נכסי הקרן'!$C$41</f>
        <v>3.3368681062364422E-3</v>
      </c>
    </row>
    <row r="61" spans="1:13">
      <c r="A61" s="62" t="s">
        <v>1717</v>
      </c>
      <c r="B61" s="59" t="s">
        <v>1718</v>
      </c>
      <c r="C61" s="71" t="s">
        <v>27</v>
      </c>
      <c r="D61" s="130" t="s">
        <v>3565</v>
      </c>
      <c r="E61" s="71" t="s">
        <v>1626</v>
      </c>
      <c r="F61" s="71" t="s">
        <v>133</v>
      </c>
      <c r="G61" s="68">
        <v>299986.38548400003</v>
      </c>
      <c r="H61" s="70">
        <v>2553.8000000000002</v>
      </c>
      <c r="I61" s="130" t="s">
        <v>3565</v>
      </c>
      <c r="J61" s="68">
        <v>30733.077456038001</v>
      </c>
      <c r="K61" s="69">
        <v>1.468499575114421E-2</v>
      </c>
      <c r="L61" s="69">
        <f t="shared" si="0"/>
        <v>9.5947880509206669E-3</v>
      </c>
      <c r="M61" s="69">
        <f>J61/'סכום נכסי הקרן'!$C$41</f>
        <v>1.4602468790229583E-3</v>
      </c>
    </row>
    <row r="62" spans="1:13">
      <c r="A62" s="62" t="s">
        <v>1719</v>
      </c>
      <c r="B62" s="59" t="s">
        <v>1720</v>
      </c>
      <c r="C62" s="71" t="s">
        <v>122</v>
      </c>
      <c r="D62" s="130" t="s">
        <v>3565</v>
      </c>
      <c r="E62" s="71" t="s">
        <v>1626</v>
      </c>
      <c r="F62" s="71" t="s">
        <v>140</v>
      </c>
      <c r="G62" s="68">
        <v>2143572.049749</v>
      </c>
      <c r="H62" s="70">
        <v>247450</v>
      </c>
      <c r="I62" s="130" t="s">
        <v>3565</v>
      </c>
      <c r="J62" s="68">
        <v>135985.545305148</v>
      </c>
      <c r="K62" s="69">
        <v>2.6606847132594301E-4</v>
      </c>
      <c r="L62" s="69">
        <f t="shared" si="0"/>
        <v>4.2454338881556607E-2</v>
      </c>
      <c r="M62" s="69">
        <f>J62/'סכום נכסי הקרן'!$C$41</f>
        <v>6.4611970086017123E-3</v>
      </c>
    </row>
    <row r="63" spans="1:13">
      <c r="A63" s="62" t="s">
        <v>1721</v>
      </c>
      <c r="B63" s="59" t="s">
        <v>1722</v>
      </c>
      <c r="C63" s="71" t="s">
        <v>1484</v>
      </c>
      <c r="D63" s="130" t="s">
        <v>3565</v>
      </c>
      <c r="E63" s="71" t="s">
        <v>1626</v>
      </c>
      <c r="F63" s="71" t="s">
        <v>131</v>
      </c>
      <c r="G63" s="68">
        <v>529399.23300000001</v>
      </c>
      <c r="H63" s="70">
        <v>4006</v>
      </c>
      <c r="I63" s="130" t="s">
        <v>3565</v>
      </c>
      <c r="J63" s="68">
        <v>76920.448584725003</v>
      </c>
      <c r="K63" s="69">
        <v>3.7007985529535128E-3</v>
      </c>
      <c r="L63" s="69">
        <f t="shared" si="0"/>
        <v>2.4014366996207799E-2</v>
      </c>
      <c r="M63" s="69">
        <f>J63/'סכום נכסי הקרן'!$C$41</f>
        <v>3.6547867729667602E-3</v>
      </c>
    </row>
    <row r="64" spans="1:13">
      <c r="A64" s="62" t="s">
        <v>1723</v>
      </c>
      <c r="B64" s="59" t="s">
        <v>1724</v>
      </c>
      <c r="C64" s="71" t="s">
        <v>121</v>
      </c>
      <c r="D64" s="130" t="s">
        <v>3565</v>
      </c>
      <c r="E64" s="71" t="s">
        <v>1626</v>
      </c>
      <c r="F64" s="71" t="s">
        <v>131</v>
      </c>
      <c r="G64" s="68">
        <v>21695.743112</v>
      </c>
      <c r="H64" s="70">
        <v>93137</v>
      </c>
      <c r="I64" s="130" t="s">
        <v>3565</v>
      </c>
      <c r="J64" s="68">
        <v>73289.933980820992</v>
      </c>
      <c r="K64" s="69">
        <v>1.1374373683531462E-3</v>
      </c>
      <c r="L64" s="69">
        <f t="shared" si="0"/>
        <v>2.2880929637386208E-2</v>
      </c>
      <c r="M64" s="69">
        <f>J64/'סכום נכסי הקרן'!$C$41</f>
        <v>3.4822870411328252E-3</v>
      </c>
    </row>
    <row r="65" spans="1:13">
      <c r="A65" s="62" t="s">
        <v>1725</v>
      </c>
      <c r="B65" s="59" t="s">
        <v>1726</v>
      </c>
      <c r="C65" s="71" t="s">
        <v>121</v>
      </c>
      <c r="D65" s="130" t="s">
        <v>3565</v>
      </c>
      <c r="E65" s="71" t="s">
        <v>1626</v>
      </c>
      <c r="F65" s="71" t="s">
        <v>131</v>
      </c>
      <c r="G65" s="68">
        <v>186974.183655</v>
      </c>
      <c r="H65" s="70">
        <v>5893.5</v>
      </c>
      <c r="I65" s="130" t="s">
        <v>3565</v>
      </c>
      <c r="J65" s="68">
        <v>39967.086383975999</v>
      </c>
      <c r="K65" s="69">
        <v>2.6521160802127661E-2</v>
      </c>
      <c r="L65" s="69">
        <f t="shared" si="0"/>
        <v>1.2477621982882391E-2</v>
      </c>
      <c r="M65" s="69">
        <f>J65/'סכום נכסי הקרן'!$C$41</f>
        <v>1.8989902081666024E-3</v>
      </c>
    </row>
    <row r="66" spans="1:13">
      <c r="A66" s="62" t="s">
        <v>1727</v>
      </c>
      <c r="B66" s="59" t="s">
        <v>1728</v>
      </c>
      <c r="C66" s="71" t="s">
        <v>27</v>
      </c>
      <c r="D66" s="130" t="s">
        <v>3565</v>
      </c>
      <c r="E66" s="71" t="s">
        <v>1626</v>
      </c>
      <c r="F66" s="71" t="s">
        <v>133</v>
      </c>
      <c r="G66" s="68">
        <v>36826.743226999999</v>
      </c>
      <c r="H66" s="70">
        <v>19498</v>
      </c>
      <c r="I66" s="130" t="s">
        <v>3565</v>
      </c>
      <c r="J66" s="68">
        <v>28805.207126497</v>
      </c>
      <c r="K66" s="69">
        <v>7.0691512097130239E-3</v>
      </c>
      <c r="L66" s="69">
        <f t="shared" si="0"/>
        <v>8.9929118727844499E-3</v>
      </c>
      <c r="M66" s="69">
        <f>J66/'סכום נכסי הקרן'!$C$41</f>
        <v>1.3686463344338212E-3</v>
      </c>
    </row>
    <row r="67" spans="1:13">
      <c r="A67" s="62" t="s">
        <v>1729</v>
      </c>
      <c r="B67" s="59" t="s">
        <v>1730</v>
      </c>
      <c r="C67" s="71" t="s">
        <v>1484</v>
      </c>
      <c r="D67" s="130" t="s">
        <v>3565</v>
      </c>
      <c r="E67" s="71" t="s">
        <v>1626</v>
      </c>
      <c r="F67" s="71" t="s">
        <v>131</v>
      </c>
      <c r="G67" s="68">
        <v>75078.436679999999</v>
      </c>
      <c r="H67" s="70">
        <v>4602</v>
      </c>
      <c r="I67" s="130" t="s">
        <v>3565</v>
      </c>
      <c r="J67" s="68">
        <v>12531.682722361</v>
      </c>
      <c r="K67" s="69">
        <v>1.702377121207648E-3</v>
      </c>
      <c r="L67" s="69">
        <f t="shared" si="0"/>
        <v>3.9123592427225493E-3</v>
      </c>
      <c r="M67" s="69">
        <f>J67/'סכום נכסי הקרן'!$C$41</f>
        <v>5.9542851217584075E-4</v>
      </c>
    </row>
    <row r="68" spans="1:13">
      <c r="A68" s="62" t="s">
        <v>1731</v>
      </c>
      <c r="B68" s="59" t="s">
        <v>1732</v>
      </c>
      <c r="C68" s="71" t="s">
        <v>27</v>
      </c>
      <c r="D68" s="130" t="s">
        <v>3565</v>
      </c>
      <c r="E68" s="71" t="s">
        <v>1626</v>
      </c>
      <c r="F68" s="71" t="s">
        <v>133</v>
      </c>
      <c r="G68" s="68">
        <v>85570.166933999993</v>
      </c>
      <c r="H68" s="70">
        <v>20075</v>
      </c>
      <c r="I68" s="130" t="s">
        <v>3565</v>
      </c>
      <c r="J68" s="68">
        <v>68912.111295741022</v>
      </c>
      <c r="K68" s="69">
        <v>2.0863139566987685E-2</v>
      </c>
      <c r="L68" s="69">
        <f t="shared" si="0"/>
        <v>2.1514184610047518E-2</v>
      </c>
      <c r="M68" s="69">
        <f>J68/'סכום נכסי הקרן'!$C$41</f>
        <v>3.2742798240896136E-3</v>
      </c>
    </row>
    <row r="69" spans="1:13">
      <c r="A69" s="62" t="s">
        <v>1733</v>
      </c>
      <c r="B69" s="59" t="s">
        <v>1734</v>
      </c>
      <c r="C69" s="71" t="s">
        <v>1484</v>
      </c>
      <c r="D69" s="130" t="s">
        <v>3565</v>
      </c>
      <c r="E69" s="71" t="s">
        <v>1626</v>
      </c>
      <c r="F69" s="71" t="s">
        <v>131</v>
      </c>
      <c r="G69" s="68">
        <v>57657.062975000001</v>
      </c>
      <c r="H69" s="70">
        <v>8929</v>
      </c>
      <c r="I69" s="130" t="s">
        <v>3565</v>
      </c>
      <c r="J69" s="68">
        <v>18672.518327649999</v>
      </c>
      <c r="K69" s="69">
        <v>7.3636095753512132E-4</v>
      </c>
      <c r="L69" s="69">
        <f t="shared" si="0"/>
        <v>5.8295123873295922E-3</v>
      </c>
      <c r="M69" s="69">
        <f>J69/'סכום נכסי הקרן'!$C$41</f>
        <v>8.8720326333908885E-4</v>
      </c>
    </row>
    <row r="70" spans="1:13">
      <c r="A70" s="62" t="s">
        <v>1735</v>
      </c>
      <c r="B70" s="59" t="s">
        <v>1736</v>
      </c>
      <c r="C70" s="71" t="s">
        <v>121</v>
      </c>
      <c r="D70" s="130" t="s">
        <v>3565</v>
      </c>
      <c r="E70" s="71" t="s">
        <v>1626</v>
      </c>
      <c r="F70" s="71" t="s">
        <v>131</v>
      </c>
      <c r="G70" s="68">
        <v>398493.24083999998</v>
      </c>
      <c r="H70" s="70">
        <v>3163.375</v>
      </c>
      <c r="I70" s="130" t="s">
        <v>3565</v>
      </c>
      <c r="J70" s="68">
        <v>45721.365567252011</v>
      </c>
      <c r="K70" s="69">
        <v>1.5939729633599999E-2</v>
      </c>
      <c r="L70" s="69">
        <f t="shared" si="0"/>
        <v>1.4274093202802839E-2</v>
      </c>
      <c r="M70" s="69">
        <f>J70/'סכום נכסי הקרן'!$C$41</f>
        <v>2.1723981748899197E-3</v>
      </c>
    </row>
    <row r="71" spans="1:13">
      <c r="A71" s="62" t="s">
        <v>1737</v>
      </c>
      <c r="B71" s="59" t="s">
        <v>1738</v>
      </c>
      <c r="C71" s="71" t="s">
        <v>1484</v>
      </c>
      <c r="D71" s="130" t="s">
        <v>3565</v>
      </c>
      <c r="E71" s="71" t="s">
        <v>1626</v>
      </c>
      <c r="F71" s="71" t="s">
        <v>131</v>
      </c>
      <c r="G71" s="68">
        <v>89800.740586999993</v>
      </c>
      <c r="H71" s="70">
        <v>19248</v>
      </c>
      <c r="I71" s="130" t="s">
        <v>3565</v>
      </c>
      <c r="J71" s="68">
        <v>62692.138429743994</v>
      </c>
      <c r="K71" s="69">
        <v>2.9563455878191556E-4</v>
      </c>
      <c r="L71" s="69">
        <f t="shared" si="0"/>
        <v>1.9572325015378318E-2</v>
      </c>
      <c r="M71" s="69">
        <f>J71/'סכום נכסי הקרן'!$C$41</f>
        <v>2.9787449568713224E-3</v>
      </c>
    </row>
    <row r="72" spans="1:13">
      <c r="A72" s="62" t="s">
        <v>1739</v>
      </c>
      <c r="B72" s="59" t="s">
        <v>1740</v>
      </c>
      <c r="C72" s="71" t="s">
        <v>1484</v>
      </c>
      <c r="D72" s="130" t="s">
        <v>3565</v>
      </c>
      <c r="E72" s="71" t="s">
        <v>1626</v>
      </c>
      <c r="F72" s="71" t="s">
        <v>131</v>
      </c>
      <c r="G72" s="68">
        <v>256999.26402</v>
      </c>
      <c r="H72" s="70">
        <v>6333</v>
      </c>
      <c r="I72" s="130" t="s">
        <v>3565</v>
      </c>
      <c r="J72" s="68">
        <v>59032.193816931998</v>
      </c>
      <c r="K72" s="69">
        <v>1.1436209796935051E-3</v>
      </c>
      <c r="L72" s="69">
        <f t="shared" si="0"/>
        <v>1.8429699683168353E-2</v>
      </c>
      <c r="M72" s="69">
        <f>J72/'סכום נכסי הקרן'!$C$41</f>
        <v>2.8048468919638784E-3</v>
      </c>
    </row>
    <row r="73" spans="1:13">
      <c r="A73" s="62" t="s">
        <v>1741</v>
      </c>
      <c r="B73" s="59" t="s">
        <v>1742</v>
      </c>
      <c r="C73" s="71" t="s">
        <v>123</v>
      </c>
      <c r="D73" s="130" t="s">
        <v>3565</v>
      </c>
      <c r="E73" s="71" t="s">
        <v>1626</v>
      </c>
      <c r="F73" s="71" t="s">
        <v>135</v>
      </c>
      <c r="G73" s="68">
        <v>308014.0992</v>
      </c>
      <c r="H73" s="70">
        <v>9441</v>
      </c>
      <c r="I73" s="130" t="s">
        <v>3565</v>
      </c>
      <c r="J73" s="68">
        <v>71980.761369375003</v>
      </c>
      <c r="K73" s="69">
        <v>2.05813886064256E-3</v>
      </c>
      <c r="L73" s="69">
        <f t="shared" si="0"/>
        <v>2.2472209301882456E-2</v>
      </c>
      <c r="M73" s="69">
        <f>J73/'סכום נכסי הקרן'!$C$41</f>
        <v>3.4200832080575026E-3</v>
      </c>
    </row>
    <row r="74" spans="1:13">
      <c r="A74" s="131" t="s">
        <v>3565</v>
      </c>
      <c r="B74" s="131" t="s">
        <v>3565</v>
      </c>
      <c r="C74" s="132" t="s">
        <v>3565</v>
      </c>
      <c r="D74" s="132" t="s">
        <v>3565</v>
      </c>
      <c r="E74" s="132" t="s">
        <v>3565</v>
      </c>
      <c r="F74" s="132" t="s">
        <v>3565</v>
      </c>
      <c r="G74" s="132" t="s">
        <v>3565</v>
      </c>
      <c r="H74" s="132" t="s">
        <v>3565</v>
      </c>
      <c r="I74" s="132" t="s">
        <v>3565</v>
      </c>
      <c r="J74" s="132" t="s">
        <v>3565</v>
      </c>
      <c r="K74" s="132" t="s">
        <v>3565</v>
      </c>
      <c r="L74" s="132" t="s">
        <v>3565</v>
      </c>
      <c r="M74" s="132" t="s">
        <v>3565</v>
      </c>
    </row>
    <row r="75" spans="1:13">
      <c r="A75" s="131" t="s">
        <v>3565</v>
      </c>
      <c r="B75" s="131" t="s">
        <v>3565</v>
      </c>
      <c r="C75" s="132" t="s">
        <v>3565</v>
      </c>
      <c r="D75" s="132" t="s">
        <v>3565</v>
      </c>
      <c r="E75" s="132" t="s">
        <v>3565</v>
      </c>
      <c r="F75" s="132" t="s">
        <v>3565</v>
      </c>
      <c r="G75" s="132" t="s">
        <v>3565</v>
      </c>
      <c r="H75" s="132" t="s">
        <v>3565</v>
      </c>
      <c r="I75" s="132" t="s">
        <v>3565</v>
      </c>
      <c r="J75" s="132" t="s">
        <v>3565</v>
      </c>
      <c r="K75" s="132" t="s">
        <v>3565</v>
      </c>
      <c r="L75" s="132" t="s">
        <v>3565</v>
      </c>
      <c r="M75" s="132" t="s">
        <v>3565</v>
      </c>
    </row>
    <row r="76" spans="1:13">
      <c r="A76" s="131" t="s">
        <v>3565</v>
      </c>
      <c r="B76" s="131" t="s">
        <v>3565</v>
      </c>
      <c r="C76" s="132" t="s">
        <v>3565</v>
      </c>
      <c r="D76" s="132" t="s">
        <v>3565</v>
      </c>
      <c r="E76" s="132" t="s">
        <v>3565</v>
      </c>
      <c r="F76" s="132" t="s">
        <v>3565</v>
      </c>
      <c r="G76" s="132" t="s">
        <v>3565</v>
      </c>
      <c r="H76" s="132" t="s">
        <v>3565</v>
      </c>
      <c r="I76" s="132" t="s">
        <v>3565</v>
      </c>
      <c r="J76" s="132" t="s">
        <v>3565</v>
      </c>
      <c r="K76" s="132" t="s">
        <v>3565</v>
      </c>
      <c r="L76" s="132" t="s">
        <v>3565</v>
      </c>
      <c r="M76" s="132" t="s">
        <v>3565</v>
      </c>
    </row>
    <row r="77" spans="1:13">
      <c r="A77" s="100" t="s">
        <v>210</v>
      </c>
      <c r="B77" s="131" t="s">
        <v>3565</v>
      </c>
      <c r="C77" s="132" t="s">
        <v>3565</v>
      </c>
      <c r="D77" s="132" t="s">
        <v>3565</v>
      </c>
      <c r="E77" s="132" t="s">
        <v>3565</v>
      </c>
      <c r="F77" s="132" t="s">
        <v>3565</v>
      </c>
      <c r="G77" s="132" t="s">
        <v>3565</v>
      </c>
      <c r="H77" s="132" t="s">
        <v>3565</v>
      </c>
      <c r="I77" s="132" t="s">
        <v>3565</v>
      </c>
      <c r="J77" s="132" t="s">
        <v>3565</v>
      </c>
      <c r="K77" s="132" t="s">
        <v>3565</v>
      </c>
      <c r="L77" s="132" t="s">
        <v>3565</v>
      </c>
      <c r="M77" s="132" t="s">
        <v>3565</v>
      </c>
    </row>
    <row r="78" spans="1:13">
      <c r="A78" s="100" t="s">
        <v>112</v>
      </c>
      <c r="B78" s="131" t="s">
        <v>3565</v>
      </c>
      <c r="C78" s="132" t="s">
        <v>3565</v>
      </c>
      <c r="D78" s="132" t="s">
        <v>3565</v>
      </c>
      <c r="E78" s="132" t="s">
        <v>3565</v>
      </c>
      <c r="F78" s="132" t="s">
        <v>3565</v>
      </c>
      <c r="G78" s="132" t="s">
        <v>3565</v>
      </c>
      <c r="H78" s="132" t="s">
        <v>3565</v>
      </c>
      <c r="I78" s="132" t="s">
        <v>3565</v>
      </c>
      <c r="J78" s="132" t="s">
        <v>3565</v>
      </c>
      <c r="K78" s="132" t="s">
        <v>3565</v>
      </c>
      <c r="L78" s="132" t="s">
        <v>3565</v>
      </c>
      <c r="M78" s="132" t="s">
        <v>3565</v>
      </c>
    </row>
    <row r="79" spans="1:13">
      <c r="A79" s="100" t="s">
        <v>193</v>
      </c>
      <c r="B79" s="131" t="s">
        <v>3565</v>
      </c>
      <c r="C79" s="132" t="s">
        <v>3565</v>
      </c>
      <c r="D79" s="132" t="s">
        <v>3565</v>
      </c>
      <c r="E79" s="132" t="s">
        <v>3565</v>
      </c>
      <c r="F79" s="132" t="s">
        <v>3565</v>
      </c>
      <c r="G79" s="132" t="s">
        <v>3565</v>
      </c>
      <c r="H79" s="132" t="s">
        <v>3565</v>
      </c>
      <c r="I79" s="132" t="s">
        <v>3565</v>
      </c>
      <c r="J79" s="132" t="s">
        <v>3565</v>
      </c>
      <c r="K79" s="132" t="s">
        <v>3565</v>
      </c>
      <c r="L79" s="132" t="s">
        <v>3565</v>
      </c>
      <c r="M79" s="132" t="s">
        <v>3565</v>
      </c>
    </row>
    <row r="80" spans="1:13">
      <c r="A80" s="100" t="s">
        <v>201</v>
      </c>
      <c r="B80" s="131" t="s">
        <v>3565</v>
      </c>
      <c r="C80" s="132" t="s">
        <v>3565</v>
      </c>
      <c r="D80" s="132" t="s">
        <v>3565</v>
      </c>
      <c r="E80" s="132" t="s">
        <v>3565</v>
      </c>
      <c r="F80" s="132" t="s">
        <v>3565</v>
      </c>
      <c r="G80" s="132" t="s">
        <v>3565</v>
      </c>
      <c r="H80" s="132" t="s">
        <v>3565</v>
      </c>
      <c r="I80" s="132" t="s">
        <v>3565</v>
      </c>
      <c r="J80" s="132" t="s">
        <v>3565</v>
      </c>
      <c r="K80" s="132" t="s">
        <v>3565</v>
      </c>
      <c r="L80" s="132" t="s">
        <v>3565</v>
      </c>
      <c r="M80" s="132" t="s">
        <v>3565</v>
      </c>
    </row>
    <row r="81" spans="1:13">
      <c r="A81" s="100" t="s">
        <v>208</v>
      </c>
      <c r="B81" s="131" t="s">
        <v>3565</v>
      </c>
      <c r="C81" s="132" t="s">
        <v>3565</v>
      </c>
      <c r="D81" s="132" t="s">
        <v>3565</v>
      </c>
      <c r="E81" s="132" t="s">
        <v>3565</v>
      </c>
      <c r="F81" s="132" t="s">
        <v>3565</v>
      </c>
      <c r="G81" s="132" t="s">
        <v>3565</v>
      </c>
      <c r="H81" s="132" t="s">
        <v>3565</v>
      </c>
      <c r="I81" s="132" t="s">
        <v>3565</v>
      </c>
      <c r="J81" s="132" t="s">
        <v>3565</v>
      </c>
      <c r="K81" s="132" t="s">
        <v>3565</v>
      </c>
      <c r="L81" s="132" t="s">
        <v>3565</v>
      </c>
      <c r="M81" s="132" t="s">
        <v>3565</v>
      </c>
    </row>
    <row r="82" spans="1:13" hidden="1">
      <c r="C82" s="1"/>
      <c r="D82" s="1"/>
      <c r="E82" s="1"/>
      <c r="F82" s="1"/>
    </row>
    <row r="83" spans="1:13" hidden="1">
      <c r="C83" s="1"/>
      <c r="D83" s="1"/>
      <c r="E83" s="1"/>
      <c r="F83" s="1"/>
    </row>
    <row r="84" spans="1:13" hidden="1">
      <c r="C84" s="1"/>
      <c r="D84" s="1"/>
      <c r="E84" s="1"/>
      <c r="F84" s="1"/>
    </row>
    <row r="85" spans="1:13" hidden="1">
      <c r="C85" s="1"/>
      <c r="D85" s="1"/>
      <c r="E85" s="1"/>
      <c r="F85" s="1"/>
    </row>
    <row r="86" spans="1:13" hidden="1">
      <c r="C86" s="1"/>
      <c r="D86" s="1"/>
      <c r="E86" s="1"/>
      <c r="F86" s="1"/>
    </row>
    <row r="87" spans="1:13" hidden="1">
      <c r="C87" s="1"/>
      <c r="D87" s="1"/>
      <c r="E87" s="1"/>
      <c r="F87" s="1"/>
    </row>
    <row r="88" spans="1:13" hidden="1">
      <c r="C88" s="1"/>
      <c r="D88" s="1"/>
      <c r="E88" s="1"/>
      <c r="F88" s="1"/>
    </row>
    <row r="89" spans="1:13" hidden="1">
      <c r="C89" s="1"/>
      <c r="D89" s="1"/>
      <c r="E89" s="1"/>
      <c r="F89" s="1"/>
    </row>
    <row r="90" spans="1:13" hidden="1">
      <c r="C90" s="1"/>
      <c r="D90" s="1"/>
      <c r="E90" s="1"/>
      <c r="F90" s="1"/>
    </row>
    <row r="91" spans="1:13" hidden="1">
      <c r="C91" s="1"/>
      <c r="D91" s="1"/>
      <c r="E91" s="1"/>
      <c r="F91" s="1"/>
    </row>
    <row r="92" spans="1:13" hidden="1">
      <c r="C92" s="1"/>
      <c r="D92" s="1"/>
      <c r="E92" s="1"/>
      <c r="F92" s="1"/>
    </row>
    <row r="93" spans="1:13" hidden="1">
      <c r="C93" s="1"/>
      <c r="D93" s="1"/>
      <c r="E93" s="1"/>
      <c r="F93" s="1"/>
    </row>
    <row r="94" spans="1:13" hidden="1">
      <c r="C94" s="1"/>
      <c r="D94" s="1"/>
      <c r="E94" s="1"/>
      <c r="F94" s="1"/>
    </row>
    <row r="95" spans="1:13" hidden="1">
      <c r="C95" s="1"/>
      <c r="D95" s="1"/>
      <c r="E95" s="1"/>
      <c r="F95" s="1"/>
    </row>
    <row r="96" spans="1:13" hidden="1">
      <c r="C96" s="1"/>
      <c r="D96" s="1"/>
      <c r="E96" s="1"/>
      <c r="F96" s="1"/>
    </row>
    <row r="97" spans="3:6" hidden="1">
      <c r="C97" s="1"/>
      <c r="D97" s="1"/>
      <c r="E97" s="1"/>
      <c r="F97" s="1"/>
    </row>
    <row r="98" spans="3:6" hidden="1">
      <c r="C98" s="1"/>
      <c r="D98" s="1"/>
      <c r="E98" s="1"/>
      <c r="F98" s="1"/>
    </row>
    <row r="99" spans="3:6" hidden="1">
      <c r="C99" s="1"/>
      <c r="D99" s="1"/>
      <c r="E99" s="1"/>
      <c r="F99" s="1"/>
    </row>
    <row r="100" spans="3:6" hidden="1">
      <c r="C100" s="1"/>
      <c r="D100" s="1"/>
      <c r="E100" s="1"/>
      <c r="F100" s="1"/>
    </row>
    <row r="101" spans="3:6" hidden="1">
      <c r="C101" s="1"/>
      <c r="D101" s="1"/>
      <c r="E101" s="1"/>
      <c r="F101" s="1"/>
    </row>
    <row r="102" spans="3:6" hidden="1">
      <c r="C102" s="1"/>
      <c r="D102" s="1"/>
      <c r="E102" s="1"/>
      <c r="F102" s="1"/>
    </row>
    <row r="103" spans="3:6" hidden="1">
      <c r="C103" s="1"/>
      <c r="D103" s="1"/>
      <c r="E103" s="1"/>
      <c r="F103" s="1"/>
    </row>
    <row r="104" spans="3:6" hidden="1">
      <c r="C104" s="1"/>
      <c r="D104" s="1"/>
      <c r="E104" s="1"/>
      <c r="F104" s="1"/>
    </row>
    <row r="105" spans="3:6" hidden="1">
      <c r="C105" s="1"/>
      <c r="D105" s="1"/>
      <c r="E105" s="1"/>
      <c r="F105" s="1"/>
    </row>
    <row r="106" spans="3:6" hidden="1">
      <c r="C106" s="1"/>
      <c r="D106" s="1"/>
      <c r="E106" s="1"/>
      <c r="F106" s="1"/>
    </row>
    <row r="107" spans="3:6" hidden="1">
      <c r="C107" s="1"/>
      <c r="D107" s="1"/>
      <c r="E107" s="1"/>
      <c r="F107" s="1"/>
    </row>
    <row r="108" spans="3:6" hidden="1">
      <c r="C108" s="1"/>
      <c r="D108" s="1"/>
      <c r="E108" s="1"/>
      <c r="F108" s="1"/>
    </row>
    <row r="109" spans="3:6" hidden="1">
      <c r="C109" s="1"/>
      <c r="D109" s="1"/>
      <c r="E109" s="1"/>
      <c r="F109" s="1"/>
    </row>
    <row r="110" spans="3:6" hidden="1">
      <c r="C110" s="1"/>
      <c r="D110" s="1"/>
      <c r="E110" s="1"/>
      <c r="F110" s="1"/>
    </row>
    <row r="111" spans="3:6" hidden="1">
      <c r="C111" s="1"/>
      <c r="D111" s="1"/>
      <c r="E111" s="1"/>
      <c r="F111" s="1"/>
    </row>
    <row r="112" spans="3:6" hidden="1">
      <c r="C112" s="1"/>
      <c r="D112" s="1"/>
      <c r="E112" s="1"/>
      <c r="F112" s="1"/>
    </row>
    <row r="113" spans="3:6" hidden="1">
      <c r="C113" s="1"/>
      <c r="D113" s="1"/>
      <c r="E113" s="1"/>
      <c r="F113" s="1"/>
    </row>
    <row r="114" spans="3:6" hidden="1">
      <c r="C114" s="1"/>
      <c r="D114" s="1"/>
      <c r="E114" s="1"/>
      <c r="F114" s="1"/>
    </row>
    <row r="115" spans="3:6" hidden="1">
      <c r="C115" s="1"/>
      <c r="D115" s="1"/>
      <c r="E115" s="1"/>
      <c r="F115" s="1"/>
    </row>
    <row r="116" spans="3:6" hidden="1">
      <c r="C116" s="1"/>
      <c r="D116" s="1"/>
      <c r="E116" s="1"/>
      <c r="F116" s="1"/>
    </row>
    <row r="117" spans="3:6" hidden="1">
      <c r="C117" s="1"/>
      <c r="D117" s="1"/>
      <c r="E117" s="1"/>
      <c r="F117" s="1"/>
    </row>
    <row r="118" spans="3:6" hidden="1">
      <c r="C118" s="1"/>
      <c r="D118" s="1"/>
      <c r="E118" s="1"/>
      <c r="F118" s="1"/>
    </row>
    <row r="119" spans="3:6" hidden="1">
      <c r="C119" s="1"/>
      <c r="D119" s="1"/>
      <c r="E119" s="1"/>
      <c r="F119" s="1"/>
    </row>
    <row r="120" spans="3:6" hidden="1">
      <c r="C120" s="1"/>
      <c r="D120" s="1"/>
      <c r="E120" s="1"/>
      <c r="F120" s="1"/>
    </row>
    <row r="121" spans="3:6" hidden="1">
      <c r="C121" s="1"/>
      <c r="D121" s="1"/>
      <c r="E121" s="1"/>
      <c r="F121" s="1"/>
    </row>
    <row r="122" spans="3:6" hidden="1">
      <c r="C122" s="1"/>
      <c r="D122" s="1"/>
      <c r="E122" s="1"/>
      <c r="F122" s="1"/>
    </row>
    <row r="123" spans="3:6" hidden="1">
      <c r="C123" s="1"/>
      <c r="D123" s="1"/>
      <c r="E123" s="1"/>
      <c r="F123" s="1"/>
    </row>
    <row r="124" spans="3:6" hidden="1">
      <c r="C124" s="1"/>
      <c r="D124" s="1"/>
      <c r="E124" s="1"/>
      <c r="F124" s="1"/>
    </row>
    <row r="125" spans="3:6" hidden="1">
      <c r="C125" s="1"/>
      <c r="D125" s="1"/>
      <c r="E125" s="1"/>
      <c r="F125" s="1"/>
    </row>
    <row r="126" spans="3:6" hidden="1">
      <c r="C126" s="1"/>
      <c r="D126" s="1"/>
      <c r="E126" s="1"/>
      <c r="F126" s="1"/>
    </row>
    <row r="127" spans="3:6" hidden="1">
      <c r="C127" s="1"/>
      <c r="D127" s="1"/>
      <c r="E127" s="1"/>
      <c r="F127" s="1"/>
    </row>
    <row r="128" spans="3:6" hidden="1">
      <c r="C128" s="1"/>
      <c r="D128" s="1"/>
      <c r="E128" s="1"/>
      <c r="F128" s="1"/>
    </row>
    <row r="129" spans="3:6" hidden="1">
      <c r="C129" s="1"/>
      <c r="D129" s="1"/>
      <c r="E129" s="1"/>
      <c r="F129" s="1"/>
    </row>
    <row r="130" spans="3:6" hidden="1">
      <c r="C130" s="1"/>
      <c r="D130" s="1"/>
      <c r="E130" s="1"/>
      <c r="F130" s="1"/>
    </row>
    <row r="131" spans="3:6" hidden="1">
      <c r="C131" s="1"/>
      <c r="D131" s="1"/>
      <c r="E131" s="1"/>
      <c r="F131" s="1"/>
    </row>
    <row r="132" spans="3:6" hidden="1">
      <c r="C132" s="1"/>
      <c r="D132" s="1"/>
      <c r="E132" s="1"/>
      <c r="F132" s="1"/>
    </row>
    <row r="133" spans="3:6" hidden="1">
      <c r="C133" s="1"/>
      <c r="D133" s="1"/>
      <c r="E133" s="1"/>
      <c r="F133" s="1"/>
    </row>
    <row r="134" spans="3:6" hidden="1">
      <c r="C134" s="1"/>
      <c r="D134" s="1"/>
      <c r="E134" s="1"/>
      <c r="F134" s="1"/>
    </row>
    <row r="135" spans="3:6" hidden="1">
      <c r="C135" s="1"/>
      <c r="D135" s="1"/>
      <c r="E135" s="1"/>
      <c r="F135" s="1"/>
    </row>
    <row r="136" spans="3:6" hidden="1">
      <c r="C136" s="1"/>
      <c r="D136" s="1"/>
      <c r="E136" s="1"/>
      <c r="F136" s="1"/>
    </row>
    <row r="137" spans="3:6" hidden="1">
      <c r="C137" s="1"/>
      <c r="D137" s="1"/>
      <c r="E137" s="1"/>
      <c r="F137" s="1"/>
    </row>
    <row r="138" spans="3:6" hidden="1">
      <c r="C138" s="1"/>
      <c r="D138" s="1"/>
      <c r="E138" s="1"/>
      <c r="F138" s="1"/>
    </row>
    <row r="139" spans="3:6" hidden="1">
      <c r="C139" s="1"/>
      <c r="D139" s="1"/>
      <c r="E139" s="1"/>
      <c r="F139" s="1"/>
    </row>
    <row r="140" spans="3:6" hidden="1">
      <c r="C140" s="1"/>
      <c r="D140" s="1"/>
      <c r="E140" s="1"/>
      <c r="F140" s="1"/>
    </row>
    <row r="141" spans="3:6" hidden="1">
      <c r="C141" s="1"/>
      <c r="D141" s="1"/>
      <c r="E141" s="1"/>
      <c r="F141" s="1"/>
    </row>
    <row r="142" spans="3:6" hidden="1">
      <c r="C142" s="1"/>
      <c r="D142" s="1"/>
      <c r="E142" s="1"/>
      <c r="F142" s="1"/>
    </row>
    <row r="143" spans="3:6" hidden="1">
      <c r="C143" s="1"/>
      <c r="D143" s="1"/>
      <c r="E143" s="1"/>
      <c r="F143" s="1"/>
    </row>
    <row r="144" spans="3:6" hidden="1">
      <c r="C144" s="1"/>
      <c r="D144" s="1"/>
      <c r="E144" s="1"/>
      <c r="F144" s="1"/>
    </row>
    <row r="145" spans="3:6" hidden="1">
      <c r="C145" s="1"/>
      <c r="D145" s="1"/>
      <c r="E145" s="1"/>
      <c r="F145" s="1"/>
    </row>
    <row r="146" spans="3:6" hidden="1">
      <c r="C146" s="1"/>
      <c r="D146" s="1"/>
      <c r="E146" s="1"/>
      <c r="F146" s="1"/>
    </row>
    <row r="147" spans="3:6" hidden="1">
      <c r="C147" s="1"/>
      <c r="D147" s="1"/>
      <c r="E147" s="1"/>
      <c r="F147" s="1"/>
    </row>
    <row r="148" spans="3:6" hidden="1">
      <c r="C148" s="1"/>
      <c r="D148" s="1"/>
      <c r="E148" s="1"/>
      <c r="F148" s="1"/>
    </row>
    <row r="149" spans="3:6" hidden="1">
      <c r="C149" s="1"/>
      <c r="D149" s="1"/>
      <c r="E149" s="1"/>
      <c r="F149" s="1"/>
    </row>
    <row r="150" spans="3:6" hidden="1">
      <c r="C150" s="1"/>
      <c r="D150" s="1"/>
      <c r="E150" s="1"/>
      <c r="F150" s="1"/>
    </row>
    <row r="151" spans="3:6" hidden="1">
      <c r="C151" s="1"/>
      <c r="D151" s="1"/>
      <c r="E151" s="1"/>
      <c r="F151" s="1"/>
    </row>
    <row r="152" spans="3:6" hidden="1">
      <c r="C152" s="1"/>
      <c r="D152" s="1"/>
      <c r="E152" s="1"/>
      <c r="F152" s="1"/>
    </row>
    <row r="153" spans="3:6" hidden="1">
      <c r="C153" s="1"/>
      <c r="D153" s="1"/>
      <c r="E153" s="1"/>
      <c r="F153" s="1"/>
    </row>
    <row r="154" spans="3:6" hidden="1">
      <c r="C154" s="1"/>
      <c r="D154" s="1"/>
      <c r="E154" s="1"/>
      <c r="F154" s="1"/>
    </row>
    <row r="155" spans="3:6" hidden="1">
      <c r="C155" s="1"/>
      <c r="D155" s="1"/>
      <c r="E155" s="1"/>
      <c r="F155" s="1"/>
    </row>
    <row r="156" spans="3:6" hidden="1">
      <c r="C156" s="1"/>
      <c r="D156" s="1"/>
      <c r="E156" s="1"/>
      <c r="F156" s="1"/>
    </row>
    <row r="157" spans="3:6" hidden="1">
      <c r="C157" s="1"/>
      <c r="D157" s="1"/>
      <c r="E157" s="1"/>
      <c r="F157" s="1"/>
    </row>
    <row r="158" spans="3:6" hidden="1">
      <c r="C158" s="1"/>
      <c r="D158" s="1"/>
      <c r="E158" s="1"/>
      <c r="F158" s="1"/>
    </row>
    <row r="159" spans="3:6" hidden="1">
      <c r="C159" s="1"/>
      <c r="D159" s="1"/>
      <c r="E159" s="1"/>
      <c r="F159" s="1"/>
    </row>
    <row r="160" spans="3:6" hidden="1">
      <c r="C160" s="1"/>
      <c r="D160" s="1"/>
      <c r="E160" s="1"/>
      <c r="F160" s="1"/>
    </row>
    <row r="161" spans="3:6" hidden="1">
      <c r="C161" s="1"/>
      <c r="D161" s="1"/>
      <c r="E161" s="1"/>
      <c r="F161" s="1"/>
    </row>
    <row r="162" spans="3:6" hidden="1">
      <c r="C162" s="1"/>
      <c r="D162" s="1"/>
      <c r="E162" s="1"/>
      <c r="F162" s="1"/>
    </row>
    <row r="163" spans="3:6" hidden="1">
      <c r="C163" s="1"/>
      <c r="D163" s="1"/>
      <c r="E163" s="1"/>
      <c r="F163" s="1"/>
    </row>
    <row r="164" spans="3:6" hidden="1">
      <c r="C164" s="1"/>
      <c r="D164" s="1"/>
      <c r="E164" s="1"/>
      <c r="F164" s="1"/>
    </row>
    <row r="165" spans="3:6" hidden="1">
      <c r="C165" s="1"/>
      <c r="D165" s="1"/>
      <c r="E165" s="1"/>
      <c r="F165" s="1"/>
    </row>
    <row r="166" spans="3:6" hidden="1">
      <c r="C166" s="1"/>
      <c r="D166" s="1"/>
      <c r="E166" s="1"/>
      <c r="F166" s="1"/>
    </row>
    <row r="167" spans="3:6" hidden="1">
      <c r="C167" s="1"/>
      <c r="D167" s="1"/>
      <c r="E167" s="1"/>
      <c r="F167" s="1"/>
    </row>
    <row r="168" spans="3:6" hidden="1">
      <c r="C168" s="1"/>
      <c r="D168" s="1"/>
      <c r="E168" s="1"/>
      <c r="F168" s="1"/>
    </row>
    <row r="169" spans="3:6" hidden="1">
      <c r="C169" s="1"/>
      <c r="D169" s="1"/>
      <c r="E169" s="1"/>
      <c r="F169" s="1"/>
    </row>
    <row r="170" spans="3:6" hidden="1">
      <c r="C170" s="1"/>
      <c r="D170" s="1"/>
      <c r="E170" s="1"/>
      <c r="F170" s="1"/>
    </row>
    <row r="171" spans="3:6" hidden="1">
      <c r="C171" s="1"/>
      <c r="D171" s="1"/>
      <c r="E171" s="1"/>
      <c r="F171" s="1"/>
    </row>
    <row r="172" spans="3:6" hidden="1">
      <c r="C172" s="1"/>
      <c r="D172" s="1"/>
      <c r="E172" s="1"/>
      <c r="F172" s="1"/>
    </row>
    <row r="173" spans="3:6" hidden="1">
      <c r="C173" s="1"/>
      <c r="D173" s="1"/>
      <c r="E173" s="1"/>
      <c r="F173" s="1"/>
    </row>
    <row r="174" spans="3:6" hidden="1">
      <c r="C174" s="1"/>
      <c r="D174" s="1"/>
      <c r="E174" s="1"/>
      <c r="F174" s="1"/>
    </row>
    <row r="175" spans="3:6" hidden="1">
      <c r="C175" s="1"/>
      <c r="D175" s="1"/>
      <c r="E175" s="1"/>
      <c r="F175" s="1"/>
    </row>
    <row r="176" spans="3:6" hidden="1">
      <c r="C176" s="1"/>
      <c r="D176" s="1"/>
      <c r="E176" s="1"/>
      <c r="F176" s="1"/>
    </row>
    <row r="177" spans="3:6" hidden="1">
      <c r="C177" s="1"/>
      <c r="D177" s="1"/>
      <c r="E177" s="1"/>
      <c r="F177" s="1"/>
    </row>
    <row r="178" spans="3:6" hidden="1">
      <c r="C178" s="1"/>
      <c r="D178" s="1"/>
      <c r="E178" s="1"/>
      <c r="F178" s="1"/>
    </row>
    <row r="179" spans="3:6" hidden="1">
      <c r="C179" s="1"/>
      <c r="D179" s="1"/>
      <c r="E179" s="1"/>
      <c r="F179" s="1"/>
    </row>
    <row r="180" spans="3:6" hidden="1">
      <c r="C180" s="1"/>
      <c r="D180" s="1"/>
      <c r="E180" s="1"/>
      <c r="F180" s="1"/>
    </row>
    <row r="181" spans="3:6" hidden="1">
      <c r="C181" s="1"/>
      <c r="D181" s="1"/>
      <c r="E181" s="1"/>
      <c r="F181" s="1"/>
    </row>
    <row r="182" spans="3:6" hidden="1">
      <c r="C182" s="1"/>
      <c r="D182" s="1"/>
      <c r="E182" s="1"/>
      <c r="F182" s="1"/>
    </row>
    <row r="183" spans="3:6" hidden="1">
      <c r="C183" s="1"/>
      <c r="D183" s="1"/>
      <c r="E183" s="1"/>
      <c r="F183" s="1"/>
    </row>
    <row r="184" spans="3:6" hidden="1">
      <c r="C184" s="1"/>
      <c r="D184" s="1"/>
      <c r="E184" s="1"/>
      <c r="F184" s="1"/>
    </row>
    <row r="185" spans="3:6" hidden="1">
      <c r="C185" s="1"/>
      <c r="D185" s="1"/>
      <c r="E185" s="1"/>
      <c r="F185" s="1"/>
    </row>
    <row r="186" spans="3:6" hidden="1">
      <c r="C186" s="1"/>
      <c r="D186" s="1"/>
      <c r="E186" s="1"/>
      <c r="F186" s="1"/>
    </row>
    <row r="187" spans="3:6" hidden="1">
      <c r="C187" s="1"/>
      <c r="D187" s="1"/>
      <c r="E187" s="1"/>
      <c r="F187" s="1"/>
    </row>
    <row r="188" spans="3:6" hidden="1">
      <c r="C188" s="1"/>
      <c r="D188" s="1"/>
      <c r="E188" s="1"/>
      <c r="F188" s="1"/>
    </row>
    <row r="189" spans="3:6" hidden="1">
      <c r="C189" s="1"/>
      <c r="D189" s="1"/>
      <c r="E189" s="1"/>
      <c r="F189" s="1"/>
    </row>
    <row r="190" spans="3:6" hidden="1">
      <c r="C190" s="1"/>
      <c r="D190" s="1"/>
      <c r="E190" s="1"/>
      <c r="F190" s="1"/>
    </row>
    <row r="191" spans="3:6" hidden="1">
      <c r="C191" s="1"/>
      <c r="D191" s="1"/>
      <c r="E191" s="1"/>
      <c r="F191" s="1"/>
    </row>
    <row r="192" spans="3:6" hidden="1">
      <c r="C192" s="1"/>
      <c r="D192" s="1"/>
      <c r="E192" s="1"/>
      <c r="F192" s="1"/>
    </row>
    <row r="193" spans="3:6" hidden="1">
      <c r="C193" s="1"/>
      <c r="D193" s="1"/>
      <c r="E193" s="1"/>
      <c r="F193" s="1"/>
    </row>
    <row r="194" spans="3:6" hidden="1">
      <c r="C194" s="1"/>
      <c r="D194" s="1"/>
      <c r="E194" s="1"/>
      <c r="F194" s="1"/>
    </row>
    <row r="195" spans="3:6" hidden="1">
      <c r="C195" s="1"/>
      <c r="D195" s="1"/>
      <c r="E195" s="1"/>
      <c r="F195" s="1"/>
    </row>
    <row r="196" spans="3:6" hidden="1">
      <c r="C196" s="1"/>
      <c r="D196" s="1"/>
      <c r="E196" s="1"/>
      <c r="F196" s="1"/>
    </row>
    <row r="197" spans="3:6" hidden="1">
      <c r="C197" s="1"/>
      <c r="D197" s="1"/>
      <c r="E197" s="1"/>
      <c r="F197" s="1"/>
    </row>
    <row r="198" spans="3:6" hidden="1">
      <c r="C198" s="1"/>
      <c r="D198" s="1"/>
      <c r="E198" s="1"/>
      <c r="F198" s="1"/>
    </row>
    <row r="199" spans="3:6" hidden="1">
      <c r="C199" s="1"/>
      <c r="D199" s="1"/>
      <c r="E199" s="1"/>
      <c r="F199" s="1"/>
    </row>
    <row r="200" spans="3:6" hidden="1">
      <c r="C200" s="1"/>
      <c r="D200" s="1"/>
      <c r="E200" s="1"/>
      <c r="F200" s="1"/>
    </row>
    <row r="201" spans="3:6" hidden="1">
      <c r="C201" s="1"/>
      <c r="D201" s="1"/>
      <c r="E201" s="1"/>
      <c r="F201" s="1"/>
    </row>
    <row r="202" spans="3:6" hidden="1">
      <c r="C202" s="1"/>
      <c r="D202" s="1"/>
      <c r="E202" s="1"/>
      <c r="F202" s="1"/>
    </row>
    <row r="203" spans="3:6" hidden="1">
      <c r="C203" s="1"/>
      <c r="D203" s="1"/>
      <c r="E203" s="1"/>
      <c r="F203" s="1"/>
    </row>
    <row r="204" spans="3:6" hidden="1">
      <c r="C204" s="1"/>
      <c r="D204" s="1"/>
      <c r="E204" s="1"/>
      <c r="F204" s="1"/>
    </row>
    <row r="205" spans="3:6" hidden="1">
      <c r="C205" s="1"/>
      <c r="D205" s="1"/>
      <c r="E205" s="1"/>
      <c r="F205" s="1"/>
    </row>
    <row r="206" spans="3:6" hidden="1">
      <c r="C206" s="1"/>
      <c r="D206" s="1"/>
      <c r="E206" s="1"/>
      <c r="F206" s="1"/>
    </row>
    <row r="207" spans="3:6" hidden="1">
      <c r="C207" s="1"/>
      <c r="D207" s="1"/>
      <c r="E207" s="1"/>
      <c r="F207" s="1"/>
    </row>
    <row r="208" spans="3:6" hidden="1">
      <c r="C208" s="1"/>
      <c r="D208" s="1"/>
      <c r="E208" s="1"/>
      <c r="F208" s="1"/>
    </row>
    <row r="209" spans="3:6" hidden="1">
      <c r="C209" s="1"/>
      <c r="D209" s="1"/>
      <c r="E209" s="1"/>
      <c r="F209" s="1"/>
    </row>
    <row r="210" spans="3:6" hidden="1">
      <c r="C210" s="1"/>
      <c r="D210" s="1"/>
      <c r="E210" s="1"/>
      <c r="F210" s="1"/>
    </row>
    <row r="211" spans="3:6" hidden="1">
      <c r="C211" s="1"/>
      <c r="D211" s="1"/>
      <c r="E211" s="1"/>
      <c r="F211" s="1"/>
    </row>
    <row r="212" spans="3:6" hidden="1">
      <c r="C212" s="1"/>
      <c r="D212" s="1"/>
      <c r="E212" s="1"/>
      <c r="F212" s="1"/>
    </row>
    <row r="213" spans="3:6" hidden="1">
      <c r="C213" s="1"/>
      <c r="D213" s="1"/>
      <c r="E213" s="1"/>
      <c r="F213" s="1"/>
    </row>
    <row r="214" spans="3:6" hidden="1">
      <c r="C214" s="1"/>
      <c r="D214" s="1"/>
      <c r="E214" s="1"/>
      <c r="F214" s="1"/>
    </row>
    <row r="215" spans="3:6" hidden="1">
      <c r="C215" s="1"/>
      <c r="D215" s="1"/>
      <c r="E215" s="1"/>
      <c r="F215" s="1"/>
    </row>
    <row r="216" spans="3:6" hidden="1">
      <c r="C216" s="1"/>
      <c r="D216" s="1"/>
      <c r="E216" s="1"/>
      <c r="F216" s="1"/>
    </row>
    <row r="217" spans="3:6" hidden="1">
      <c r="C217" s="1"/>
      <c r="D217" s="1"/>
      <c r="E217" s="1"/>
      <c r="F217" s="1"/>
    </row>
    <row r="218" spans="3:6" hidden="1">
      <c r="C218" s="1"/>
      <c r="D218" s="1"/>
      <c r="E218" s="1"/>
      <c r="F218" s="1"/>
    </row>
    <row r="219" spans="3:6" hidden="1">
      <c r="C219" s="1"/>
      <c r="D219" s="1"/>
      <c r="E219" s="1"/>
      <c r="F219" s="1"/>
    </row>
    <row r="220" spans="3:6" hidden="1">
      <c r="C220" s="1"/>
      <c r="D220" s="1"/>
      <c r="E220" s="1"/>
      <c r="F220" s="1"/>
    </row>
    <row r="221" spans="3:6" hidden="1">
      <c r="C221" s="1"/>
      <c r="D221" s="1"/>
      <c r="E221" s="1"/>
      <c r="F221" s="1"/>
    </row>
    <row r="222" spans="3:6" hidden="1">
      <c r="C222" s="1"/>
      <c r="D222" s="1"/>
      <c r="E222" s="1"/>
      <c r="F222" s="1"/>
    </row>
    <row r="223" spans="3:6" hidden="1">
      <c r="C223" s="1"/>
      <c r="D223" s="1"/>
      <c r="E223" s="1"/>
      <c r="F223" s="1"/>
    </row>
    <row r="224" spans="3:6" hidden="1">
      <c r="C224" s="1"/>
      <c r="D224" s="1"/>
      <c r="E224" s="1"/>
      <c r="F224" s="1"/>
    </row>
    <row r="225" spans="3:6" hidden="1">
      <c r="C225" s="1"/>
      <c r="D225" s="1"/>
      <c r="E225" s="1"/>
      <c r="F225" s="1"/>
    </row>
    <row r="226" spans="3:6" hidden="1">
      <c r="C226" s="1"/>
      <c r="D226" s="1"/>
      <c r="E226" s="1"/>
      <c r="F226" s="1"/>
    </row>
    <row r="227" spans="3:6" hidden="1">
      <c r="C227" s="1"/>
      <c r="D227" s="1"/>
      <c r="E227" s="1"/>
      <c r="F227" s="1"/>
    </row>
    <row r="228" spans="3:6" hidden="1">
      <c r="C228" s="1"/>
      <c r="D228" s="1"/>
      <c r="E228" s="1"/>
      <c r="F228" s="1"/>
    </row>
    <row r="229" spans="3:6" hidden="1">
      <c r="C229" s="1"/>
      <c r="D229" s="1"/>
      <c r="E229" s="1"/>
      <c r="F229" s="1"/>
    </row>
    <row r="230" spans="3:6" hidden="1">
      <c r="C230" s="1"/>
      <c r="D230" s="1"/>
      <c r="E230" s="1"/>
      <c r="F230" s="1"/>
    </row>
    <row r="231" spans="3:6" hidden="1">
      <c r="C231" s="1"/>
      <c r="D231" s="1"/>
      <c r="E231" s="1"/>
      <c r="F231" s="1"/>
    </row>
    <row r="232" spans="3:6" hidden="1">
      <c r="C232" s="1"/>
      <c r="D232" s="1"/>
      <c r="E232" s="1"/>
      <c r="F232" s="1"/>
    </row>
    <row r="233" spans="3:6" hidden="1">
      <c r="C233" s="1"/>
      <c r="D233" s="1"/>
      <c r="E233" s="1"/>
      <c r="F233" s="1"/>
    </row>
    <row r="234" spans="3:6" hidden="1">
      <c r="C234" s="1"/>
      <c r="D234" s="1"/>
      <c r="E234" s="1"/>
      <c r="F234" s="1"/>
    </row>
    <row r="235" spans="3:6" hidden="1">
      <c r="C235" s="1"/>
      <c r="D235" s="1"/>
      <c r="E235" s="1"/>
      <c r="F235" s="1"/>
    </row>
    <row r="236" spans="3:6" hidden="1">
      <c r="C236" s="1"/>
      <c r="D236" s="1"/>
      <c r="E236" s="1"/>
      <c r="F236" s="1"/>
    </row>
    <row r="237" spans="3:6" hidden="1">
      <c r="C237" s="1"/>
      <c r="D237" s="1"/>
      <c r="E237" s="1"/>
      <c r="F237" s="1"/>
    </row>
    <row r="238" spans="3:6" hidden="1">
      <c r="C238" s="1"/>
      <c r="D238" s="1"/>
      <c r="E238" s="1"/>
      <c r="F238" s="1"/>
    </row>
    <row r="239" spans="3:6" hidden="1">
      <c r="C239" s="1"/>
      <c r="D239" s="1"/>
      <c r="E239" s="1"/>
      <c r="F239" s="1"/>
    </row>
    <row r="240" spans="3:6" hidden="1">
      <c r="C240" s="1"/>
      <c r="D240" s="1"/>
      <c r="E240" s="1"/>
      <c r="F240" s="1"/>
    </row>
    <row r="241" spans="1:6" hidden="1">
      <c r="C241" s="1"/>
      <c r="D241" s="1"/>
      <c r="E241" s="1"/>
      <c r="F241" s="1"/>
    </row>
    <row r="242" spans="1:6" hidden="1">
      <c r="C242" s="1"/>
      <c r="D242" s="1"/>
      <c r="E242" s="1"/>
      <c r="F242" s="1"/>
    </row>
    <row r="243" spans="1:6" hidden="1">
      <c r="C243" s="1"/>
      <c r="D243" s="1"/>
      <c r="E243" s="1"/>
      <c r="F243" s="1"/>
    </row>
    <row r="244" spans="1:6" hidden="1">
      <c r="C244" s="1"/>
      <c r="D244" s="1"/>
      <c r="E244" s="1"/>
      <c r="F244" s="1"/>
    </row>
    <row r="245" spans="1:6" hidden="1">
      <c r="C245" s="1"/>
      <c r="D245" s="1"/>
      <c r="E245" s="1"/>
      <c r="F245" s="1"/>
    </row>
    <row r="246" spans="1:6" hidden="1">
      <c r="C246" s="1"/>
      <c r="D246" s="1"/>
      <c r="E246" s="1"/>
      <c r="F246" s="1"/>
    </row>
    <row r="247" spans="1:6" hidden="1">
      <c r="C247" s="1"/>
      <c r="D247" s="1"/>
      <c r="E247" s="1"/>
      <c r="F247" s="1"/>
    </row>
    <row r="248" spans="1:6" hidden="1">
      <c r="A248" s="32"/>
      <c r="C248" s="1"/>
      <c r="D248" s="1"/>
      <c r="E248" s="1"/>
      <c r="F248" s="1"/>
    </row>
    <row r="249" spans="1:6" hidden="1">
      <c r="A249" s="32"/>
      <c r="C249" s="1"/>
      <c r="D249" s="1"/>
      <c r="E249" s="1"/>
      <c r="F249" s="1"/>
    </row>
    <row r="250" spans="1:6" hidden="1">
      <c r="A250" s="3"/>
      <c r="C250" s="1"/>
      <c r="D250" s="1"/>
      <c r="E250" s="1"/>
      <c r="F250" s="1"/>
    </row>
    <row r="251" spans="1:6" hidden="1">
      <c r="C251" s="1"/>
      <c r="D251" s="1"/>
      <c r="E251" s="1"/>
      <c r="F251" s="1"/>
    </row>
    <row r="252" spans="1:6" hidden="1">
      <c r="C252" s="1"/>
      <c r="D252" s="1"/>
      <c r="E252" s="1"/>
      <c r="F252" s="1"/>
    </row>
    <row r="253" spans="1:6" hidden="1">
      <c r="C253" s="1"/>
      <c r="D253" s="1"/>
      <c r="E253" s="1"/>
      <c r="F253" s="1"/>
    </row>
    <row r="10000" spans="52:52" hidden="1">
      <c r="AZ10000"/>
    </row>
  </sheetData>
  <sheetProtection sheet="1" objects="1" scenarios="1"/>
  <mergeCells count="1">
    <mergeCell ref="A5:M5"/>
  </mergeCells>
  <phoneticPr fontId="3" type="noConversion"/>
  <dataValidations count="1">
    <dataValidation allowBlank="1" showInputMessage="1" showErrorMessage="1" sqref="A43:A76 I1:I5 A1:A41 I7:I1048576 C1:H1048576 B5:B1048576 A78:A1048576 J1:AY1048576 BA1:XFD1048576 AZ1:AZ9999 AZ10001:AZ1048576" xr:uid="{00000000-0002-0000-0600-000000000000}"/>
  </dataValidations>
  <pageMargins left="0" right="0" top="0.5" bottom="0.5" header="0" footer="0.25"/>
  <pageSetup paperSize="9" scale="3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4" style="2" bestFit="1" customWidth="1"/>
    <col min="2" max="2" width="25.85546875" style="2" customWidth="1"/>
    <col min="3" max="3" width="12.710937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2.28515625" style="1" bestFit="1" customWidth="1"/>
    <col min="9" max="9" width="14.28515625" style="1" customWidth="1"/>
    <col min="10" max="10" width="11.85546875" style="1" bestFit="1" customWidth="1"/>
    <col min="11" max="11" width="11.28515625" style="1" bestFit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7" t="s">
        <v>145</v>
      </c>
      <c r="B1" s="37" t="s" vm="1">
        <v>218</v>
      </c>
    </row>
    <row r="2" spans="1:14">
      <c r="A2" s="37" t="s">
        <v>144</v>
      </c>
      <c r="B2" s="37" t="s">
        <v>219</v>
      </c>
    </row>
    <row r="3" spans="1:14">
      <c r="A3" s="37" t="s">
        <v>146</v>
      </c>
      <c r="B3" s="37" t="s">
        <v>220</v>
      </c>
    </row>
    <row r="4" spans="1:14">
      <c r="A4" s="37" t="s">
        <v>147</v>
      </c>
      <c r="B4" s="37">
        <v>8801</v>
      </c>
    </row>
    <row r="5" spans="1:14" ht="18.75">
      <c r="A5" s="158" t="s">
        <v>93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60"/>
    </row>
    <row r="6" spans="1:14" s="3" customFormat="1">
      <c r="A6" s="38" t="s">
        <v>115</v>
      </c>
      <c r="B6" s="39" t="s">
        <v>46</v>
      </c>
      <c r="C6" s="39" t="s">
        <v>119</v>
      </c>
      <c r="D6" s="39" t="s">
        <v>117</v>
      </c>
      <c r="E6" s="39" t="s">
        <v>67</v>
      </c>
      <c r="F6" s="39" t="s">
        <v>14</v>
      </c>
      <c r="G6" s="39" t="s">
        <v>68</v>
      </c>
      <c r="H6" s="39" t="s">
        <v>103</v>
      </c>
      <c r="I6" s="39" t="s">
        <v>195</v>
      </c>
      <c r="J6" s="39" t="s">
        <v>194</v>
      </c>
      <c r="K6" s="39" t="s">
        <v>63</v>
      </c>
      <c r="L6" s="39" t="s">
        <v>60</v>
      </c>
      <c r="M6" s="39" t="s">
        <v>148</v>
      </c>
      <c r="N6" s="141" t="s">
        <v>150</v>
      </c>
    </row>
    <row r="7" spans="1:14" s="3" customFormat="1">
      <c r="A7" s="123" t="s">
        <v>3565</v>
      </c>
      <c r="B7" s="124" t="s">
        <v>3565</v>
      </c>
      <c r="C7" s="124" t="s">
        <v>3565</v>
      </c>
      <c r="D7" s="124" t="s">
        <v>3565</v>
      </c>
      <c r="E7" s="124" t="s">
        <v>3565</v>
      </c>
      <c r="F7" s="124" t="s">
        <v>3565</v>
      </c>
      <c r="G7" s="124" t="s">
        <v>3565</v>
      </c>
      <c r="H7" s="124" t="s">
        <v>3565</v>
      </c>
      <c r="I7" s="27" t="s">
        <v>202</v>
      </c>
      <c r="J7" s="124" t="s">
        <v>3565</v>
      </c>
      <c r="K7" s="27" t="s">
        <v>198</v>
      </c>
      <c r="L7" s="27" t="s">
        <v>19</v>
      </c>
      <c r="M7" s="27" t="s">
        <v>19</v>
      </c>
      <c r="N7" s="28" t="s">
        <v>19</v>
      </c>
    </row>
    <row r="8" spans="1:14" s="4" customFormat="1" ht="20.25">
      <c r="A8" s="125" t="s">
        <v>3565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9" t="s">
        <v>30</v>
      </c>
      <c r="B9" s="130" t="s">
        <v>3565</v>
      </c>
      <c r="C9" s="130" t="s">
        <v>3565</v>
      </c>
      <c r="D9" s="130" t="s">
        <v>3565</v>
      </c>
      <c r="E9" s="130" t="s">
        <v>3565</v>
      </c>
      <c r="F9" s="130" t="s">
        <v>3565</v>
      </c>
      <c r="G9" s="130" t="s">
        <v>3565</v>
      </c>
      <c r="H9" s="130" t="s">
        <v>3565</v>
      </c>
      <c r="I9" s="130" t="s">
        <v>3565</v>
      </c>
      <c r="J9" s="130" t="s">
        <v>3565</v>
      </c>
      <c r="K9" s="68">
        <v>235200.44080042801</v>
      </c>
      <c r="L9" s="130" t="s">
        <v>3565</v>
      </c>
      <c r="M9" s="69">
        <f>IFERROR(K9/$K$9,0)</f>
        <v>1</v>
      </c>
      <c r="N9" s="69">
        <f>K9/'סכום נכסי הקרן'!$C$41</f>
        <v>1.1175278821814596E-2</v>
      </c>
    </row>
    <row r="10" spans="1:14" s="4" customFormat="1" ht="20.25">
      <c r="A10" s="77" t="s">
        <v>186</v>
      </c>
      <c r="B10" s="130" t="s">
        <v>3565</v>
      </c>
      <c r="C10" s="130" t="s">
        <v>3565</v>
      </c>
      <c r="D10" s="130" t="s">
        <v>3565</v>
      </c>
      <c r="E10" s="130" t="s">
        <v>3565</v>
      </c>
      <c r="F10" s="130" t="s">
        <v>3565</v>
      </c>
      <c r="G10" s="130" t="s">
        <v>3565</v>
      </c>
      <c r="H10" s="130" t="s">
        <v>3565</v>
      </c>
      <c r="I10" s="130" t="s">
        <v>3565</v>
      </c>
      <c r="J10" s="130" t="s">
        <v>3565</v>
      </c>
      <c r="K10" s="68">
        <v>235200.44080042798</v>
      </c>
      <c r="L10" s="130" t="s">
        <v>3565</v>
      </c>
      <c r="M10" s="69">
        <f t="shared" ref="M10:M23" si="0">IFERROR(K10/$K$9,0)</f>
        <v>0.99999999999999989</v>
      </c>
      <c r="N10" s="69">
        <f>K10/'סכום נכסי הקרן'!$C$41</f>
        <v>1.1175278821814594E-2</v>
      </c>
    </row>
    <row r="11" spans="1:14">
      <c r="A11" s="74" t="s">
        <v>53</v>
      </c>
      <c r="B11" s="127" t="s">
        <v>3565</v>
      </c>
      <c r="C11" s="127" t="s">
        <v>3565</v>
      </c>
      <c r="D11" s="127" t="s">
        <v>3565</v>
      </c>
      <c r="E11" s="127" t="s">
        <v>3565</v>
      </c>
      <c r="F11" s="127" t="s">
        <v>3565</v>
      </c>
      <c r="G11" s="127" t="s">
        <v>3565</v>
      </c>
      <c r="H11" s="127" t="s">
        <v>3565</v>
      </c>
      <c r="I11" s="127" t="s">
        <v>3565</v>
      </c>
      <c r="J11" s="127" t="s">
        <v>3565</v>
      </c>
      <c r="K11" s="65">
        <v>106858.68035624899</v>
      </c>
      <c r="L11" s="127" t="s">
        <v>3565</v>
      </c>
      <c r="M11" s="66">
        <f t="shared" si="0"/>
        <v>0.45433027247989127</v>
      </c>
      <c r="N11" s="66">
        <f>K11/'סכום נכסי הקרן'!$C$41</f>
        <v>5.077267472153783E-3</v>
      </c>
    </row>
    <row r="12" spans="1:14">
      <c r="A12" s="62" t="s">
        <v>1743</v>
      </c>
      <c r="B12" s="59" t="s">
        <v>1744</v>
      </c>
      <c r="C12" s="71" t="s">
        <v>27</v>
      </c>
      <c r="D12" s="130" t="s">
        <v>3565</v>
      </c>
      <c r="E12" s="71" t="s">
        <v>1658</v>
      </c>
      <c r="F12" s="59" t="s">
        <v>779</v>
      </c>
      <c r="G12" s="59" t="s">
        <v>780</v>
      </c>
      <c r="H12" s="71" t="s">
        <v>133</v>
      </c>
      <c r="I12" s="68">
        <v>2611.1821020000002</v>
      </c>
      <c r="J12" s="70">
        <v>109226.59639999999</v>
      </c>
      <c r="K12" s="68">
        <v>11441.505765891001</v>
      </c>
      <c r="L12" s="69">
        <v>8.4234868448998142E-3</v>
      </c>
      <c r="M12" s="69">
        <f t="shared" si="0"/>
        <v>4.8645766678640429E-2</v>
      </c>
      <c r="N12" s="69">
        <f>K12/'סכום נכסי הקרן'!$C$41</f>
        <v>5.4363000613474443E-4</v>
      </c>
    </row>
    <row r="13" spans="1:14">
      <c r="A13" s="62" t="s">
        <v>1745</v>
      </c>
      <c r="B13" s="59" t="s">
        <v>1746</v>
      </c>
      <c r="C13" s="71" t="s">
        <v>27</v>
      </c>
      <c r="D13" s="130" t="s">
        <v>3565</v>
      </c>
      <c r="E13" s="71" t="s">
        <v>1658</v>
      </c>
      <c r="F13" s="59" t="s">
        <v>792</v>
      </c>
      <c r="G13" s="59" t="s">
        <v>780</v>
      </c>
      <c r="H13" s="71" t="s">
        <v>131</v>
      </c>
      <c r="I13" s="68">
        <v>456.40275200000002</v>
      </c>
      <c r="J13" s="70">
        <v>1016194</v>
      </c>
      <c r="K13" s="68">
        <v>16821.791719693003</v>
      </c>
      <c r="L13" s="69">
        <v>3.1737979733721198E-3</v>
      </c>
      <c r="M13" s="69">
        <f t="shared" si="0"/>
        <v>7.1521089256659218E-2</v>
      </c>
      <c r="N13" s="69">
        <f>K13/'סכום נכסי הקרן'!$C$41</f>
        <v>7.9926811408305507E-4</v>
      </c>
    </row>
    <row r="14" spans="1:14">
      <c r="A14" s="62" t="s">
        <v>1747</v>
      </c>
      <c r="B14" s="59" t="s">
        <v>1748</v>
      </c>
      <c r="C14" s="71" t="s">
        <v>27</v>
      </c>
      <c r="D14" s="130" t="s">
        <v>3565</v>
      </c>
      <c r="E14" s="71" t="s">
        <v>1658</v>
      </c>
      <c r="F14" s="59" t="s">
        <v>1749</v>
      </c>
      <c r="G14" s="59" t="s">
        <v>780</v>
      </c>
      <c r="H14" s="71" t="s">
        <v>133</v>
      </c>
      <c r="I14" s="68">
        <v>1578.4908170000001</v>
      </c>
      <c r="J14" s="70">
        <v>244579</v>
      </c>
      <c r="K14" s="68">
        <v>15487.411844639999</v>
      </c>
      <c r="L14" s="69">
        <v>6.2168689623120534E-3</v>
      </c>
      <c r="M14" s="69">
        <f t="shared" si="0"/>
        <v>6.5847716066915696E-2</v>
      </c>
      <c r="N14" s="69">
        <f>K14/'סכום נכסי הקרן'!$C$41</f>
        <v>7.3586658682746363E-4</v>
      </c>
    </row>
    <row r="15" spans="1:14">
      <c r="A15" s="62" t="s">
        <v>1750</v>
      </c>
      <c r="B15" s="59" t="s">
        <v>1751</v>
      </c>
      <c r="C15" s="71" t="s">
        <v>27</v>
      </c>
      <c r="D15" s="130" t="s">
        <v>3565</v>
      </c>
      <c r="E15" s="71" t="s">
        <v>1658</v>
      </c>
      <c r="F15" s="59" t="s">
        <v>1752</v>
      </c>
      <c r="G15" s="59" t="s">
        <v>780</v>
      </c>
      <c r="H15" s="71" t="s">
        <v>131</v>
      </c>
      <c r="I15" s="68">
        <v>6155.5039880000004</v>
      </c>
      <c r="J15" s="70">
        <v>129297.8</v>
      </c>
      <c r="K15" s="68">
        <v>28867.042133106999</v>
      </c>
      <c r="L15" s="69">
        <v>1.1077806340753569E-2</v>
      </c>
      <c r="M15" s="69">
        <f t="shared" si="0"/>
        <v>0.12273379265305555</v>
      </c>
      <c r="N15" s="69">
        <f>K15/'סכום נכסי הקרן'!$C$41</f>
        <v>1.3715843537566756E-3</v>
      </c>
    </row>
    <row r="16" spans="1:14">
      <c r="A16" s="62" t="s">
        <v>1753</v>
      </c>
      <c r="B16" s="59" t="s">
        <v>1754</v>
      </c>
      <c r="C16" s="71" t="s">
        <v>27</v>
      </c>
      <c r="D16" s="130" t="s">
        <v>3565</v>
      </c>
      <c r="E16" s="71" t="s">
        <v>1658</v>
      </c>
      <c r="F16" s="59" t="s">
        <v>1752</v>
      </c>
      <c r="G16" s="59" t="s">
        <v>780</v>
      </c>
      <c r="H16" s="71" t="s">
        <v>134</v>
      </c>
      <c r="I16" s="68">
        <v>1013047.776955</v>
      </c>
      <c r="J16" s="70">
        <v>129.5</v>
      </c>
      <c r="K16" s="68">
        <v>6202.5800280009989</v>
      </c>
      <c r="L16" s="69">
        <v>4.4665888257643949E-3</v>
      </c>
      <c r="M16" s="69">
        <f t="shared" si="0"/>
        <v>2.6371464300375205E-2</v>
      </c>
      <c r="N16" s="69">
        <f>K16/'סכום נכסי הקרן'!$C$41</f>
        <v>2.9470846649622264E-4</v>
      </c>
    </row>
    <row r="17" spans="1:14">
      <c r="A17" s="62" t="s">
        <v>1755</v>
      </c>
      <c r="B17" s="59" t="s">
        <v>1756</v>
      </c>
      <c r="C17" s="71" t="s">
        <v>27</v>
      </c>
      <c r="D17" s="130" t="s">
        <v>3565</v>
      </c>
      <c r="E17" s="71" t="s">
        <v>1658</v>
      </c>
      <c r="F17" s="59" t="s">
        <v>621</v>
      </c>
      <c r="G17" s="130" t="s">
        <v>3565</v>
      </c>
      <c r="H17" s="71" t="s">
        <v>134</v>
      </c>
      <c r="I17" s="68">
        <v>36389.376121000001</v>
      </c>
      <c r="J17" s="70">
        <v>16674.439999999999</v>
      </c>
      <c r="K17" s="68">
        <v>28038.348864916996</v>
      </c>
      <c r="L17" s="69">
        <v>4.8342927656164082E-2</v>
      </c>
      <c r="M17" s="69">
        <f t="shared" si="0"/>
        <v>0.11921044352424519</v>
      </c>
      <c r="N17" s="69">
        <f>K17/'סכום נכסי הקרן'!$C$41</f>
        <v>1.3322099448556219E-3</v>
      </c>
    </row>
    <row r="18" spans="1:14">
      <c r="A18" s="129" t="s">
        <v>3565</v>
      </c>
      <c r="B18" s="130" t="s">
        <v>3565</v>
      </c>
      <c r="C18" s="130" t="s">
        <v>3565</v>
      </c>
      <c r="D18" s="130" t="s">
        <v>3565</v>
      </c>
      <c r="E18" s="130" t="s">
        <v>3565</v>
      </c>
      <c r="F18" s="130" t="s">
        <v>3565</v>
      </c>
      <c r="G18" s="130" t="s">
        <v>3565</v>
      </c>
      <c r="H18" s="130" t="s">
        <v>3565</v>
      </c>
      <c r="I18" s="130" t="s">
        <v>3565</v>
      </c>
      <c r="J18" s="130" t="s">
        <v>3565</v>
      </c>
      <c r="K18" s="130" t="s">
        <v>3565</v>
      </c>
      <c r="L18" s="130" t="s">
        <v>3565</v>
      </c>
      <c r="M18" s="130" t="s">
        <v>3565</v>
      </c>
      <c r="N18" s="130" t="s">
        <v>3565</v>
      </c>
    </row>
    <row r="19" spans="1:14">
      <c r="A19" s="74" t="s">
        <v>29</v>
      </c>
      <c r="B19" s="127" t="s">
        <v>3565</v>
      </c>
      <c r="C19" s="127" t="s">
        <v>3565</v>
      </c>
      <c r="D19" s="127" t="s">
        <v>3565</v>
      </c>
      <c r="E19" s="127" t="s">
        <v>3565</v>
      </c>
      <c r="F19" s="127" t="s">
        <v>3565</v>
      </c>
      <c r="G19" s="127" t="s">
        <v>3565</v>
      </c>
      <c r="H19" s="127" t="s">
        <v>3565</v>
      </c>
      <c r="I19" s="127" t="s">
        <v>3565</v>
      </c>
      <c r="J19" s="127" t="s">
        <v>3565</v>
      </c>
      <c r="K19" s="65">
        <v>128341.760444179</v>
      </c>
      <c r="L19" s="127" t="s">
        <v>3565</v>
      </c>
      <c r="M19" s="66">
        <f t="shared" si="0"/>
        <v>0.54566972752010867</v>
      </c>
      <c r="N19" s="66">
        <f>K19/'סכום נכסי הקרן'!$C$41</f>
        <v>6.0980113496608111E-3</v>
      </c>
    </row>
    <row r="20" spans="1:14">
      <c r="A20" s="62" t="s">
        <v>1757</v>
      </c>
      <c r="B20" s="59" t="s">
        <v>1758</v>
      </c>
      <c r="C20" s="71" t="s">
        <v>27</v>
      </c>
      <c r="D20" s="130" t="s">
        <v>3565</v>
      </c>
      <c r="E20" s="71" t="s">
        <v>1626</v>
      </c>
      <c r="F20" s="59" t="s">
        <v>621</v>
      </c>
      <c r="G20" s="130" t="s">
        <v>3565</v>
      </c>
      <c r="H20" s="71" t="s">
        <v>131</v>
      </c>
      <c r="I20" s="68">
        <v>21869.001043000004</v>
      </c>
      <c r="J20" s="70">
        <v>22796</v>
      </c>
      <c r="K20" s="68">
        <v>18081.528871623999</v>
      </c>
      <c r="L20" s="69">
        <v>2.5652668345376079E-3</v>
      </c>
      <c r="M20" s="69">
        <f t="shared" si="0"/>
        <v>7.6877104524504344E-2</v>
      </c>
      <c r="N20" s="69">
        <f>K20/'סכום נכסי הקרן'!$C$41</f>
        <v>8.5912307807512031E-4</v>
      </c>
    </row>
    <row r="21" spans="1:14">
      <c r="A21" s="62" t="s">
        <v>1759</v>
      </c>
      <c r="B21" s="59" t="s">
        <v>1760</v>
      </c>
      <c r="C21" s="71" t="s">
        <v>27</v>
      </c>
      <c r="D21" s="130" t="s">
        <v>3565</v>
      </c>
      <c r="E21" s="71" t="s">
        <v>1626</v>
      </c>
      <c r="F21" s="59" t="s">
        <v>621</v>
      </c>
      <c r="G21" s="130" t="s">
        <v>3565</v>
      </c>
      <c r="H21" s="71" t="s">
        <v>131</v>
      </c>
      <c r="I21" s="68">
        <v>122939.97751899999</v>
      </c>
      <c r="J21" s="70">
        <v>4107</v>
      </c>
      <c r="K21" s="68">
        <v>18313.248467529</v>
      </c>
      <c r="L21" s="69">
        <v>1.702008668779467E-3</v>
      </c>
      <c r="M21" s="69">
        <f t="shared" si="0"/>
        <v>7.7862305041630997E-2</v>
      </c>
      <c r="N21" s="69">
        <f>K21/'סכום נכסי הקרן'!$C$41</f>
        <v>8.7013296854940672E-4</v>
      </c>
    </row>
    <row r="22" spans="1:14">
      <c r="A22" s="62" t="s">
        <v>1761</v>
      </c>
      <c r="B22" s="59" t="s">
        <v>1762</v>
      </c>
      <c r="C22" s="71" t="s">
        <v>27</v>
      </c>
      <c r="D22" s="130" t="s">
        <v>3565</v>
      </c>
      <c r="E22" s="71" t="s">
        <v>1626</v>
      </c>
      <c r="F22" s="59" t="s">
        <v>621</v>
      </c>
      <c r="G22" s="130" t="s">
        <v>3565</v>
      </c>
      <c r="H22" s="71" t="s">
        <v>131</v>
      </c>
      <c r="I22" s="68">
        <v>323414.80416</v>
      </c>
      <c r="J22" s="70">
        <v>1264.03</v>
      </c>
      <c r="K22" s="68">
        <v>14827.394160894</v>
      </c>
      <c r="L22" s="69">
        <v>1.0572680546631248E-3</v>
      </c>
      <c r="M22" s="69">
        <f t="shared" si="0"/>
        <v>6.3041523691170817E-2</v>
      </c>
      <c r="N22" s="69">
        <f>K22/'סכום נכסי הקרן'!$C$41</f>
        <v>7.045066046008642E-4</v>
      </c>
    </row>
    <row r="23" spans="1:14">
      <c r="A23" s="62" t="s">
        <v>1763</v>
      </c>
      <c r="B23" s="59" t="s">
        <v>1764</v>
      </c>
      <c r="C23" s="71" t="s">
        <v>124</v>
      </c>
      <c r="D23" s="130" t="s">
        <v>3565</v>
      </c>
      <c r="E23" s="71" t="s">
        <v>1626</v>
      </c>
      <c r="F23" s="59" t="s">
        <v>621</v>
      </c>
      <c r="G23" s="130" t="s">
        <v>3565</v>
      </c>
      <c r="H23" s="71" t="s">
        <v>131</v>
      </c>
      <c r="I23" s="68">
        <v>166819.43411799998</v>
      </c>
      <c r="J23" s="70">
        <v>12745.9</v>
      </c>
      <c r="K23" s="68">
        <v>77119.588944131989</v>
      </c>
      <c r="L23" s="69">
        <v>1.8231192094113175E-3</v>
      </c>
      <c r="M23" s="69">
        <f t="shared" si="0"/>
        <v>0.32788879426280243</v>
      </c>
      <c r="N23" s="69">
        <f>K23/'סכום נכסי הקרן'!$C$41</f>
        <v>3.664248698435419E-3</v>
      </c>
    </row>
    <row r="24" spans="1:14">
      <c r="A24" s="129" t="s">
        <v>3565</v>
      </c>
      <c r="B24" s="130" t="s">
        <v>3565</v>
      </c>
      <c r="C24" s="130" t="s">
        <v>3565</v>
      </c>
      <c r="D24" s="130" t="s">
        <v>3565</v>
      </c>
      <c r="E24" s="130" t="s">
        <v>3565</v>
      </c>
      <c r="F24" s="130" t="s">
        <v>3565</v>
      </c>
      <c r="G24" s="130" t="s">
        <v>3565</v>
      </c>
      <c r="H24" s="130" t="s">
        <v>3565</v>
      </c>
      <c r="I24" s="130" t="s">
        <v>3565</v>
      </c>
      <c r="J24" s="130" t="s">
        <v>3565</v>
      </c>
      <c r="K24" s="130" t="s">
        <v>3565</v>
      </c>
      <c r="L24" s="130" t="s">
        <v>3565</v>
      </c>
      <c r="M24" s="130" t="s">
        <v>3565</v>
      </c>
      <c r="N24" s="130" t="s">
        <v>3565</v>
      </c>
    </row>
    <row r="25" spans="1:14">
      <c r="A25" s="130" t="s">
        <v>3565</v>
      </c>
      <c r="B25" s="130" t="s">
        <v>3565</v>
      </c>
      <c r="C25" s="130" t="s">
        <v>3565</v>
      </c>
      <c r="D25" s="130" t="s">
        <v>3565</v>
      </c>
      <c r="E25" s="130" t="s">
        <v>3565</v>
      </c>
      <c r="F25" s="130" t="s">
        <v>3565</v>
      </c>
      <c r="G25" s="130" t="s">
        <v>3565</v>
      </c>
      <c r="H25" s="130" t="s">
        <v>3565</v>
      </c>
      <c r="I25" s="130" t="s">
        <v>3565</v>
      </c>
      <c r="J25" s="130" t="s">
        <v>3565</v>
      </c>
      <c r="K25" s="130" t="s">
        <v>3565</v>
      </c>
      <c r="L25" s="130" t="s">
        <v>3565</v>
      </c>
      <c r="M25" s="130" t="s">
        <v>3565</v>
      </c>
      <c r="N25" s="130" t="s">
        <v>3565</v>
      </c>
    </row>
    <row r="26" spans="1:14">
      <c r="A26" s="130" t="s">
        <v>3565</v>
      </c>
      <c r="B26" s="130" t="s">
        <v>3565</v>
      </c>
      <c r="C26" s="130" t="s">
        <v>3565</v>
      </c>
      <c r="D26" s="130" t="s">
        <v>3565</v>
      </c>
      <c r="E26" s="130" t="s">
        <v>3565</v>
      </c>
      <c r="F26" s="130" t="s">
        <v>3565</v>
      </c>
      <c r="G26" s="130" t="s">
        <v>3565</v>
      </c>
      <c r="H26" s="130" t="s">
        <v>3565</v>
      </c>
      <c r="I26" s="130" t="s">
        <v>3565</v>
      </c>
      <c r="J26" s="130" t="s">
        <v>3565</v>
      </c>
      <c r="K26" s="130" t="s">
        <v>3565</v>
      </c>
      <c r="L26" s="130" t="s">
        <v>3565</v>
      </c>
      <c r="M26" s="130" t="s">
        <v>3565</v>
      </c>
      <c r="N26" s="130" t="s">
        <v>3565</v>
      </c>
    </row>
    <row r="27" spans="1:14">
      <c r="A27" s="100" t="s">
        <v>210</v>
      </c>
      <c r="B27" s="130" t="s">
        <v>3565</v>
      </c>
      <c r="C27" s="130" t="s">
        <v>3565</v>
      </c>
      <c r="D27" s="130" t="s">
        <v>3565</v>
      </c>
      <c r="E27" s="130" t="s">
        <v>3565</v>
      </c>
      <c r="F27" s="130" t="s">
        <v>3565</v>
      </c>
      <c r="G27" s="130" t="s">
        <v>3565</v>
      </c>
      <c r="H27" s="130" t="s">
        <v>3565</v>
      </c>
      <c r="I27" s="130" t="s">
        <v>3565</v>
      </c>
      <c r="J27" s="130" t="s">
        <v>3565</v>
      </c>
      <c r="K27" s="130" t="s">
        <v>3565</v>
      </c>
      <c r="L27" s="130" t="s">
        <v>3565</v>
      </c>
      <c r="M27" s="130" t="s">
        <v>3565</v>
      </c>
      <c r="N27" s="130" t="s">
        <v>3565</v>
      </c>
    </row>
    <row r="28" spans="1:14">
      <c r="A28" s="100" t="s">
        <v>112</v>
      </c>
      <c r="B28" s="130" t="s">
        <v>3565</v>
      </c>
      <c r="C28" s="130" t="s">
        <v>3565</v>
      </c>
      <c r="D28" s="130" t="s">
        <v>3565</v>
      </c>
      <c r="E28" s="130" t="s">
        <v>3565</v>
      </c>
      <c r="F28" s="130" t="s">
        <v>3565</v>
      </c>
      <c r="G28" s="130" t="s">
        <v>3565</v>
      </c>
      <c r="H28" s="130" t="s">
        <v>3565</v>
      </c>
      <c r="I28" s="130" t="s">
        <v>3565</v>
      </c>
      <c r="J28" s="130" t="s">
        <v>3565</v>
      </c>
      <c r="K28" s="130" t="s">
        <v>3565</v>
      </c>
      <c r="L28" s="130" t="s">
        <v>3565</v>
      </c>
      <c r="M28" s="130" t="s">
        <v>3565</v>
      </c>
      <c r="N28" s="130" t="s">
        <v>3565</v>
      </c>
    </row>
    <row r="29" spans="1:14">
      <c r="A29" s="100" t="s">
        <v>193</v>
      </c>
      <c r="B29" s="130" t="s">
        <v>3565</v>
      </c>
      <c r="C29" s="130" t="s">
        <v>3565</v>
      </c>
      <c r="D29" s="130" t="s">
        <v>3565</v>
      </c>
      <c r="E29" s="130" t="s">
        <v>3565</v>
      </c>
      <c r="F29" s="130" t="s">
        <v>3565</v>
      </c>
      <c r="G29" s="130" t="s">
        <v>3565</v>
      </c>
      <c r="H29" s="130" t="s">
        <v>3565</v>
      </c>
      <c r="I29" s="130" t="s">
        <v>3565</v>
      </c>
      <c r="J29" s="130" t="s">
        <v>3565</v>
      </c>
      <c r="K29" s="130" t="s">
        <v>3565</v>
      </c>
      <c r="L29" s="130" t="s">
        <v>3565</v>
      </c>
      <c r="M29" s="130" t="s">
        <v>3565</v>
      </c>
      <c r="N29" s="130" t="s">
        <v>3565</v>
      </c>
    </row>
    <row r="30" spans="1:14">
      <c r="A30" s="100" t="s">
        <v>201</v>
      </c>
      <c r="B30" s="130" t="s">
        <v>3565</v>
      </c>
      <c r="C30" s="130" t="s">
        <v>3565</v>
      </c>
      <c r="D30" s="130" t="s">
        <v>3565</v>
      </c>
      <c r="E30" s="130" t="s">
        <v>3565</v>
      </c>
      <c r="F30" s="130" t="s">
        <v>3565</v>
      </c>
      <c r="G30" s="130" t="s">
        <v>3565</v>
      </c>
      <c r="H30" s="130" t="s">
        <v>3565</v>
      </c>
      <c r="I30" s="130" t="s">
        <v>3565</v>
      </c>
      <c r="J30" s="130" t="s">
        <v>3565</v>
      </c>
      <c r="K30" s="130" t="s">
        <v>3565</v>
      </c>
      <c r="L30" s="130" t="s">
        <v>3565</v>
      </c>
      <c r="M30" s="130" t="s">
        <v>3565</v>
      </c>
      <c r="N30" s="130" t="s">
        <v>3565</v>
      </c>
    </row>
    <row r="31" spans="1:14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4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4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</row>
    <row r="34" spans="1:14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</row>
    <row r="35" spans="1:14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</row>
    <row r="36" spans="1:14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</row>
    <row r="37" spans="1:14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</row>
    <row r="38" spans="1:14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</row>
    <row r="39" spans="1:14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</row>
    <row r="40" spans="1:14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</row>
    <row r="41" spans="1:14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</row>
    <row r="42" spans="1:14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</row>
    <row r="43" spans="1:14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</row>
    <row r="44" spans="1:14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</row>
    <row r="45" spans="1:14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</row>
    <row r="46" spans="1:14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</row>
    <row r="47" spans="1:14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</row>
    <row r="48" spans="1:14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</row>
    <row r="49" spans="1:14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</row>
    <row r="50" spans="1:14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</row>
    <row r="51" spans="1:14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</row>
    <row r="52" spans="1:14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</row>
    <row r="53" spans="1:14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</row>
    <row r="54" spans="1:14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</row>
    <row r="55" spans="1:14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</row>
    <row r="56" spans="1:14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</row>
    <row r="57" spans="1:14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</row>
    <row r="58" spans="1:14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</row>
    <row r="59" spans="1:14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</row>
    <row r="60" spans="1:14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</row>
    <row r="61" spans="1:14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</row>
    <row r="62" spans="1:14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</row>
    <row r="63" spans="1:14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</row>
    <row r="64" spans="1:14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</row>
    <row r="65" spans="1:14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</row>
    <row r="66" spans="1:14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</row>
    <row r="67" spans="1:14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</row>
    <row r="68" spans="1:14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</row>
    <row r="69" spans="1:14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</row>
    <row r="70" spans="1:14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</row>
    <row r="71" spans="1:14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</row>
    <row r="72" spans="1:14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</row>
    <row r="73" spans="1:14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</row>
    <row r="74" spans="1:14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</row>
    <row r="75" spans="1:14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</row>
    <row r="76" spans="1:14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</row>
    <row r="77" spans="1:14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</row>
    <row r="78" spans="1:14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</row>
    <row r="79" spans="1:14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</row>
    <row r="80" spans="1:14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</row>
    <row r="81" spans="1:14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</row>
    <row r="82" spans="1:14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</row>
    <row r="83" spans="1:14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</row>
    <row r="84" spans="1:14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</row>
    <row r="85" spans="1:14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</row>
    <row r="86" spans="1:14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</row>
    <row r="87" spans="1:14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</row>
    <row r="88" spans="1:14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</row>
    <row r="89" spans="1:14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</row>
    <row r="90" spans="1:14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</row>
    <row r="91" spans="1:14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</row>
    <row r="92" spans="1:14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</row>
    <row r="93" spans="1:14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</row>
    <row r="94" spans="1:14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</row>
    <row r="95" spans="1:14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</row>
    <row r="96" spans="1:14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</row>
    <row r="97" spans="1:14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</row>
    <row r="98" spans="1:14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</row>
    <row r="99" spans="1:14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</row>
    <row r="100" spans="1:14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</row>
    <row r="101" spans="1:14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</row>
    <row r="102" spans="1:14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</row>
    <row r="103" spans="1:14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</row>
    <row r="104" spans="1:14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</row>
    <row r="105" spans="1:14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</row>
    <row r="106" spans="1:14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</row>
    <row r="107" spans="1:14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</row>
    <row r="108" spans="1:14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</row>
    <row r="109" spans="1:14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</row>
    <row r="110" spans="1:14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</row>
    <row r="111" spans="1:14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</row>
    <row r="112" spans="1:14" hidden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</row>
    <row r="113" spans="1:14" hidden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</row>
    <row r="114" spans="1:14" hidden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</row>
    <row r="115" spans="1:14" hidden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</row>
    <row r="116" spans="1:14" hidden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</row>
    <row r="117" spans="1:14" hidden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</row>
    <row r="118" spans="1:14" hidden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</row>
    <row r="119" spans="1:14" hidden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</row>
    <row r="120" spans="1:14" hidden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</row>
    <row r="121" spans="1:14" hidden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</row>
    <row r="122" spans="1:14" hidden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</row>
    <row r="123" spans="1:14" hidden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</row>
    <row r="124" spans="1:14" hidden="1">
      <c r="B124" s="1"/>
      <c r="C124" s="1"/>
      <c r="D124" s="1"/>
    </row>
    <row r="125" spans="1:14" hidden="1">
      <c r="B125" s="1"/>
      <c r="C125" s="1"/>
      <c r="D125" s="1"/>
    </row>
    <row r="126" spans="1:14" hidden="1">
      <c r="B126" s="1"/>
      <c r="C126" s="1"/>
      <c r="D126" s="1"/>
    </row>
    <row r="127" spans="1:14" hidden="1">
      <c r="B127" s="1"/>
      <c r="C127" s="1"/>
      <c r="D127" s="1"/>
    </row>
    <row r="128" spans="1:1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1:4" hidden="1">
      <c r="B321" s="1"/>
      <c r="C321" s="1"/>
      <c r="D321" s="1"/>
    </row>
    <row r="322" spans="1:4" hidden="1">
      <c r="B322" s="1"/>
      <c r="C322" s="1"/>
      <c r="D322" s="1"/>
    </row>
    <row r="323" spans="1:4" hidden="1">
      <c r="A323" s="32"/>
      <c r="B323" s="1"/>
      <c r="C323" s="1"/>
      <c r="D323" s="1"/>
    </row>
    <row r="324" spans="1:4" hidden="1">
      <c r="A324" s="32"/>
      <c r="B324" s="1"/>
      <c r="C324" s="1"/>
      <c r="D324" s="1"/>
    </row>
    <row r="325" spans="1:4" hidden="1">
      <c r="A325" s="3"/>
      <c r="B325" s="1"/>
      <c r="C325" s="1"/>
      <c r="D325" s="1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1">
    <dataValidation allowBlank="1" showInputMessage="1" showErrorMessage="1" sqref="A28:A35 A1:A26 A37:A1048576 B5:B1048576 C1:AY1048576 BA1:XFD1048576 AZ1:AZ9999 AZ10001:AZ1048576" xr:uid="{00000000-0002-0000-0700-000000000000}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1.28515625" style="2" bestFit="1" customWidth="1"/>
    <col min="2" max="2" width="57.140625" style="2" bestFit="1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7" t="s">
        <v>145</v>
      </c>
      <c r="B1" s="37" t="s" vm="1">
        <v>218</v>
      </c>
    </row>
    <row r="2" spans="1:11">
      <c r="A2" s="37" t="s">
        <v>144</v>
      </c>
      <c r="B2" s="37" t="s">
        <v>219</v>
      </c>
    </row>
    <row r="3" spans="1:11">
      <c r="A3" s="37" t="s">
        <v>146</v>
      </c>
      <c r="B3" s="37" t="s">
        <v>220</v>
      </c>
    </row>
    <row r="4" spans="1:11">
      <c r="A4" s="37" t="s">
        <v>147</v>
      </c>
      <c r="B4" s="37">
        <v>8801</v>
      </c>
    </row>
    <row r="5" spans="1:11" ht="18.75">
      <c r="A5" s="161" t="s">
        <v>94</v>
      </c>
      <c r="B5" s="162"/>
      <c r="C5" s="162"/>
      <c r="D5" s="162"/>
      <c r="E5" s="162"/>
      <c r="F5" s="162"/>
      <c r="G5" s="162"/>
      <c r="H5" s="162"/>
      <c r="I5" s="162"/>
      <c r="J5" s="162"/>
      <c r="K5" s="163"/>
    </row>
    <row r="6" spans="1:11" s="3" customFormat="1">
      <c r="A6" s="17" t="s">
        <v>116</v>
      </c>
      <c r="B6" s="25" t="s">
        <v>46</v>
      </c>
      <c r="C6" s="25" t="s">
        <v>119</v>
      </c>
      <c r="D6" s="25" t="s">
        <v>67</v>
      </c>
      <c r="E6" s="25" t="s">
        <v>103</v>
      </c>
      <c r="F6" s="25" t="s">
        <v>195</v>
      </c>
      <c r="G6" s="25" t="s">
        <v>194</v>
      </c>
      <c r="H6" s="25" t="s">
        <v>63</v>
      </c>
      <c r="I6" s="25" t="s">
        <v>60</v>
      </c>
      <c r="J6" s="25" t="s">
        <v>148</v>
      </c>
      <c r="K6" s="53" t="s">
        <v>150</v>
      </c>
    </row>
    <row r="7" spans="1:11" s="3" customFormat="1">
      <c r="A7" s="123" t="s">
        <v>3565</v>
      </c>
      <c r="B7" s="124" t="s">
        <v>3565</v>
      </c>
      <c r="C7" s="124" t="s">
        <v>3565</v>
      </c>
      <c r="D7" s="124" t="s">
        <v>3565</v>
      </c>
      <c r="E7" s="124" t="s">
        <v>3565</v>
      </c>
      <c r="F7" s="12" t="s">
        <v>202</v>
      </c>
      <c r="G7" s="124" t="s">
        <v>3565</v>
      </c>
      <c r="H7" s="12" t="s">
        <v>198</v>
      </c>
      <c r="I7" s="12" t="s">
        <v>19</v>
      </c>
      <c r="J7" s="27" t="s">
        <v>19</v>
      </c>
      <c r="K7" s="13" t="s">
        <v>19</v>
      </c>
    </row>
    <row r="8" spans="1:11" s="4" customFormat="1" ht="20.25">
      <c r="A8" s="125" t="s">
        <v>3565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1" s="4" customFormat="1" ht="20.25">
      <c r="A9" s="59" t="s">
        <v>49</v>
      </c>
      <c r="B9" s="130" t="s">
        <v>3565</v>
      </c>
      <c r="C9" s="130" t="s">
        <v>3565</v>
      </c>
      <c r="D9" s="130" t="s">
        <v>3565</v>
      </c>
      <c r="E9" s="130" t="s">
        <v>3565</v>
      </c>
      <c r="F9" s="130" t="s">
        <v>3565</v>
      </c>
      <c r="G9" s="130" t="s">
        <v>3565</v>
      </c>
      <c r="H9" s="68">
        <v>381.67716379700005</v>
      </c>
      <c r="I9" s="130" t="s">
        <v>3565</v>
      </c>
      <c r="J9" s="69">
        <f>IFERROR(H9/$H$9,0)</f>
        <v>1</v>
      </c>
      <c r="K9" s="69">
        <f>H9/'סכום נכסי הקרן'!$C$41</f>
        <v>1.8134952089524796E-5</v>
      </c>
    </row>
    <row r="10" spans="1:11" s="4" customFormat="1" ht="20.25">
      <c r="A10" s="77" t="s">
        <v>25</v>
      </c>
      <c r="B10" s="130" t="s">
        <v>3565</v>
      </c>
      <c r="C10" s="130" t="s">
        <v>3565</v>
      </c>
      <c r="D10" s="130" t="s">
        <v>3565</v>
      </c>
      <c r="E10" s="130" t="s">
        <v>3565</v>
      </c>
      <c r="F10" s="130" t="s">
        <v>3565</v>
      </c>
      <c r="G10" s="130" t="s">
        <v>3565</v>
      </c>
      <c r="H10" s="68">
        <v>373.11486846900004</v>
      </c>
      <c r="I10" s="130" t="s">
        <v>3565</v>
      </c>
      <c r="J10" s="69">
        <f t="shared" ref="J10:J20" si="0">IFERROR(H10/$H$9,0)</f>
        <v>0.9775666554351311</v>
      </c>
      <c r="K10" s="69">
        <f>H10/'סכום נכסי הקרן'!$C$41</f>
        <v>1.7728124460633098E-5</v>
      </c>
    </row>
    <row r="11" spans="1:11">
      <c r="A11" s="74" t="s">
        <v>1765</v>
      </c>
      <c r="B11" s="127" t="s">
        <v>3565</v>
      </c>
      <c r="C11" s="127" t="s">
        <v>3565</v>
      </c>
      <c r="D11" s="127" t="s">
        <v>3565</v>
      </c>
      <c r="E11" s="127" t="s">
        <v>3565</v>
      </c>
      <c r="F11" s="127" t="s">
        <v>3565</v>
      </c>
      <c r="G11" s="127" t="s">
        <v>3565</v>
      </c>
      <c r="H11" s="65">
        <v>373.11486846900004</v>
      </c>
      <c r="I11" s="127" t="s">
        <v>3565</v>
      </c>
      <c r="J11" s="66">
        <f t="shared" si="0"/>
        <v>0.9775666554351311</v>
      </c>
      <c r="K11" s="66">
        <f>H11/'סכום נכסי הקרן'!$C$41</f>
        <v>1.7728124460633098E-5</v>
      </c>
    </row>
    <row r="12" spans="1:11">
      <c r="A12" s="62" t="s">
        <v>1766</v>
      </c>
      <c r="B12" s="59" t="s">
        <v>1767</v>
      </c>
      <c r="C12" s="71" t="s">
        <v>120</v>
      </c>
      <c r="D12" s="71" t="s">
        <v>1352</v>
      </c>
      <c r="E12" s="71" t="s">
        <v>132</v>
      </c>
      <c r="F12" s="68">
        <v>53768.976009999998</v>
      </c>
      <c r="G12" s="70">
        <v>90</v>
      </c>
      <c r="H12" s="68">
        <v>48.392078409</v>
      </c>
      <c r="I12" s="69">
        <v>1.6293629093939395E-2</v>
      </c>
      <c r="J12" s="69">
        <f t="shared" si="0"/>
        <v>0.12678798471353647</v>
      </c>
      <c r="K12" s="69">
        <f>H12/'סכום נכסי הקרן'!$C$41</f>
        <v>2.2992940283073862E-6</v>
      </c>
    </row>
    <row r="13" spans="1:11">
      <c r="A13" s="62" t="s">
        <v>1768</v>
      </c>
      <c r="B13" s="59" t="s">
        <v>1769</v>
      </c>
      <c r="C13" s="71" t="s">
        <v>120</v>
      </c>
      <c r="D13" s="71" t="s">
        <v>308</v>
      </c>
      <c r="E13" s="71" t="s">
        <v>132</v>
      </c>
      <c r="F13" s="68">
        <v>1187925.2096869999</v>
      </c>
      <c r="G13" s="70">
        <v>17.3</v>
      </c>
      <c r="H13" s="68">
        <v>205.51106127599999</v>
      </c>
      <c r="I13" s="69">
        <v>1.3604102670339699E-2</v>
      </c>
      <c r="J13" s="69">
        <f t="shared" si="0"/>
        <v>0.53844212011935755</v>
      </c>
      <c r="K13" s="69">
        <f>H13/'סכום נכסי הקרן'!$C$41</f>
        <v>9.7646220513467034E-6</v>
      </c>
    </row>
    <row r="14" spans="1:11">
      <c r="A14" s="62" t="s">
        <v>1770</v>
      </c>
      <c r="B14" s="59" t="s">
        <v>1771</v>
      </c>
      <c r="C14" s="71" t="s">
        <v>120</v>
      </c>
      <c r="D14" s="71" t="s">
        <v>157</v>
      </c>
      <c r="E14" s="71" t="s">
        <v>132</v>
      </c>
      <c r="F14" s="68">
        <v>319002.50692499999</v>
      </c>
      <c r="G14" s="70">
        <v>12.9</v>
      </c>
      <c r="H14" s="68">
        <v>41.151323392999998</v>
      </c>
      <c r="I14" s="69">
        <v>2.1273431395190029E-2</v>
      </c>
      <c r="J14" s="69">
        <f t="shared" si="0"/>
        <v>0.10781709595517447</v>
      </c>
      <c r="K14" s="69">
        <f>H14/'סכום נכסי הקרן'!$C$41</f>
        <v>1.9552578695787866E-6</v>
      </c>
    </row>
    <row r="15" spans="1:11">
      <c r="A15" s="62" t="s">
        <v>1772</v>
      </c>
      <c r="B15" s="59" t="s">
        <v>1773</v>
      </c>
      <c r="C15" s="71" t="s">
        <v>120</v>
      </c>
      <c r="D15" s="71" t="s">
        <v>308</v>
      </c>
      <c r="E15" s="71" t="s">
        <v>132</v>
      </c>
      <c r="F15" s="68">
        <v>230947.94399299996</v>
      </c>
      <c r="G15" s="70">
        <v>33.799999999999997</v>
      </c>
      <c r="H15" s="68">
        <v>78.060405390999989</v>
      </c>
      <c r="I15" s="69">
        <v>1.4037611164069617E-2</v>
      </c>
      <c r="J15" s="69">
        <f t="shared" si="0"/>
        <v>0.20451945464706248</v>
      </c>
      <c r="K15" s="69">
        <f>H15/'סכום נכסי הקרן'!$C$41</f>
        <v>3.7089505114002173E-6</v>
      </c>
    </row>
    <row r="16" spans="1:11">
      <c r="A16" s="129" t="s">
        <v>3565</v>
      </c>
      <c r="B16" s="130" t="s">
        <v>3565</v>
      </c>
      <c r="C16" s="130" t="s">
        <v>3565</v>
      </c>
      <c r="D16" s="130" t="s">
        <v>3565</v>
      </c>
      <c r="E16" s="130" t="s">
        <v>3565</v>
      </c>
      <c r="F16" s="130" t="s">
        <v>3565</v>
      </c>
      <c r="G16" s="130" t="s">
        <v>3565</v>
      </c>
      <c r="H16" s="130" t="s">
        <v>3565</v>
      </c>
      <c r="I16" s="130" t="s">
        <v>3565</v>
      </c>
      <c r="J16" s="130" t="s">
        <v>3565</v>
      </c>
      <c r="K16" s="130" t="s">
        <v>3565</v>
      </c>
    </row>
    <row r="17" spans="1:11">
      <c r="A17" s="77" t="s">
        <v>41</v>
      </c>
      <c r="B17" s="130" t="s">
        <v>3565</v>
      </c>
      <c r="C17" s="130" t="s">
        <v>3565</v>
      </c>
      <c r="D17" s="130" t="s">
        <v>3565</v>
      </c>
      <c r="E17" s="130" t="s">
        <v>3565</v>
      </c>
      <c r="F17" s="130" t="s">
        <v>3565</v>
      </c>
      <c r="G17" s="130" t="s">
        <v>3565</v>
      </c>
      <c r="H17" s="68">
        <v>8.5622953279999994</v>
      </c>
      <c r="I17" s="130" t="s">
        <v>3565</v>
      </c>
      <c r="J17" s="69">
        <f t="shared" si="0"/>
        <v>2.2433344564868878E-2</v>
      </c>
      <c r="K17" s="69">
        <f>H17/'סכום נכסי הקרן'!$C$41</f>
        <v>4.0682762889169855E-7</v>
      </c>
    </row>
    <row r="18" spans="1:11">
      <c r="A18" s="74" t="s">
        <v>1774</v>
      </c>
      <c r="B18" s="127" t="s">
        <v>3565</v>
      </c>
      <c r="C18" s="127" t="s">
        <v>3565</v>
      </c>
      <c r="D18" s="127" t="s">
        <v>3565</v>
      </c>
      <c r="E18" s="127" t="s">
        <v>3565</v>
      </c>
      <c r="F18" s="127" t="s">
        <v>3565</v>
      </c>
      <c r="G18" s="127" t="s">
        <v>3565</v>
      </c>
      <c r="H18" s="65">
        <v>8.5622953279999994</v>
      </c>
      <c r="I18" s="127" t="s">
        <v>3565</v>
      </c>
      <c r="J18" s="66">
        <f t="shared" si="0"/>
        <v>2.2433344564868878E-2</v>
      </c>
      <c r="K18" s="66">
        <f>H18/'סכום נכסי הקרן'!$C$41</f>
        <v>4.0682762889169855E-7</v>
      </c>
    </row>
    <row r="19" spans="1:11">
      <c r="A19" s="62" t="s">
        <v>1775</v>
      </c>
      <c r="B19" s="59" t="s">
        <v>1776</v>
      </c>
      <c r="C19" s="71" t="s">
        <v>1462</v>
      </c>
      <c r="D19" s="71" t="s">
        <v>3334</v>
      </c>
      <c r="E19" s="71" t="s">
        <v>131</v>
      </c>
      <c r="F19" s="68">
        <v>48151.321799999998</v>
      </c>
      <c r="G19" s="70">
        <v>4.1100000000000003</v>
      </c>
      <c r="H19" s="68">
        <v>7.1779030949999996</v>
      </c>
      <c r="I19" s="69">
        <v>1.4416563413173651E-3</v>
      </c>
      <c r="J19" s="69">
        <f t="shared" si="0"/>
        <v>1.8806215765158171E-2</v>
      </c>
      <c r="K19" s="69">
        <f>H19/'סכום נכסי הקרן'!$C$41</f>
        <v>3.4104982188640932E-7</v>
      </c>
    </row>
    <row r="20" spans="1:11">
      <c r="A20" s="62" t="s">
        <v>1777</v>
      </c>
      <c r="B20" s="59" t="s">
        <v>1778</v>
      </c>
      <c r="C20" s="71" t="s">
        <v>1484</v>
      </c>
      <c r="D20" s="71" t="s">
        <v>925</v>
      </c>
      <c r="E20" s="71" t="s">
        <v>131</v>
      </c>
      <c r="F20" s="68">
        <v>12723.023758999998</v>
      </c>
      <c r="G20" s="70">
        <v>3</v>
      </c>
      <c r="H20" s="68">
        <v>1.384392233</v>
      </c>
      <c r="I20" s="69">
        <v>5.0288631458498016E-4</v>
      </c>
      <c r="J20" s="69">
        <f t="shared" si="0"/>
        <v>3.6271287997107077E-3</v>
      </c>
      <c r="K20" s="69">
        <f>H20/'סכום נכסי הקרן'!$C$41</f>
        <v>6.5777807005289267E-8</v>
      </c>
    </row>
    <row r="21" spans="1:11">
      <c r="A21" s="129" t="s">
        <v>3565</v>
      </c>
      <c r="B21" s="130" t="s">
        <v>3565</v>
      </c>
      <c r="C21" s="130" t="s">
        <v>3565</v>
      </c>
      <c r="D21" s="130" t="s">
        <v>3565</v>
      </c>
      <c r="E21" s="130" t="s">
        <v>3565</v>
      </c>
      <c r="F21" s="130" t="s">
        <v>3565</v>
      </c>
      <c r="G21" s="130" t="s">
        <v>3565</v>
      </c>
      <c r="H21" s="130" t="s">
        <v>3565</v>
      </c>
      <c r="I21" s="130" t="s">
        <v>3565</v>
      </c>
      <c r="J21" s="130" t="s">
        <v>3565</v>
      </c>
      <c r="K21" s="130" t="s">
        <v>3565</v>
      </c>
    </row>
    <row r="22" spans="1:11">
      <c r="A22" s="130" t="s">
        <v>3565</v>
      </c>
      <c r="B22" s="130" t="s">
        <v>3565</v>
      </c>
      <c r="C22" s="130" t="s">
        <v>3565</v>
      </c>
      <c r="D22" s="130" t="s">
        <v>3565</v>
      </c>
      <c r="E22" s="130" t="s">
        <v>3565</v>
      </c>
      <c r="F22" s="130" t="s">
        <v>3565</v>
      </c>
      <c r="G22" s="130" t="s">
        <v>3565</v>
      </c>
      <c r="H22" s="130" t="s">
        <v>3565</v>
      </c>
      <c r="I22" s="130" t="s">
        <v>3565</v>
      </c>
      <c r="J22" s="130" t="s">
        <v>3565</v>
      </c>
      <c r="K22" s="130" t="s">
        <v>3565</v>
      </c>
    </row>
    <row r="23" spans="1:11">
      <c r="A23" s="130" t="s">
        <v>3565</v>
      </c>
      <c r="B23" s="130" t="s">
        <v>3565</v>
      </c>
      <c r="C23" s="130" t="s">
        <v>3565</v>
      </c>
      <c r="D23" s="130" t="s">
        <v>3565</v>
      </c>
      <c r="E23" s="130" t="s">
        <v>3565</v>
      </c>
      <c r="F23" s="130" t="s">
        <v>3565</v>
      </c>
      <c r="G23" s="130" t="s">
        <v>3565</v>
      </c>
      <c r="H23" s="130" t="s">
        <v>3565</v>
      </c>
      <c r="I23" s="130" t="s">
        <v>3565</v>
      </c>
      <c r="J23" s="130" t="s">
        <v>3565</v>
      </c>
      <c r="K23" s="130" t="s">
        <v>3565</v>
      </c>
    </row>
    <row r="24" spans="1:11">
      <c r="A24" s="100" t="s">
        <v>210</v>
      </c>
      <c r="B24" s="130" t="s">
        <v>3565</v>
      </c>
      <c r="C24" s="130" t="s">
        <v>3565</v>
      </c>
      <c r="D24" s="130" t="s">
        <v>3565</v>
      </c>
      <c r="E24" s="130" t="s">
        <v>3565</v>
      </c>
      <c r="F24" s="130" t="s">
        <v>3565</v>
      </c>
      <c r="G24" s="130" t="s">
        <v>3565</v>
      </c>
      <c r="H24" s="130" t="s">
        <v>3565</v>
      </c>
      <c r="I24" s="130" t="s">
        <v>3565</v>
      </c>
      <c r="J24" s="130" t="s">
        <v>3565</v>
      </c>
      <c r="K24" s="130" t="s">
        <v>3565</v>
      </c>
    </row>
    <row r="25" spans="1:11">
      <c r="A25" s="100" t="s">
        <v>112</v>
      </c>
      <c r="B25" s="130" t="s">
        <v>3565</v>
      </c>
      <c r="C25" s="130" t="s">
        <v>3565</v>
      </c>
      <c r="D25" s="130" t="s">
        <v>3565</v>
      </c>
      <c r="E25" s="130" t="s">
        <v>3565</v>
      </c>
      <c r="F25" s="130" t="s">
        <v>3565</v>
      </c>
      <c r="G25" s="130" t="s">
        <v>3565</v>
      </c>
      <c r="H25" s="130" t="s">
        <v>3565</v>
      </c>
      <c r="I25" s="130" t="s">
        <v>3565</v>
      </c>
      <c r="J25" s="130" t="s">
        <v>3565</v>
      </c>
      <c r="K25" s="130" t="s">
        <v>3565</v>
      </c>
    </row>
    <row r="26" spans="1:11">
      <c r="A26" s="100" t="s">
        <v>193</v>
      </c>
      <c r="B26" s="130" t="s">
        <v>3565</v>
      </c>
      <c r="C26" s="130" t="s">
        <v>3565</v>
      </c>
      <c r="D26" s="130" t="s">
        <v>3565</v>
      </c>
      <c r="E26" s="130" t="s">
        <v>3565</v>
      </c>
      <c r="F26" s="130" t="s">
        <v>3565</v>
      </c>
      <c r="G26" s="130" t="s">
        <v>3565</v>
      </c>
      <c r="H26" s="130" t="s">
        <v>3565</v>
      </c>
      <c r="I26" s="130" t="s">
        <v>3565</v>
      </c>
      <c r="J26" s="130" t="s">
        <v>3565</v>
      </c>
      <c r="K26" s="130" t="s">
        <v>3565</v>
      </c>
    </row>
    <row r="27" spans="1:11">
      <c r="A27" s="100" t="s">
        <v>201</v>
      </c>
      <c r="B27" s="130" t="s">
        <v>3565</v>
      </c>
      <c r="C27" s="130" t="s">
        <v>3565</v>
      </c>
      <c r="D27" s="130" t="s">
        <v>3565</v>
      </c>
      <c r="E27" s="130" t="s">
        <v>3565</v>
      </c>
      <c r="F27" s="130" t="s">
        <v>3565</v>
      </c>
      <c r="G27" s="130" t="s">
        <v>3565</v>
      </c>
      <c r="H27" s="130" t="s">
        <v>3565</v>
      </c>
      <c r="I27" s="130" t="s">
        <v>3565</v>
      </c>
      <c r="J27" s="130" t="s">
        <v>3565</v>
      </c>
      <c r="K27" s="130" t="s">
        <v>3565</v>
      </c>
    </row>
    <row r="28" spans="1:11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spans="1:11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</row>
    <row r="30" spans="1:11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1:11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1:11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1:11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1:11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1:11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1:11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</row>
    <row r="39" spans="1:11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</row>
    <row r="40" spans="1:11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</row>
    <row r="41" spans="1:11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</row>
    <row r="42" spans="1:11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</row>
    <row r="43" spans="1:11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</row>
    <row r="46" spans="1:11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</row>
    <row r="47" spans="1:11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</row>
    <row r="48" spans="1:11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</row>
    <row r="49" spans="1:11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</row>
    <row r="51" spans="1:11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</row>
    <row r="52" spans="1:11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</row>
    <row r="53" spans="1:11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</row>
    <row r="54" spans="1:11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</row>
    <row r="55" spans="1:11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</row>
    <row r="56" spans="1:11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</row>
    <row r="57" spans="1:11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</row>
    <row r="58" spans="1:11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</row>
    <row r="59" spans="1:11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</row>
    <row r="60" spans="1:11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</row>
    <row r="61" spans="1:11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</row>
    <row r="62" spans="1:11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</row>
    <row r="63" spans="1:11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</row>
    <row r="64" spans="1:11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</row>
    <row r="65" spans="1:11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</row>
    <row r="66" spans="1:11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</row>
    <row r="67" spans="1:11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</row>
    <row r="68" spans="1:11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</row>
    <row r="69" spans="1:11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</row>
    <row r="70" spans="1:11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</row>
    <row r="71" spans="1:11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</row>
    <row r="72" spans="1:11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</row>
    <row r="73" spans="1:11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</row>
    <row r="74" spans="1:11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</row>
    <row r="75" spans="1:11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</row>
    <row r="76" spans="1:11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</row>
    <row r="77" spans="1:11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</row>
    <row r="78" spans="1:11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</row>
    <row r="79" spans="1:11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</row>
    <row r="80" spans="1:11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</row>
    <row r="81" spans="1:11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</row>
    <row r="82" spans="1:11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</row>
    <row r="83" spans="1:11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</row>
    <row r="84" spans="1:11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</row>
    <row r="85" spans="1:11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</row>
    <row r="86" spans="1:11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</row>
    <row r="87" spans="1:11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</row>
    <row r="88" spans="1:11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</row>
    <row r="89" spans="1:11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</row>
    <row r="90" spans="1:11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</row>
    <row r="91" spans="1:11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</row>
    <row r="92" spans="1:11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</row>
    <row r="93" spans="1:11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</row>
    <row r="94" spans="1:11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</row>
    <row r="95" spans="1:11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</row>
    <row r="96" spans="1:11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</row>
    <row r="97" spans="1:11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</row>
    <row r="98" spans="1:11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</row>
    <row r="99" spans="1:11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</row>
    <row r="100" spans="1:11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</row>
    <row r="101" spans="1:11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</row>
    <row r="102" spans="1:11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</row>
    <row r="103" spans="1:11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</row>
    <row r="104" spans="1:11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</row>
    <row r="105" spans="1:11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</row>
    <row r="106" spans="1:11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</row>
    <row r="107" spans="1:11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</row>
    <row r="108" spans="1:11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</row>
    <row r="109" spans="1:11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</row>
    <row r="110" spans="1:11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</row>
    <row r="111" spans="1:11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</row>
    <row r="112" spans="1:11" hidden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</row>
    <row r="113" spans="1:11" hidden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</row>
    <row r="114" spans="1:11" hidden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</row>
    <row r="115" spans="1:11" hidden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</row>
    <row r="116" spans="1:11" hidden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</row>
    <row r="117" spans="1:11" hidden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</row>
    <row r="118" spans="1:11" hidden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</row>
    <row r="119" spans="1:11" hidden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</row>
    <row r="120" spans="1:11" hidden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</row>
    <row r="121" spans="1:11" hidden="1">
      <c r="C121" s="1"/>
      <c r="D121" s="1"/>
    </row>
    <row r="122" spans="1:11" hidden="1">
      <c r="C122" s="1"/>
      <c r="D122" s="1"/>
    </row>
    <row r="123" spans="1:11" hidden="1">
      <c r="C123" s="1"/>
      <c r="D123" s="1"/>
    </row>
    <row r="124" spans="1:11" hidden="1">
      <c r="C124" s="1"/>
      <c r="D124" s="1"/>
    </row>
    <row r="125" spans="1:11" hidden="1">
      <c r="C125" s="1"/>
      <c r="D125" s="1"/>
    </row>
    <row r="126" spans="1:11" hidden="1">
      <c r="C126" s="1"/>
      <c r="D126" s="1"/>
    </row>
    <row r="127" spans="1:11" hidden="1">
      <c r="C127" s="1"/>
      <c r="D127" s="1"/>
    </row>
    <row r="128" spans="1:11" hidden="1">
      <c r="C128" s="1"/>
      <c r="D128" s="1"/>
    </row>
    <row r="129" spans="3:4" hidden="1">
      <c r="C129" s="1"/>
      <c r="D129" s="1"/>
    </row>
    <row r="130" spans="3:4" hidden="1">
      <c r="C130" s="1"/>
      <c r="D130" s="1"/>
    </row>
    <row r="131" spans="3:4" hidden="1">
      <c r="C131" s="1"/>
      <c r="D131" s="1"/>
    </row>
    <row r="132" spans="3:4" hidden="1">
      <c r="C132" s="1"/>
      <c r="D132" s="1"/>
    </row>
    <row r="133" spans="3:4" hidden="1">
      <c r="C133" s="1"/>
      <c r="D133" s="1"/>
    </row>
    <row r="134" spans="3:4" hidden="1">
      <c r="C134" s="1"/>
      <c r="D134" s="1"/>
    </row>
    <row r="135" spans="3:4" hidden="1">
      <c r="C135" s="1"/>
      <c r="D135" s="1"/>
    </row>
    <row r="136" spans="3:4" hidden="1">
      <c r="C136" s="1"/>
      <c r="D136" s="1"/>
    </row>
    <row r="137" spans="3:4" hidden="1">
      <c r="C137" s="1"/>
      <c r="D137" s="1"/>
    </row>
    <row r="138" spans="3:4" hidden="1">
      <c r="C138" s="1"/>
      <c r="D138" s="1"/>
    </row>
    <row r="139" spans="3:4" hidden="1">
      <c r="C139" s="1"/>
      <c r="D139" s="1"/>
    </row>
    <row r="140" spans="3:4" hidden="1">
      <c r="C140" s="1"/>
      <c r="D140" s="1"/>
    </row>
    <row r="141" spans="3:4" hidden="1">
      <c r="C141" s="1"/>
      <c r="D141" s="1"/>
    </row>
    <row r="142" spans="3:4" hidden="1">
      <c r="C142" s="1"/>
      <c r="D142" s="1"/>
    </row>
    <row r="143" spans="3:4" hidden="1">
      <c r="C143" s="1"/>
      <c r="D143" s="1"/>
    </row>
    <row r="144" spans="3:4" hidden="1">
      <c r="C144" s="1"/>
      <c r="D144" s="1"/>
    </row>
    <row r="145" spans="3:4" hidden="1">
      <c r="C145" s="1"/>
      <c r="D145" s="1"/>
    </row>
    <row r="146" spans="3:4" hidden="1">
      <c r="C146" s="1"/>
      <c r="D146" s="1"/>
    </row>
    <row r="147" spans="3:4" hidden="1">
      <c r="C147" s="1"/>
      <c r="D147" s="1"/>
    </row>
    <row r="148" spans="3:4" hidden="1">
      <c r="C148" s="1"/>
      <c r="D148" s="1"/>
    </row>
    <row r="149" spans="3:4" hidden="1">
      <c r="C149" s="1"/>
      <c r="D149" s="1"/>
    </row>
    <row r="150" spans="3:4" hidden="1">
      <c r="C150" s="1"/>
      <c r="D150" s="1"/>
    </row>
    <row r="151" spans="3:4" hidden="1">
      <c r="C151" s="1"/>
      <c r="D151" s="1"/>
    </row>
    <row r="152" spans="3:4" hidden="1">
      <c r="C152" s="1"/>
      <c r="D152" s="1"/>
    </row>
    <row r="153" spans="3:4" hidden="1">
      <c r="C153" s="1"/>
      <c r="D153" s="1"/>
    </row>
    <row r="154" spans="3:4" hidden="1">
      <c r="C154" s="1"/>
      <c r="D154" s="1"/>
    </row>
    <row r="155" spans="3:4" hidden="1">
      <c r="C155" s="1"/>
      <c r="D155" s="1"/>
    </row>
    <row r="156" spans="3:4" hidden="1">
      <c r="C156" s="1"/>
      <c r="D156" s="1"/>
    </row>
    <row r="157" spans="3:4" hidden="1">
      <c r="C157" s="1"/>
      <c r="D157" s="1"/>
    </row>
    <row r="158" spans="3:4" hidden="1">
      <c r="C158" s="1"/>
      <c r="D158" s="1"/>
    </row>
    <row r="159" spans="3:4" hidden="1">
      <c r="C159" s="1"/>
      <c r="D159" s="1"/>
    </row>
    <row r="160" spans="3:4" hidden="1">
      <c r="C160" s="1"/>
      <c r="D160" s="1"/>
    </row>
    <row r="161" spans="3:4" hidden="1">
      <c r="C161" s="1"/>
      <c r="D161" s="1"/>
    </row>
    <row r="162" spans="3:4" hidden="1">
      <c r="C162" s="1"/>
      <c r="D162" s="1"/>
    </row>
    <row r="163" spans="3:4" hidden="1">
      <c r="C163" s="1"/>
      <c r="D163" s="1"/>
    </row>
    <row r="164" spans="3:4" hidden="1">
      <c r="C164" s="1"/>
      <c r="D164" s="1"/>
    </row>
    <row r="165" spans="3:4" hidden="1">
      <c r="C165" s="1"/>
      <c r="D165" s="1"/>
    </row>
    <row r="166" spans="3:4" hidden="1">
      <c r="C166" s="1"/>
      <c r="D166" s="1"/>
    </row>
    <row r="167" spans="3:4" hidden="1">
      <c r="C167" s="1"/>
      <c r="D167" s="1"/>
    </row>
    <row r="168" spans="3:4" hidden="1">
      <c r="C168" s="1"/>
      <c r="D168" s="1"/>
    </row>
    <row r="169" spans="3:4" hidden="1">
      <c r="C169" s="1"/>
      <c r="D169" s="1"/>
    </row>
    <row r="170" spans="3:4" hidden="1">
      <c r="C170" s="1"/>
      <c r="D170" s="1"/>
    </row>
    <row r="171" spans="3:4" hidden="1">
      <c r="C171" s="1"/>
      <c r="D171" s="1"/>
    </row>
    <row r="172" spans="3:4" hidden="1">
      <c r="C172" s="1"/>
      <c r="D172" s="1"/>
    </row>
    <row r="173" spans="3:4" hidden="1">
      <c r="C173" s="1"/>
      <c r="D173" s="1"/>
    </row>
    <row r="174" spans="3:4" hidden="1">
      <c r="C174" s="1"/>
      <c r="D174" s="1"/>
    </row>
    <row r="175" spans="3:4" hidden="1">
      <c r="C175" s="1"/>
      <c r="D175" s="1"/>
    </row>
    <row r="176" spans="3:4" hidden="1">
      <c r="C176" s="1"/>
      <c r="D176" s="1"/>
    </row>
    <row r="177" spans="3:4" hidden="1">
      <c r="C177" s="1"/>
      <c r="D177" s="1"/>
    </row>
    <row r="178" spans="3:4" hidden="1">
      <c r="C178" s="1"/>
      <c r="D178" s="1"/>
    </row>
    <row r="179" spans="3:4" hidden="1">
      <c r="C179" s="1"/>
      <c r="D179" s="1"/>
    </row>
    <row r="180" spans="3:4" hidden="1">
      <c r="C180" s="1"/>
      <c r="D180" s="1"/>
    </row>
    <row r="181" spans="3:4" hidden="1">
      <c r="C181" s="1"/>
      <c r="D181" s="1"/>
    </row>
    <row r="182" spans="3:4" hidden="1">
      <c r="C182" s="1"/>
      <c r="D182" s="1"/>
    </row>
    <row r="183" spans="3:4" hidden="1">
      <c r="C183" s="1"/>
      <c r="D183" s="1"/>
    </row>
    <row r="184" spans="3:4" hidden="1">
      <c r="C184" s="1"/>
      <c r="D184" s="1"/>
    </row>
    <row r="185" spans="3:4" hidden="1">
      <c r="C185" s="1"/>
      <c r="D185" s="1"/>
    </row>
    <row r="186" spans="3:4" hidden="1">
      <c r="C186" s="1"/>
      <c r="D186" s="1"/>
    </row>
    <row r="187" spans="3:4" hidden="1">
      <c r="C187" s="1"/>
      <c r="D187" s="1"/>
    </row>
    <row r="188" spans="3:4" hidden="1">
      <c r="C188" s="1"/>
      <c r="D188" s="1"/>
    </row>
    <row r="189" spans="3:4" hidden="1">
      <c r="C189" s="1"/>
      <c r="D189" s="1"/>
    </row>
    <row r="190" spans="3:4" hidden="1">
      <c r="C190" s="1"/>
      <c r="D190" s="1"/>
    </row>
    <row r="191" spans="3:4" hidden="1">
      <c r="C191" s="1"/>
      <c r="D191" s="1"/>
    </row>
    <row r="192" spans="3:4" hidden="1">
      <c r="C192" s="1"/>
      <c r="D192" s="1"/>
    </row>
    <row r="193" spans="3:4" hidden="1">
      <c r="C193" s="1"/>
      <c r="D193" s="1"/>
    </row>
    <row r="194" spans="3:4" hidden="1">
      <c r="C194" s="1"/>
      <c r="D194" s="1"/>
    </row>
    <row r="195" spans="3:4" hidden="1">
      <c r="C195" s="1"/>
      <c r="D195" s="1"/>
    </row>
    <row r="196" spans="3:4" hidden="1">
      <c r="C196" s="1"/>
      <c r="D196" s="1"/>
    </row>
    <row r="197" spans="3:4" hidden="1">
      <c r="C197" s="1"/>
      <c r="D197" s="1"/>
    </row>
    <row r="198" spans="3:4" hidden="1">
      <c r="C198" s="1"/>
      <c r="D198" s="1"/>
    </row>
    <row r="199" spans="3:4" hidden="1">
      <c r="C199" s="1"/>
      <c r="D199" s="1"/>
    </row>
    <row r="200" spans="3:4" hidden="1">
      <c r="C200" s="1"/>
      <c r="D200" s="1"/>
    </row>
    <row r="201" spans="3:4" hidden="1">
      <c r="C201" s="1"/>
      <c r="D201" s="1"/>
    </row>
    <row r="202" spans="3:4" hidden="1">
      <c r="C202" s="1"/>
      <c r="D202" s="1"/>
    </row>
    <row r="203" spans="3:4" hidden="1">
      <c r="C203" s="1"/>
      <c r="D203" s="1"/>
    </row>
    <row r="204" spans="3:4" hidden="1">
      <c r="C204" s="1"/>
      <c r="D204" s="1"/>
    </row>
    <row r="205" spans="3:4" hidden="1">
      <c r="C205" s="1"/>
      <c r="D205" s="1"/>
    </row>
    <row r="206" spans="3:4" hidden="1">
      <c r="C206" s="1"/>
      <c r="D206" s="1"/>
    </row>
    <row r="207" spans="3:4" hidden="1">
      <c r="C207" s="1"/>
      <c r="D207" s="1"/>
    </row>
    <row r="208" spans="3:4" hidden="1">
      <c r="C208" s="1"/>
      <c r="D208" s="1"/>
    </row>
    <row r="209" spans="3:4" hidden="1">
      <c r="C209" s="1"/>
      <c r="D209" s="1"/>
    </row>
    <row r="210" spans="3:4" hidden="1">
      <c r="C210" s="1"/>
      <c r="D210" s="1"/>
    </row>
    <row r="211" spans="3:4" hidden="1">
      <c r="C211" s="1"/>
      <c r="D211" s="1"/>
    </row>
    <row r="212" spans="3:4" hidden="1">
      <c r="C212" s="1"/>
      <c r="D212" s="1"/>
    </row>
    <row r="213" spans="3:4" hidden="1">
      <c r="C213" s="1"/>
      <c r="D213" s="1"/>
    </row>
    <row r="214" spans="3:4" hidden="1">
      <c r="C214" s="1"/>
      <c r="D214" s="1"/>
    </row>
    <row r="215" spans="3:4" hidden="1">
      <c r="C215" s="1"/>
      <c r="D215" s="1"/>
    </row>
    <row r="216" spans="3:4" hidden="1">
      <c r="C216" s="1"/>
      <c r="D216" s="1"/>
    </row>
    <row r="217" spans="3:4" hidden="1">
      <c r="C217" s="1"/>
      <c r="D217" s="1"/>
    </row>
    <row r="218" spans="3:4" hidden="1">
      <c r="C218" s="1"/>
      <c r="D218" s="1"/>
    </row>
    <row r="219" spans="3:4" hidden="1">
      <c r="C219" s="1"/>
      <c r="D219" s="1"/>
    </row>
    <row r="220" spans="3:4" hidden="1">
      <c r="C220" s="1"/>
      <c r="D220" s="1"/>
    </row>
    <row r="221" spans="3:4" hidden="1">
      <c r="C221" s="1"/>
      <c r="D221" s="1"/>
    </row>
    <row r="222" spans="3:4" hidden="1">
      <c r="C222" s="1"/>
      <c r="D222" s="1"/>
    </row>
    <row r="223" spans="3:4" hidden="1">
      <c r="C223" s="1"/>
      <c r="D223" s="1"/>
    </row>
    <row r="224" spans="3:4" hidden="1">
      <c r="C224" s="1"/>
      <c r="D224" s="1"/>
    </row>
    <row r="225" spans="3:4" hidden="1">
      <c r="C225" s="1"/>
      <c r="D225" s="1"/>
    </row>
    <row r="226" spans="3:4" hidden="1">
      <c r="C226" s="1"/>
      <c r="D226" s="1"/>
    </row>
    <row r="227" spans="3:4" hidden="1">
      <c r="C227" s="1"/>
      <c r="D227" s="1"/>
    </row>
    <row r="228" spans="3:4" hidden="1">
      <c r="C228" s="1"/>
      <c r="D228" s="1"/>
    </row>
    <row r="229" spans="3:4" hidden="1">
      <c r="C229" s="1"/>
      <c r="D229" s="1"/>
    </row>
    <row r="230" spans="3:4" hidden="1">
      <c r="C230" s="1"/>
      <c r="D230" s="1"/>
    </row>
    <row r="231" spans="3:4" hidden="1">
      <c r="C231" s="1"/>
      <c r="D231" s="1"/>
    </row>
    <row r="232" spans="3:4" hidden="1">
      <c r="C232" s="1"/>
      <c r="D232" s="1"/>
    </row>
    <row r="233" spans="3:4" hidden="1">
      <c r="C233" s="1"/>
      <c r="D233" s="1"/>
    </row>
    <row r="234" spans="3:4" hidden="1">
      <c r="C234" s="1"/>
      <c r="D234" s="1"/>
    </row>
    <row r="235" spans="3:4" hidden="1">
      <c r="C235" s="1"/>
      <c r="D235" s="1"/>
    </row>
    <row r="236" spans="3:4" hidden="1">
      <c r="C236" s="1"/>
      <c r="D236" s="1"/>
    </row>
    <row r="237" spans="3:4" hidden="1">
      <c r="C237" s="1"/>
      <c r="D237" s="1"/>
    </row>
    <row r="238" spans="3:4" hidden="1">
      <c r="C238" s="1"/>
      <c r="D238" s="1"/>
    </row>
    <row r="239" spans="3:4" hidden="1">
      <c r="C239" s="1"/>
      <c r="D239" s="1"/>
    </row>
    <row r="240" spans="3:4" hidden="1">
      <c r="C240" s="1"/>
      <c r="D240" s="1"/>
    </row>
    <row r="241" spans="3:4" hidden="1">
      <c r="C241" s="1"/>
      <c r="D241" s="1"/>
    </row>
    <row r="242" spans="3:4" hidden="1">
      <c r="C242" s="1"/>
      <c r="D242" s="1"/>
    </row>
    <row r="243" spans="3:4" hidden="1">
      <c r="C243" s="1"/>
      <c r="D243" s="1"/>
    </row>
    <row r="244" spans="3:4" hidden="1">
      <c r="C244" s="1"/>
      <c r="D244" s="1"/>
    </row>
    <row r="245" spans="3:4" hidden="1">
      <c r="C245" s="1"/>
      <c r="D245" s="1"/>
    </row>
    <row r="246" spans="3:4" hidden="1">
      <c r="C246" s="1"/>
      <c r="D246" s="1"/>
    </row>
    <row r="247" spans="3:4" hidden="1">
      <c r="C247" s="1"/>
      <c r="D247" s="1"/>
    </row>
    <row r="248" spans="3:4" hidden="1">
      <c r="C248" s="1"/>
      <c r="D248" s="1"/>
    </row>
    <row r="249" spans="3:4" hidden="1">
      <c r="C249" s="1"/>
      <c r="D249" s="1"/>
    </row>
    <row r="250" spans="3:4" hidden="1">
      <c r="C250" s="1"/>
      <c r="D250" s="1"/>
    </row>
    <row r="251" spans="3:4" hidden="1">
      <c r="C251" s="1"/>
      <c r="D251" s="1"/>
    </row>
    <row r="252" spans="3:4" hidden="1">
      <c r="C252" s="1"/>
      <c r="D252" s="1"/>
    </row>
    <row r="253" spans="3:4" hidden="1">
      <c r="C253" s="1"/>
      <c r="D253" s="1"/>
    </row>
    <row r="254" spans="3:4" hidden="1">
      <c r="C254" s="1"/>
      <c r="D254" s="1"/>
    </row>
    <row r="255" spans="3:4" hidden="1">
      <c r="C255" s="1"/>
      <c r="D255" s="1"/>
    </row>
    <row r="256" spans="3:4" hidden="1">
      <c r="C256" s="1"/>
      <c r="D256" s="1"/>
    </row>
    <row r="257" spans="3:4" hidden="1">
      <c r="C257" s="1"/>
      <c r="D257" s="1"/>
    </row>
    <row r="258" spans="3:4" hidden="1">
      <c r="C258" s="1"/>
      <c r="D258" s="1"/>
    </row>
    <row r="259" spans="3:4" hidden="1">
      <c r="C259" s="1"/>
      <c r="D259" s="1"/>
    </row>
    <row r="260" spans="3:4" hidden="1">
      <c r="C260" s="1"/>
      <c r="D260" s="1"/>
    </row>
    <row r="261" spans="3:4" hidden="1">
      <c r="C261" s="1"/>
      <c r="D261" s="1"/>
    </row>
    <row r="262" spans="3:4" hidden="1">
      <c r="C262" s="1"/>
      <c r="D262" s="1"/>
    </row>
    <row r="263" spans="3:4" hidden="1">
      <c r="C263" s="1"/>
      <c r="D263" s="1"/>
    </row>
    <row r="264" spans="3:4" hidden="1">
      <c r="C264" s="1"/>
      <c r="D264" s="1"/>
    </row>
    <row r="265" spans="3:4" hidden="1">
      <c r="C265" s="1"/>
      <c r="D265" s="1"/>
    </row>
    <row r="266" spans="3:4" hidden="1">
      <c r="C266" s="1"/>
      <c r="D266" s="1"/>
    </row>
    <row r="267" spans="3:4" hidden="1">
      <c r="C267" s="1"/>
      <c r="D267" s="1"/>
    </row>
    <row r="268" spans="3:4" hidden="1">
      <c r="C268" s="1"/>
      <c r="D268" s="1"/>
    </row>
    <row r="269" spans="3:4" hidden="1">
      <c r="C269" s="1"/>
      <c r="D269" s="1"/>
    </row>
    <row r="270" spans="3:4" hidden="1">
      <c r="C270" s="1"/>
      <c r="D270" s="1"/>
    </row>
    <row r="271" spans="3:4" hidden="1">
      <c r="C271" s="1"/>
      <c r="D271" s="1"/>
    </row>
    <row r="272" spans="3:4" hidden="1">
      <c r="C272" s="1"/>
      <c r="D272" s="1"/>
    </row>
    <row r="273" spans="3:4" hidden="1">
      <c r="C273" s="1"/>
      <c r="D273" s="1"/>
    </row>
    <row r="274" spans="3:4" hidden="1">
      <c r="C274" s="1"/>
      <c r="D274" s="1"/>
    </row>
    <row r="275" spans="3:4" hidden="1">
      <c r="C275" s="1"/>
      <c r="D275" s="1"/>
    </row>
    <row r="276" spans="3:4" hidden="1">
      <c r="C276" s="1"/>
      <c r="D276" s="1"/>
    </row>
    <row r="277" spans="3:4" hidden="1">
      <c r="C277" s="1"/>
      <c r="D277" s="1"/>
    </row>
    <row r="278" spans="3:4" hidden="1">
      <c r="C278" s="1"/>
      <c r="D278" s="1"/>
    </row>
    <row r="279" spans="3:4" hidden="1">
      <c r="C279" s="1"/>
      <c r="D279" s="1"/>
    </row>
    <row r="280" spans="3:4" hidden="1">
      <c r="C280" s="1"/>
      <c r="D280" s="1"/>
    </row>
    <row r="281" spans="3:4" hidden="1">
      <c r="C281" s="1"/>
      <c r="D281" s="1"/>
    </row>
    <row r="282" spans="3:4" hidden="1">
      <c r="C282" s="1"/>
      <c r="D282" s="1"/>
    </row>
    <row r="283" spans="3:4" hidden="1">
      <c r="C283" s="1"/>
      <c r="D283" s="1"/>
    </row>
    <row r="284" spans="3:4" hidden="1">
      <c r="C284" s="1"/>
      <c r="D284" s="1"/>
    </row>
    <row r="285" spans="3:4" hidden="1">
      <c r="C285" s="1"/>
      <c r="D285" s="1"/>
    </row>
    <row r="286" spans="3:4" hidden="1">
      <c r="C286" s="1"/>
      <c r="D286" s="1"/>
    </row>
    <row r="287" spans="3:4" hidden="1">
      <c r="C287" s="1"/>
      <c r="D287" s="1"/>
    </row>
    <row r="288" spans="3:4" hidden="1">
      <c r="C288" s="1"/>
      <c r="D288" s="1"/>
    </row>
    <row r="289" spans="3:4" hidden="1">
      <c r="C289" s="1"/>
      <c r="D289" s="1"/>
    </row>
    <row r="290" spans="3:4" hidden="1">
      <c r="C290" s="1"/>
      <c r="D290" s="1"/>
    </row>
    <row r="291" spans="3:4" hidden="1">
      <c r="C291" s="1"/>
      <c r="D291" s="1"/>
    </row>
    <row r="292" spans="3:4" hidden="1">
      <c r="C292" s="1"/>
      <c r="D292" s="1"/>
    </row>
    <row r="293" spans="3:4" hidden="1">
      <c r="C293" s="1"/>
      <c r="D293" s="1"/>
    </row>
    <row r="294" spans="3:4" hidden="1">
      <c r="C294" s="1"/>
      <c r="D294" s="1"/>
    </row>
    <row r="295" spans="3:4" hidden="1">
      <c r="C295" s="1"/>
      <c r="D295" s="1"/>
    </row>
    <row r="296" spans="3:4" hidden="1">
      <c r="C296" s="1"/>
      <c r="D296" s="1"/>
    </row>
    <row r="297" spans="3:4" hidden="1">
      <c r="C297" s="1"/>
      <c r="D297" s="1"/>
    </row>
    <row r="298" spans="3:4" hidden="1">
      <c r="C298" s="1"/>
      <c r="D298" s="1"/>
    </row>
    <row r="299" spans="3:4" hidden="1">
      <c r="C299" s="1"/>
      <c r="D299" s="1"/>
    </row>
    <row r="300" spans="3:4" hidden="1">
      <c r="C300" s="1"/>
      <c r="D300" s="1"/>
    </row>
    <row r="301" spans="3:4" hidden="1">
      <c r="C301" s="1"/>
      <c r="D301" s="1"/>
    </row>
    <row r="302" spans="3:4" hidden="1">
      <c r="C302" s="1"/>
      <c r="D302" s="1"/>
    </row>
    <row r="303" spans="3:4" hidden="1">
      <c r="C303" s="1"/>
      <c r="D303" s="1"/>
    </row>
    <row r="304" spans="3:4" hidden="1">
      <c r="C304" s="1"/>
      <c r="D304" s="1"/>
    </row>
    <row r="305" spans="3:4" hidden="1">
      <c r="C305" s="1"/>
      <c r="D305" s="1"/>
    </row>
    <row r="306" spans="3:4" hidden="1">
      <c r="C306" s="1"/>
      <c r="D306" s="1"/>
    </row>
    <row r="307" spans="3:4" hidden="1">
      <c r="C307" s="1"/>
      <c r="D307" s="1"/>
    </row>
    <row r="308" spans="3:4" hidden="1">
      <c r="C308" s="1"/>
      <c r="D308" s="1"/>
    </row>
    <row r="309" spans="3:4" hidden="1">
      <c r="C309" s="1"/>
      <c r="D309" s="1"/>
    </row>
    <row r="310" spans="3:4" hidden="1">
      <c r="C310" s="1"/>
      <c r="D310" s="1"/>
    </row>
    <row r="311" spans="3:4" hidden="1">
      <c r="C311" s="1"/>
      <c r="D311" s="1"/>
    </row>
    <row r="312" spans="3:4" hidden="1">
      <c r="C312" s="1"/>
      <c r="D312" s="1"/>
    </row>
    <row r="313" spans="3:4" hidden="1">
      <c r="C313" s="1"/>
      <c r="D313" s="1"/>
    </row>
    <row r="314" spans="3:4" hidden="1">
      <c r="C314" s="1"/>
      <c r="D314" s="1"/>
    </row>
    <row r="315" spans="3:4" hidden="1">
      <c r="C315" s="1"/>
      <c r="D315" s="1"/>
    </row>
    <row r="316" spans="3:4" hidden="1">
      <c r="C316" s="1"/>
      <c r="D316" s="1"/>
    </row>
    <row r="317" spans="3:4" hidden="1">
      <c r="C317" s="1"/>
      <c r="D317" s="1"/>
    </row>
    <row r="318" spans="3:4" hidden="1">
      <c r="C318" s="1"/>
      <c r="D318" s="1"/>
    </row>
    <row r="319" spans="3:4" hidden="1">
      <c r="C319" s="1"/>
      <c r="D319" s="1"/>
    </row>
    <row r="320" spans="3:4" hidden="1">
      <c r="C320" s="1"/>
      <c r="D320" s="1"/>
    </row>
    <row r="321" spans="3:4" hidden="1">
      <c r="C321" s="1"/>
      <c r="D321" s="1"/>
    </row>
    <row r="322" spans="3:4" hidden="1">
      <c r="C322" s="1"/>
      <c r="D322" s="1"/>
    </row>
    <row r="323" spans="3:4" hidden="1">
      <c r="C323" s="1"/>
      <c r="D323" s="1"/>
    </row>
    <row r="324" spans="3:4" hidden="1">
      <c r="C324" s="1"/>
      <c r="D324" s="1"/>
    </row>
    <row r="325" spans="3:4" hidden="1">
      <c r="C325" s="1"/>
      <c r="D325" s="1"/>
    </row>
    <row r="326" spans="3:4" hidden="1">
      <c r="C326" s="1"/>
      <c r="D326" s="1"/>
    </row>
    <row r="327" spans="3:4" hidden="1">
      <c r="C327" s="1"/>
      <c r="D327" s="1"/>
    </row>
    <row r="328" spans="3:4" hidden="1">
      <c r="C328" s="1"/>
      <c r="D328" s="1"/>
    </row>
    <row r="329" spans="3:4" hidden="1">
      <c r="C329" s="1"/>
      <c r="D329" s="1"/>
    </row>
    <row r="330" spans="3:4" hidden="1">
      <c r="C330" s="1"/>
      <c r="D330" s="1"/>
    </row>
    <row r="331" spans="3:4" hidden="1">
      <c r="C331" s="1"/>
      <c r="D331" s="1"/>
    </row>
    <row r="332" spans="3:4" hidden="1">
      <c r="C332" s="1"/>
      <c r="D332" s="1"/>
    </row>
    <row r="333" spans="3:4" hidden="1">
      <c r="C333" s="1"/>
      <c r="D333" s="1"/>
    </row>
    <row r="334" spans="3:4" hidden="1">
      <c r="C334" s="1"/>
      <c r="D334" s="1"/>
    </row>
    <row r="335" spans="3:4" hidden="1">
      <c r="C335" s="1"/>
      <c r="D335" s="1"/>
    </row>
    <row r="336" spans="3:4" hidden="1">
      <c r="C336" s="1"/>
      <c r="D336" s="1"/>
    </row>
    <row r="337" spans="3:4" hidden="1">
      <c r="C337" s="1"/>
      <c r="D337" s="1"/>
    </row>
    <row r="338" spans="3:4" hidden="1">
      <c r="C338" s="1"/>
      <c r="D338" s="1"/>
    </row>
    <row r="339" spans="3:4" hidden="1">
      <c r="C339" s="1"/>
      <c r="D339" s="1"/>
    </row>
    <row r="340" spans="3:4" hidden="1">
      <c r="C340" s="1"/>
      <c r="D340" s="1"/>
    </row>
    <row r="341" spans="3:4" hidden="1">
      <c r="C341" s="1"/>
      <c r="D341" s="1"/>
    </row>
    <row r="342" spans="3:4" hidden="1">
      <c r="C342" s="1"/>
      <c r="D342" s="1"/>
    </row>
    <row r="343" spans="3:4" hidden="1">
      <c r="C343" s="1"/>
      <c r="D343" s="1"/>
    </row>
    <row r="344" spans="3:4" hidden="1">
      <c r="C344" s="1"/>
      <c r="D344" s="1"/>
    </row>
    <row r="345" spans="3:4" hidden="1">
      <c r="C345" s="1"/>
      <c r="D345" s="1"/>
    </row>
    <row r="346" spans="3:4" hidden="1">
      <c r="C346" s="1"/>
      <c r="D346" s="1"/>
    </row>
    <row r="347" spans="3:4" hidden="1">
      <c r="C347" s="1"/>
      <c r="D347" s="1"/>
    </row>
    <row r="348" spans="3:4" hidden="1">
      <c r="C348" s="1"/>
      <c r="D348" s="1"/>
    </row>
    <row r="349" spans="3:4" hidden="1">
      <c r="C349" s="1"/>
      <c r="D349" s="1"/>
    </row>
    <row r="350" spans="3:4" hidden="1">
      <c r="C350" s="1"/>
      <c r="D350" s="1"/>
    </row>
    <row r="351" spans="3:4" hidden="1">
      <c r="C351" s="1"/>
      <c r="D351" s="1"/>
    </row>
    <row r="352" spans="3:4" hidden="1">
      <c r="C352" s="1"/>
      <c r="D352" s="1"/>
    </row>
    <row r="353" spans="3:4" hidden="1">
      <c r="C353" s="1"/>
      <c r="D353" s="1"/>
    </row>
    <row r="354" spans="3:4" hidden="1">
      <c r="C354" s="1"/>
      <c r="D354" s="1"/>
    </row>
    <row r="355" spans="3:4" hidden="1">
      <c r="C355" s="1"/>
      <c r="D355" s="1"/>
    </row>
    <row r="356" spans="3:4" hidden="1">
      <c r="C356" s="1"/>
      <c r="D356" s="1"/>
    </row>
    <row r="357" spans="3:4" hidden="1">
      <c r="C357" s="1"/>
      <c r="D357" s="1"/>
    </row>
    <row r="358" spans="3:4" hidden="1">
      <c r="C358" s="1"/>
      <c r="D358" s="1"/>
    </row>
    <row r="359" spans="3:4" hidden="1">
      <c r="C359" s="1"/>
      <c r="D359" s="1"/>
    </row>
    <row r="360" spans="3:4" hidden="1">
      <c r="C360" s="1"/>
      <c r="D360" s="1"/>
    </row>
    <row r="361" spans="3:4" hidden="1">
      <c r="C361" s="1"/>
      <c r="D361" s="1"/>
    </row>
    <row r="362" spans="3:4" hidden="1">
      <c r="C362" s="1"/>
      <c r="D362" s="1"/>
    </row>
    <row r="363" spans="3:4" hidden="1">
      <c r="C363" s="1"/>
      <c r="D363" s="1"/>
    </row>
    <row r="364" spans="3:4" hidden="1">
      <c r="C364" s="1"/>
      <c r="D364" s="1"/>
    </row>
    <row r="365" spans="3:4" hidden="1">
      <c r="C365" s="1"/>
      <c r="D365" s="1"/>
    </row>
    <row r="366" spans="3:4" hidden="1">
      <c r="C366" s="1"/>
      <c r="D366" s="1"/>
    </row>
    <row r="367" spans="3:4" hidden="1">
      <c r="C367" s="1"/>
      <c r="D367" s="1"/>
    </row>
    <row r="368" spans="3:4" hidden="1">
      <c r="C368" s="1"/>
      <c r="D368" s="1"/>
    </row>
    <row r="369" spans="3:4" hidden="1">
      <c r="C369" s="1"/>
      <c r="D369" s="1"/>
    </row>
    <row r="370" spans="3:4" hidden="1">
      <c r="C370" s="1"/>
      <c r="D370" s="1"/>
    </row>
    <row r="371" spans="3:4" hidden="1">
      <c r="C371" s="1"/>
      <c r="D371" s="1"/>
    </row>
    <row r="372" spans="3:4" hidden="1">
      <c r="C372" s="1"/>
      <c r="D372" s="1"/>
    </row>
    <row r="373" spans="3:4" hidden="1">
      <c r="C373" s="1"/>
      <c r="D373" s="1"/>
    </row>
    <row r="374" spans="3:4" hidden="1">
      <c r="C374" s="1"/>
      <c r="D374" s="1"/>
    </row>
    <row r="375" spans="3:4" hidden="1">
      <c r="C375" s="1"/>
      <c r="D375" s="1"/>
    </row>
    <row r="376" spans="3:4" hidden="1">
      <c r="C376" s="1"/>
      <c r="D376" s="1"/>
    </row>
    <row r="377" spans="3:4" hidden="1">
      <c r="C377" s="1"/>
      <c r="D377" s="1"/>
    </row>
    <row r="378" spans="3:4" hidden="1">
      <c r="C378" s="1"/>
      <c r="D378" s="1"/>
    </row>
    <row r="379" spans="3:4" hidden="1">
      <c r="C379" s="1"/>
      <c r="D379" s="1"/>
    </row>
    <row r="380" spans="3:4" hidden="1">
      <c r="C380" s="1"/>
      <c r="D380" s="1"/>
    </row>
    <row r="381" spans="3:4" hidden="1">
      <c r="C381" s="1"/>
      <c r="D381" s="1"/>
    </row>
    <row r="382" spans="3:4" hidden="1">
      <c r="C382" s="1"/>
      <c r="D382" s="1"/>
    </row>
    <row r="383" spans="3:4" hidden="1">
      <c r="C383" s="1"/>
      <c r="D383" s="1"/>
    </row>
    <row r="384" spans="3:4" hidden="1">
      <c r="C384" s="1"/>
      <c r="D384" s="1"/>
    </row>
    <row r="385" spans="3:4" hidden="1">
      <c r="C385" s="1"/>
      <c r="D385" s="1"/>
    </row>
    <row r="386" spans="3:4" hidden="1">
      <c r="C386" s="1"/>
      <c r="D386" s="1"/>
    </row>
    <row r="387" spans="3:4" hidden="1">
      <c r="C387" s="1"/>
      <c r="D387" s="1"/>
    </row>
    <row r="388" spans="3:4" hidden="1">
      <c r="C388" s="1"/>
      <c r="D388" s="1"/>
    </row>
    <row r="389" spans="3:4" hidden="1">
      <c r="C389" s="1"/>
      <c r="D389" s="1"/>
    </row>
    <row r="390" spans="3:4" hidden="1">
      <c r="C390" s="1"/>
      <c r="D390" s="1"/>
    </row>
    <row r="391" spans="3:4" hidden="1">
      <c r="C391" s="1"/>
      <c r="D391" s="1"/>
    </row>
    <row r="392" spans="3:4" hidden="1">
      <c r="C392" s="1"/>
      <c r="D392" s="1"/>
    </row>
    <row r="393" spans="3:4" hidden="1">
      <c r="C393" s="1"/>
      <c r="D393" s="1"/>
    </row>
    <row r="394" spans="3:4" hidden="1">
      <c r="C394" s="1"/>
      <c r="D394" s="1"/>
    </row>
    <row r="395" spans="3:4" hidden="1">
      <c r="C395" s="1"/>
      <c r="D395" s="1"/>
    </row>
    <row r="396" spans="3:4" hidden="1">
      <c r="C396" s="1"/>
      <c r="D396" s="1"/>
    </row>
    <row r="397" spans="3:4" hidden="1">
      <c r="C397" s="1"/>
      <c r="D397" s="1"/>
    </row>
    <row r="398" spans="3:4" hidden="1">
      <c r="C398" s="1"/>
      <c r="D398" s="1"/>
    </row>
    <row r="399" spans="3:4" hidden="1">
      <c r="C399" s="1"/>
      <c r="D399" s="1"/>
    </row>
    <row r="400" spans="3:4" hidden="1">
      <c r="C400" s="1"/>
      <c r="D400" s="1"/>
    </row>
    <row r="401" spans="3:4" hidden="1">
      <c r="C401" s="1"/>
      <c r="D401" s="1"/>
    </row>
    <row r="402" spans="3:4" hidden="1">
      <c r="C402" s="1"/>
      <c r="D402" s="1"/>
    </row>
    <row r="403" spans="3:4" hidden="1">
      <c r="C403" s="1"/>
      <c r="D403" s="1"/>
    </row>
    <row r="404" spans="3:4" hidden="1">
      <c r="C404" s="1"/>
      <c r="D404" s="1"/>
    </row>
    <row r="405" spans="3:4" hidden="1">
      <c r="C405" s="1"/>
      <c r="D405" s="1"/>
    </row>
    <row r="406" spans="3:4" hidden="1">
      <c r="C406" s="1"/>
      <c r="D406" s="1"/>
    </row>
    <row r="407" spans="3:4" hidden="1">
      <c r="C407" s="1"/>
      <c r="D407" s="1"/>
    </row>
    <row r="408" spans="3:4" hidden="1">
      <c r="C408" s="1"/>
      <c r="D408" s="1"/>
    </row>
    <row r="409" spans="3:4" hidden="1">
      <c r="C409" s="1"/>
      <c r="D409" s="1"/>
    </row>
    <row r="410" spans="3:4" hidden="1">
      <c r="C410" s="1"/>
      <c r="D410" s="1"/>
    </row>
    <row r="411" spans="3:4" hidden="1">
      <c r="C411" s="1"/>
      <c r="D411" s="1"/>
    </row>
    <row r="412" spans="3:4" hidden="1">
      <c r="C412" s="1"/>
      <c r="D412" s="1"/>
    </row>
    <row r="413" spans="3:4" hidden="1">
      <c r="C413" s="1"/>
      <c r="D413" s="1"/>
    </row>
    <row r="414" spans="3:4" hidden="1">
      <c r="C414" s="1"/>
      <c r="D414" s="1"/>
    </row>
    <row r="415" spans="3:4" hidden="1">
      <c r="C415" s="1"/>
      <c r="D415" s="1"/>
    </row>
    <row r="416" spans="3:4" hidden="1">
      <c r="C416" s="1"/>
      <c r="D416" s="1"/>
    </row>
    <row r="417" spans="3:4" hidden="1">
      <c r="C417" s="1"/>
      <c r="D417" s="1"/>
    </row>
    <row r="418" spans="3:4" hidden="1">
      <c r="C418" s="1"/>
      <c r="D418" s="1"/>
    </row>
    <row r="419" spans="3:4" hidden="1">
      <c r="C419" s="1"/>
      <c r="D419" s="1"/>
    </row>
    <row r="420" spans="3:4" hidden="1">
      <c r="C420" s="1"/>
      <c r="D420" s="1"/>
    </row>
    <row r="421" spans="3:4" hidden="1">
      <c r="C421" s="1"/>
      <c r="D421" s="1"/>
    </row>
    <row r="422" spans="3:4" hidden="1">
      <c r="C422" s="1"/>
      <c r="D422" s="1"/>
    </row>
    <row r="423" spans="3:4" hidden="1">
      <c r="C423" s="1"/>
      <c r="D423" s="1"/>
    </row>
    <row r="424" spans="3:4" hidden="1">
      <c r="C424" s="1"/>
      <c r="D424" s="1"/>
    </row>
    <row r="425" spans="3:4" hidden="1">
      <c r="C425" s="1"/>
      <c r="D425" s="1"/>
    </row>
    <row r="426" spans="3:4" hidden="1">
      <c r="C426" s="1"/>
      <c r="D426" s="1"/>
    </row>
    <row r="427" spans="3:4" hidden="1">
      <c r="C427" s="1"/>
      <c r="D427" s="1"/>
    </row>
    <row r="428" spans="3:4" hidden="1">
      <c r="C428" s="1"/>
      <c r="D428" s="1"/>
    </row>
    <row r="429" spans="3:4" hidden="1">
      <c r="C429" s="1"/>
      <c r="D429" s="1"/>
    </row>
    <row r="430" spans="3:4" hidden="1">
      <c r="C430" s="1"/>
      <c r="D430" s="1"/>
    </row>
    <row r="431" spans="3:4" hidden="1">
      <c r="C431" s="1"/>
      <c r="D431" s="1"/>
    </row>
    <row r="432" spans="3:4" hidden="1">
      <c r="C432" s="1"/>
      <c r="D432" s="1"/>
    </row>
    <row r="433" spans="3:4" hidden="1">
      <c r="C433" s="1"/>
      <c r="D433" s="1"/>
    </row>
    <row r="434" spans="3:4" hidden="1">
      <c r="C434" s="1"/>
      <c r="D434" s="1"/>
    </row>
    <row r="435" spans="3:4" hidden="1">
      <c r="C435" s="1"/>
      <c r="D435" s="1"/>
    </row>
    <row r="436" spans="3:4" hidden="1">
      <c r="C436" s="1"/>
      <c r="D436" s="1"/>
    </row>
    <row r="437" spans="3:4" hidden="1">
      <c r="C437" s="1"/>
      <c r="D437" s="1"/>
    </row>
    <row r="438" spans="3:4" hidden="1">
      <c r="C438" s="1"/>
      <c r="D438" s="1"/>
    </row>
    <row r="439" spans="3:4" hidden="1">
      <c r="C439" s="1"/>
      <c r="D439" s="1"/>
    </row>
    <row r="440" spans="3:4" hidden="1">
      <c r="C440" s="1"/>
      <c r="D440" s="1"/>
    </row>
    <row r="441" spans="3:4" hidden="1">
      <c r="C441" s="1"/>
      <c r="D441" s="1"/>
    </row>
    <row r="442" spans="3:4" hidden="1">
      <c r="C442" s="1"/>
      <c r="D442" s="1"/>
    </row>
    <row r="443" spans="3:4" hidden="1">
      <c r="C443" s="1"/>
      <c r="D443" s="1"/>
    </row>
    <row r="444" spans="3:4" hidden="1">
      <c r="C444" s="1"/>
      <c r="D444" s="1"/>
    </row>
    <row r="445" spans="3:4" hidden="1">
      <c r="C445" s="1"/>
      <c r="D445" s="1"/>
    </row>
    <row r="446" spans="3:4" hidden="1">
      <c r="C446" s="1"/>
      <c r="D446" s="1"/>
    </row>
    <row r="447" spans="3:4" hidden="1">
      <c r="C447" s="1"/>
      <c r="D447" s="1"/>
    </row>
    <row r="448" spans="3:4" hidden="1">
      <c r="C448" s="1"/>
      <c r="D448" s="1"/>
    </row>
    <row r="449" spans="3:4" hidden="1">
      <c r="C449" s="1"/>
      <c r="D449" s="1"/>
    </row>
    <row r="450" spans="3:4" hidden="1">
      <c r="C450" s="1"/>
      <c r="D450" s="1"/>
    </row>
    <row r="451" spans="3:4" hidden="1">
      <c r="C451" s="1"/>
      <c r="D451" s="1"/>
    </row>
    <row r="452" spans="3:4" hidden="1">
      <c r="C452" s="1"/>
      <c r="D452" s="1"/>
    </row>
    <row r="453" spans="3:4" hidden="1">
      <c r="C453" s="1"/>
      <c r="D453" s="1"/>
    </row>
    <row r="454" spans="3:4" hidden="1">
      <c r="C454" s="1"/>
      <c r="D454" s="1"/>
    </row>
    <row r="455" spans="3:4" hidden="1">
      <c r="C455" s="1"/>
      <c r="D455" s="1"/>
    </row>
    <row r="456" spans="3:4" hidden="1">
      <c r="C456" s="1"/>
      <c r="D456" s="1"/>
    </row>
    <row r="457" spans="3:4" hidden="1">
      <c r="C457" s="1"/>
      <c r="D457" s="1"/>
    </row>
    <row r="458" spans="3:4" hidden="1">
      <c r="C458" s="1"/>
      <c r="D458" s="1"/>
    </row>
    <row r="459" spans="3:4" hidden="1">
      <c r="C459" s="1"/>
      <c r="D459" s="1"/>
    </row>
    <row r="460" spans="3:4" hidden="1">
      <c r="C460" s="1"/>
      <c r="D460" s="1"/>
    </row>
    <row r="461" spans="3:4" hidden="1">
      <c r="C461" s="1"/>
      <c r="D461" s="1"/>
    </row>
    <row r="462" spans="3:4" hidden="1">
      <c r="C462" s="1"/>
      <c r="D462" s="1"/>
    </row>
    <row r="463" spans="3:4" hidden="1">
      <c r="C463" s="1"/>
      <c r="D463" s="1"/>
    </row>
    <row r="464" spans="3:4" hidden="1">
      <c r="C464" s="1"/>
      <c r="D464" s="1"/>
    </row>
    <row r="465" spans="3:4" hidden="1">
      <c r="C465" s="1"/>
      <c r="D465" s="1"/>
    </row>
    <row r="466" spans="3:4" hidden="1">
      <c r="C466" s="1"/>
      <c r="D466" s="1"/>
    </row>
    <row r="467" spans="3:4" hidden="1">
      <c r="C467" s="1"/>
      <c r="D467" s="1"/>
    </row>
    <row r="468" spans="3:4" hidden="1">
      <c r="C468" s="1"/>
      <c r="D468" s="1"/>
    </row>
    <row r="469" spans="3:4" hidden="1">
      <c r="C469" s="1"/>
      <c r="D469" s="1"/>
    </row>
    <row r="470" spans="3:4" hidden="1">
      <c r="C470" s="1"/>
      <c r="D470" s="1"/>
    </row>
    <row r="471" spans="3:4" hidden="1">
      <c r="C471" s="1"/>
      <c r="D471" s="1"/>
    </row>
    <row r="472" spans="3:4" hidden="1">
      <c r="C472" s="1"/>
      <c r="D472" s="1"/>
    </row>
    <row r="473" spans="3:4" hidden="1">
      <c r="C473" s="1"/>
      <c r="D473" s="1"/>
    </row>
    <row r="474" spans="3:4" hidden="1">
      <c r="C474" s="1"/>
      <c r="D474" s="1"/>
    </row>
    <row r="475" spans="3:4" hidden="1">
      <c r="C475" s="1"/>
      <c r="D475" s="1"/>
    </row>
    <row r="476" spans="3:4" hidden="1">
      <c r="C476" s="1"/>
      <c r="D476" s="1"/>
    </row>
    <row r="477" spans="3:4" hidden="1">
      <c r="C477" s="1"/>
      <c r="D477" s="1"/>
    </row>
    <row r="478" spans="3:4" hidden="1">
      <c r="C478" s="1"/>
      <c r="D478" s="1"/>
    </row>
    <row r="479" spans="3:4" hidden="1">
      <c r="C479" s="1"/>
      <c r="D479" s="1"/>
    </row>
    <row r="480" spans="3:4" hidden="1">
      <c r="C480" s="1"/>
      <c r="D480" s="1"/>
    </row>
    <row r="481" spans="3:4" hidden="1">
      <c r="C481" s="1"/>
      <c r="D481" s="1"/>
    </row>
    <row r="482" spans="3:4" hidden="1">
      <c r="C482" s="1"/>
      <c r="D482" s="1"/>
    </row>
    <row r="483" spans="3:4" hidden="1">
      <c r="C483" s="1"/>
      <c r="D483" s="1"/>
    </row>
    <row r="484" spans="3:4" hidden="1">
      <c r="C484" s="1"/>
      <c r="D484" s="1"/>
    </row>
    <row r="485" spans="3:4" hidden="1">
      <c r="C485" s="1"/>
      <c r="D485" s="1"/>
    </row>
    <row r="486" spans="3:4" hidden="1">
      <c r="C486" s="1"/>
      <c r="D486" s="1"/>
    </row>
    <row r="487" spans="3:4" hidden="1">
      <c r="C487" s="1"/>
      <c r="D487" s="1"/>
    </row>
    <row r="488" spans="3:4" hidden="1">
      <c r="C488" s="1"/>
      <c r="D488" s="1"/>
    </row>
    <row r="489" spans="3:4" hidden="1">
      <c r="C489" s="1"/>
      <c r="D489" s="1"/>
    </row>
    <row r="490" spans="3:4" hidden="1">
      <c r="C490" s="1"/>
      <c r="D490" s="1"/>
    </row>
    <row r="491" spans="3:4" hidden="1">
      <c r="C491" s="1"/>
      <c r="D491" s="1"/>
    </row>
    <row r="492" spans="3:4" hidden="1">
      <c r="C492" s="1"/>
      <c r="D492" s="1"/>
    </row>
    <row r="493" spans="3:4" hidden="1">
      <c r="C493" s="1"/>
      <c r="D493" s="1"/>
    </row>
    <row r="494" spans="3:4" hidden="1">
      <c r="C494" s="1"/>
      <c r="D494" s="1"/>
    </row>
    <row r="495" spans="3:4" hidden="1">
      <c r="C495" s="1"/>
      <c r="D495" s="1"/>
    </row>
    <row r="496" spans="3:4" hidden="1">
      <c r="C496" s="1"/>
      <c r="D496" s="1"/>
    </row>
    <row r="497" spans="3:4" hidden="1">
      <c r="C497" s="1"/>
      <c r="D497" s="1"/>
    </row>
    <row r="498" spans="3:4" hidden="1">
      <c r="C498" s="1"/>
      <c r="D498" s="1"/>
    </row>
    <row r="499" spans="3:4" hidden="1">
      <c r="C499" s="1"/>
      <c r="D499" s="1"/>
    </row>
    <row r="500" spans="3:4" hidden="1">
      <c r="C500" s="1"/>
      <c r="D500" s="1"/>
    </row>
    <row r="501" spans="3:4" hidden="1">
      <c r="C501" s="1"/>
      <c r="D501" s="1"/>
    </row>
    <row r="502" spans="3:4" hidden="1">
      <c r="C502" s="1"/>
      <c r="D502" s="1"/>
    </row>
    <row r="503" spans="3:4" hidden="1">
      <c r="C503" s="1"/>
      <c r="D503" s="1"/>
    </row>
    <row r="504" spans="3:4" hidden="1">
      <c r="C504" s="1"/>
      <c r="D504" s="1"/>
    </row>
    <row r="505" spans="3:4" hidden="1">
      <c r="C505" s="1"/>
      <c r="D505" s="1"/>
    </row>
    <row r="506" spans="3:4" hidden="1">
      <c r="C506" s="1"/>
      <c r="D506" s="1"/>
    </row>
    <row r="507" spans="3:4" hidden="1">
      <c r="C507" s="1"/>
      <c r="D507" s="1"/>
    </row>
    <row r="508" spans="3:4" hidden="1">
      <c r="C508" s="1"/>
      <c r="D508" s="1"/>
    </row>
    <row r="509" spans="3:4" hidden="1">
      <c r="C509" s="1"/>
      <c r="D509" s="1"/>
    </row>
    <row r="510" spans="3:4" hidden="1">
      <c r="C510" s="1"/>
      <c r="D510" s="1"/>
    </row>
    <row r="511" spans="3:4" hidden="1">
      <c r="C511" s="1"/>
      <c r="D511" s="1"/>
    </row>
    <row r="512" spans="3:4" hidden="1">
      <c r="C512" s="1"/>
      <c r="D512" s="1"/>
    </row>
    <row r="513" spans="3:4" hidden="1">
      <c r="C513" s="1"/>
      <c r="D513" s="1"/>
    </row>
    <row r="514" spans="3:4" hidden="1">
      <c r="C514" s="1"/>
      <c r="D514" s="1"/>
    </row>
    <row r="515" spans="3:4" hidden="1">
      <c r="C515" s="1"/>
      <c r="D515" s="1"/>
    </row>
    <row r="516" spans="3:4" hidden="1">
      <c r="C516" s="1"/>
      <c r="D516" s="1"/>
    </row>
    <row r="517" spans="3:4" hidden="1">
      <c r="C517" s="1"/>
      <c r="D517" s="1"/>
    </row>
    <row r="518" spans="3:4" hidden="1">
      <c r="C518" s="1"/>
      <c r="D518" s="1"/>
    </row>
    <row r="519" spans="3:4" hidden="1">
      <c r="C519" s="1"/>
      <c r="D519" s="1"/>
    </row>
    <row r="520" spans="3:4" hidden="1">
      <c r="C520" s="1"/>
      <c r="D520" s="1"/>
    </row>
    <row r="521" spans="3:4" hidden="1">
      <c r="C521" s="1"/>
      <c r="D521" s="1"/>
    </row>
    <row r="522" spans="3:4" hidden="1">
      <c r="C522" s="1"/>
      <c r="D522" s="1"/>
    </row>
    <row r="523" spans="3:4" hidden="1">
      <c r="C523" s="1"/>
      <c r="D523" s="1"/>
    </row>
    <row r="524" spans="3:4" hidden="1">
      <c r="C524" s="1"/>
      <c r="D524" s="1"/>
    </row>
    <row r="525" spans="3:4" hidden="1">
      <c r="C525" s="1"/>
      <c r="D525" s="1"/>
    </row>
    <row r="526" spans="3:4" hidden="1">
      <c r="C526" s="1"/>
      <c r="D526" s="1"/>
    </row>
    <row r="527" spans="3:4" hidden="1">
      <c r="C527" s="1"/>
      <c r="D527" s="1"/>
    </row>
    <row r="528" spans="3:4" hidden="1">
      <c r="C528" s="1"/>
      <c r="D528" s="1"/>
    </row>
    <row r="529" spans="3:4" hidden="1">
      <c r="C529" s="1"/>
      <c r="D529" s="1"/>
    </row>
    <row r="530" spans="3:4" hidden="1">
      <c r="C530" s="1"/>
      <c r="D530" s="1"/>
    </row>
    <row r="531" spans="3:4" hidden="1">
      <c r="C531" s="1"/>
      <c r="D531" s="1"/>
    </row>
    <row r="532" spans="3:4" hidden="1">
      <c r="C532" s="1"/>
      <c r="D532" s="1"/>
    </row>
    <row r="533" spans="3:4" hidden="1">
      <c r="C533" s="1"/>
      <c r="D533" s="1"/>
    </row>
    <row r="534" spans="3:4" hidden="1">
      <c r="C534" s="1"/>
      <c r="D534" s="1"/>
    </row>
    <row r="535" spans="3:4" hidden="1">
      <c r="C535" s="1"/>
      <c r="D535" s="1"/>
    </row>
    <row r="536" spans="3:4" hidden="1">
      <c r="C536" s="1"/>
      <c r="D536" s="1"/>
    </row>
    <row r="537" spans="3:4" hidden="1">
      <c r="C537" s="1"/>
      <c r="D537" s="1"/>
    </row>
    <row r="538" spans="3:4" hidden="1">
      <c r="C538" s="1"/>
      <c r="D538" s="1"/>
    </row>
    <row r="539" spans="3:4" hidden="1">
      <c r="C539" s="1"/>
      <c r="D539" s="1"/>
    </row>
    <row r="540" spans="3:4" hidden="1">
      <c r="C540" s="1"/>
      <c r="D540" s="1"/>
    </row>
    <row r="541" spans="3:4" hidden="1">
      <c r="C541" s="1"/>
      <c r="D541" s="1"/>
    </row>
    <row r="542" spans="3:4" hidden="1">
      <c r="C542" s="1"/>
      <c r="D542" s="1"/>
    </row>
    <row r="543" spans="3:4" hidden="1">
      <c r="C543" s="1"/>
      <c r="D543" s="1"/>
    </row>
    <row r="544" spans="3:4" hidden="1">
      <c r="C544" s="1"/>
      <c r="D544" s="1"/>
    </row>
    <row r="545" spans="3:4" hidden="1">
      <c r="C545" s="1"/>
      <c r="D545" s="1"/>
    </row>
    <row r="546" spans="3:4" hidden="1">
      <c r="C546" s="1"/>
      <c r="D546" s="1"/>
    </row>
    <row r="547" spans="3:4" hidden="1">
      <c r="C547" s="1"/>
      <c r="D547" s="1"/>
    </row>
    <row r="548" spans="3:4" hidden="1">
      <c r="C548" s="1"/>
      <c r="D548" s="1"/>
    </row>
    <row r="549" spans="3:4" hidden="1">
      <c r="C549" s="1"/>
      <c r="D549" s="1"/>
    </row>
    <row r="550" spans="3:4" hidden="1">
      <c r="C550" s="1"/>
      <c r="D550" s="1"/>
    </row>
    <row r="551" spans="3:4" hidden="1">
      <c r="C551" s="1"/>
      <c r="D551" s="1"/>
    </row>
    <row r="552" spans="3:4" hidden="1">
      <c r="C552" s="1"/>
      <c r="D552" s="1"/>
    </row>
    <row r="553" spans="3:4" hidden="1">
      <c r="C553" s="1"/>
      <c r="D553" s="1"/>
    </row>
    <row r="554" spans="3:4" hidden="1">
      <c r="C554" s="1"/>
      <c r="D554" s="1"/>
    </row>
    <row r="555" spans="3:4" hidden="1">
      <c r="C555" s="1"/>
      <c r="D555" s="1"/>
    </row>
    <row r="556" spans="3:4" hidden="1">
      <c r="C556" s="1"/>
      <c r="D556" s="1"/>
    </row>
    <row r="557" spans="3:4" hidden="1">
      <c r="C557" s="1"/>
      <c r="D557" s="1"/>
    </row>
    <row r="558" spans="3:4" hidden="1">
      <c r="C558" s="1"/>
      <c r="D558" s="1"/>
    </row>
    <row r="559" spans="3:4" hidden="1">
      <c r="C559" s="1"/>
      <c r="D559" s="1"/>
    </row>
    <row r="560" spans="3:4" hidden="1">
      <c r="C560" s="1"/>
      <c r="D560" s="1"/>
    </row>
    <row r="561" spans="3:4" hidden="1">
      <c r="C561" s="1"/>
      <c r="D561" s="1"/>
    </row>
    <row r="562" spans="3:4" hidden="1">
      <c r="C562" s="1"/>
      <c r="D562" s="1"/>
    </row>
    <row r="563" spans="3:4" hidden="1">
      <c r="C563" s="1"/>
      <c r="D563" s="1"/>
    </row>
    <row r="564" spans="3:4" hidden="1">
      <c r="C564" s="1"/>
      <c r="D564" s="1"/>
    </row>
    <row r="565" spans="3:4" hidden="1">
      <c r="C565" s="1"/>
      <c r="D565" s="1"/>
    </row>
    <row r="566" spans="3:4" hidden="1">
      <c r="C566" s="1"/>
      <c r="D566" s="1"/>
    </row>
    <row r="567" spans="3:4" hidden="1">
      <c r="C567" s="1"/>
      <c r="D567" s="1"/>
    </row>
    <row r="568" spans="3:4" hidden="1">
      <c r="C568" s="1"/>
      <c r="D568" s="1"/>
    </row>
    <row r="569" spans="3:4" hidden="1">
      <c r="C569" s="1"/>
      <c r="D569" s="1"/>
    </row>
    <row r="570" spans="3:4" hidden="1">
      <c r="C570" s="1"/>
      <c r="D570" s="1"/>
    </row>
    <row r="571" spans="3:4" hidden="1">
      <c r="C571" s="1"/>
      <c r="D571" s="1"/>
    </row>
    <row r="572" spans="3:4" hidden="1">
      <c r="C572" s="1"/>
      <c r="D572" s="1"/>
    </row>
    <row r="573" spans="3:4" hidden="1">
      <c r="C573" s="1"/>
      <c r="D573" s="1"/>
    </row>
    <row r="574" spans="3:4" hidden="1">
      <c r="C574" s="1"/>
      <c r="D574" s="1"/>
    </row>
    <row r="575" spans="3:4" hidden="1">
      <c r="C575" s="1"/>
      <c r="D575" s="1"/>
    </row>
    <row r="576" spans="3:4" hidden="1">
      <c r="C576" s="1"/>
      <c r="D576" s="1"/>
    </row>
    <row r="577" spans="3:4" hidden="1">
      <c r="C577" s="1"/>
      <c r="D577" s="1"/>
    </row>
    <row r="578" spans="3:4" hidden="1">
      <c r="C578" s="1"/>
      <c r="D578" s="1"/>
    </row>
    <row r="579" spans="3:4" hidden="1">
      <c r="C579" s="1"/>
      <c r="D579" s="1"/>
    </row>
    <row r="580" spans="3:4" hidden="1">
      <c r="C580" s="1"/>
      <c r="D580" s="1"/>
    </row>
    <row r="581" spans="3:4" hidden="1">
      <c r="C581" s="1"/>
      <c r="D581" s="1"/>
    </row>
    <row r="582" spans="3:4" hidden="1">
      <c r="C582" s="1"/>
      <c r="D582" s="1"/>
    </row>
    <row r="583" spans="3:4" hidden="1">
      <c r="C583" s="1"/>
      <c r="D583" s="1"/>
    </row>
    <row r="584" spans="3:4" hidden="1">
      <c r="C584" s="1"/>
      <c r="D584" s="1"/>
    </row>
    <row r="585" spans="3:4" hidden="1">
      <c r="C585" s="1"/>
      <c r="D585" s="1"/>
    </row>
    <row r="586" spans="3:4" hidden="1">
      <c r="C586" s="1"/>
      <c r="D586" s="1"/>
    </row>
    <row r="587" spans="3:4" hidden="1">
      <c r="C587" s="1"/>
      <c r="D587" s="1"/>
    </row>
    <row r="588" spans="3:4" hidden="1">
      <c r="C588" s="1"/>
      <c r="D588" s="1"/>
    </row>
    <row r="589" spans="3:4" hidden="1">
      <c r="C589" s="1"/>
      <c r="D589" s="1"/>
    </row>
    <row r="590" spans="3:4" hidden="1">
      <c r="C590" s="1"/>
      <c r="D590" s="1"/>
    </row>
    <row r="591" spans="3:4" hidden="1">
      <c r="C591" s="1"/>
      <c r="D591" s="1"/>
    </row>
    <row r="592" spans="3:4" hidden="1">
      <c r="C592" s="1"/>
      <c r="D592" s="1"/>
    </row>
    <row r="593" spans="3:4" hidden="1">
      <c r="C593" s="1"/>
      <c r="D593" s="1"/>
    </row>
    <row r="594" spans="3:4" hidden="1">
      <c r="C594" s="1"/>
      <c r="D594" s="1"/>
    </row>
    <row r="595" spans="3:4" hidden="1">
      <c r="C595" s="1"/>
      <c r="D595" s="1"/>
    </row>
    <row r="596" spans="3:4" hidden="1">
      <c r="C596" s="1"/>
      <c r="D596" s="1"/>
    </row>
    <row r="597" spans="3:4" hidden="1">
      <c r="C597" s="1"/>
      <c r="D597" s="1"/>
    </row>
    <row r="598" spans="3:4" hidden="1">
      <c r="C598" s="1"/>
      <c r="D598" s="1"/>
    </row>
    <row r="599" spans="3:4" hidden="1">
      <c r="C599" s="1"/>
      <c r="D599" s="1"/>
    </row>
    <row r="600" spans="3:4" hidden="1">
      <c r="C600" s="1"/>
      <c r="D600" s="1"/>
    </row>
    <row r="601" spans="3:4" hidden="1">
      <c r="C601" s="1"/>
      <c r="D601" s="1"/>
    </row>
    <row r="602" spans="3:4" hidden="1">
      <c r="C602" s="1"/>
      <c r="D602" s="1"/>
    </row>
    <row r="603" spans="3:4" hidden="1">
      <c r="C603" s="1"/>
      <c r="D603" s="1"/>
    </row>
    <row r="604" spans="3:4" hidden="1">
      <c r="C604" s="1"/>
      <c r="D604" s="1"/>
    </row>
    <row r="605" spans="3:4" hidden="1">
      <c r="C605" s="1"/>
      <c r="D605" s="1"/>
    </row>
    <row r="606" spans="3:4" hidden="1">
      <c r="C606" s="1"/>
      <c r="D606" s="1"/>
    </row>
    <row r="607" spans="3:4" hidden="1">
      <c r="C607" s="1"/>
      <c r="D607" s="1"/>
    </row>
    <row r="608" spans="3:4" hidden="1">
      <c r="C608" s="1"/>
      <c r="D608" s="1"/>
    </row>
    <row r="609" spans="3:4" hidden="1">
      <c r="C609" s="1"/>
      <c r="D609" s="1"/>
    </row>
    <row r="610" spans="3:4" hidden="1">
      <c r="C610" s="1"/>
      <c r="D610" s="1"/>
    </row>
    <row r="611" spans="3:4" hidden="1">
      <c r="C611" s="1"/>
      <c r="D611" s="1"/>
    </row>
    <row r="612" spans="3:4" hidden="1">
      <c r="C612" s="1"/>
      <c r="D612" s="1"/>
    </row>
    <row r="613" spans="3:4" hidden="1">
      <c r="C613" s="1"/>
      <c r="D613" s="1"/>
    </row>
    <row r="614" spans="3:4" hidden="1">
      <c r="C614" s="1"/>
      <c r="D614" s="1"/>
    </row>
    <row r="615" spans="3:4" hidden="1">
      <c r="C615" s="1"/>
      <c r="D615" s="1"/>
    </row>
    <row r="616" spans="3:4" hidden="1">
      <c r="C616" s="1"/>
      <c r="D616" s="1"/>
    </row>
    <row r="617" spans="3:4" hidden="1">
      <c r="C617" s="1"/>
      <c r="D617" s="1"/>
    </row>
    <row r="618" spans="3:4" hidden="1">
      <c r="C618" s="1"/>
      <c r="D618" s="1"/>
    </row>
    <row r="619" spans="3:4" hidden="1">
      <c r="C619" s="1"/>
      <c r="D619" s="1"/>
    </row>
    <row r="620" spans="3:4" hidden="1">
      <c r="C620" s="1"/>
      <c r="D620" s="1"/>
    </row>
    <row r="621" spans="3:4" hidden="1">
      <c r="C621" s="1"/>
      <c r="D621" s="1"/>
    </row>
    <row r="622" spans="3:4" hidden="1">
      <c r="C622" s="1"/>
      <c r="D622" s="1"/>
    </row>
    <row r="623" spans="3:4" hidden="1">
      <c r="C623" s="1"/>
      <c r="D623" s="1"/>
    </row>
    <row r="624" spans="3:4" hidden="1">
      <c r="C624" s="1"/>
      <c r="D624" s="1"/>
    </row>
    <row r="625" spans="3:4" hidden="1">
      <c r="C625" s="1"/>
      <c r="D625" s="1"/>
    </row>
    <row r="626" spans="3:4" hidden="1">
      <c r="C626" s="1"/>
      <c r="D626" s="1"/>
    </row>
    <row r="627" spans="3:4" hidden="1">
      <c r="C627" s="1"/>
      <c r="D627" s="1"/>
    </row>
    <row r="628" spans="3:4" hidden="1">
      <c r="C628" s="1"/>
      <c r="D628" s="1"/>
    </row>
    <row r="629" spans="3:4" hidden="1">
      <c r="C629" s="1"/>
      <c r="D629" s="1"/>
    </row>
    <row r="630" spans="3:4" hidden="1">
      <c r="C630" s="1"/>
      <c r="D630" s="1"/>
    </row>
    <row r="631" spans="3:4" hidden="1">
      <c r="C631" s="1"/>
      <c r="D631" s="1"/>
    </row>
    <row r="632" spans="3:4" hidden="1">
      <c r="C632" s="1"/>
      <c r="D632" s="1"/>
    </row>
    <row r="633" spans="3:4" hidden="1">
      <c r="C633" s="1"/>
      <c r="D633" s="1"/>
    </row>
    <row r="634" spans="3:4" hidden="1">
      <c r="C634" s="1"/>
      <c r="D634" s="1"/>
    </row>
    <row r="635" spans="3:4" hidden="1">
      <c r="C635" s="1"/>
      <c r="D635" s="1"/>
    </row>
    <row r="636" spans="3:4" hidden="1">
      <c r="C636" s="1"/>
      <c r="D636" s="1"/>
    </row>
    <row r="637" spans="3:4" hidden="1">
      <c r="C637" s="1"/>
      <c r="D637" s="1"/>
    </row>
    <row r="638" spans="3:4" hidden="1">
      <c r="C638" s="1"/>
      <c r="D638" s="1"/>
    </row>
    <row r="639" spans="3:4" hidden="1">
      <c r="C639" s="1"/>
      <c r="D639" s="1"/>
    </row>
    <row r="640" spans="3:4" hidden="1">
      <c r="C640" s="1"/>
      <c r="D640" s="1"/>
    </row>
    <row r="641" spans="3:4" hidden="1">
      <c r="C641" s="1"/>
      <c r="D641" s="1"/>
    </row>
    <row r="642" spans="3:4" hidden="1">
      <c r="C642" s="1"/>
      <c r="D642" s="1"/>
    </row>
    <row r="643" spans="3:4" hidden="1">
      <c r="C643" s="1"/>
      <c r="D643" s="1"/>
    </row>
    <row r="644" spans="3:4" hidden="1">
      <c r="C644" s="1"/>
      <c r="D644" s="1"/>
    </row>
    <row r="645" spans="3:4" hidden="1">
      <c r="C645" s="1"/>
      <c r="D645" s="1"/>
    </row>
    <row r="646" spans="3:4" hidden="1">
      <c r="C646" s="1"/>
      <c r="D646" s="1"/>
    </row>
    <row r="647" spans="3:4" hidden="1">
      <c r="C647" s="1"/>
      <c r="D647" s="1"/>
    </row>
    <row r="648" spans="3:4" hidden="1">
      <c r="C648" s="1"/>
      <c r="D648" s="1"/>
    </row>
    <row r="649" spans="3:4" hidden="1">
      <c r="C649" s="1"/>
      <c r="D649" s="1"/>
    </row>
    <row r="650" spans="3:4" hidden="1">
      <c r="C650" s="1"/>
      <c r="D650" s="1"/>
    </row>
    <row r="651" spans="3:4" hidden="1">
      <c r="C651" s="1"/>
      <c r="D651" s="1"/>
    </row>
    <row r="652" spans="3:4" hidden="1">
      <c r="C652" s="1"/>
      <c r="D652" s="1"/>
    </row>
    <row r="653" spans="3:4" hidden="1">
      <c r="C653" s="1"/>
      <c r="D653" s="1"/>
    </row>
    <row r="654" spans="3:4" hidden="1">
      <c r="C654" s="1"/>
      <c r="D654" s="1"/>
    </row>
    <row r="655" spans="3:4" hidden="1">
      <c r="C655" s="1"/>
      <c r="D655" s="1"/>
    </row>
    <row r="656" spans="3:4" hidden="1">
      <c r="C656" s="1"/>
      <c r="D656" s="1"/>
    </row>
    <row r="657" spans="3:4" hidden="1">
      <c r="C657" s="1"/>
      <c r="D657" s="1"/>
    </row>
    <row r="658" spans="3:4" hidden="1">
      <c r="C658" s="1"/>
      <c r="D658" s="1"/>
    </row>
    <row r="659" spans="3:4" hidden="1">
      <c r="C659" s="1"/>
      <c r="D659" s="1"/>
    </row>
    <row r="660" spans="3:4" hidden="1">
      <c r="C660" s="1"/>
      <c r="D660" s="1"/>
    </row>
    <row r="661" spans="3:4" hidden="1">
      <c r="C661" s="1"/>
      <c r="D661" s="1"/>
    </row>
    <row r="662" spans="3:4" hidden="1">
      <c r="C662" s="1"/>
      <c r="D662" s="1"/>
    </row>
    <row r="663" spans="3:4" hidden="1">
      <c r="C663" s="1"/>
      <c r="D663" s="1"/>
    </row>
    <row r="664" spans="3:4" hidden="1">
      <c r="C664" s="1"/>
      <c r="D664" s="1"/>
    </row>
    <row r="665" spans="3:4" hidden="1">
      <c r="C665" s="1"/>
      <c r="D665" s="1"/>
    </row>
    <row r="666" spans="3:4" hidden="1">
      <c r="C666" s="1"/>
      <c r="D666" s="1"/>
    </row>
    <row r="667" spans="3:4" hidden="1">
      <c r="C667" s="1"/>
      <c r="D667" s="1"/>
    </row>
    <row r="668" spans="3:4" hidden="1">
      <c r="C668" s="1"/>
      <c r="D668" s="1"/>
    </row>
    <row r="669" spans="3:4" hidden="1">
      <c r="C669" s="1"/>
      <c r="D669" s="1"/>
    </row>
    <row r="670" spans="3:4" hidden="1">
      <c r="C670" s="1"/>
      <c r="D670" s="1"/>
    </row>
    <row r="671" spans="3:4" hidden="1">
      <c r="C671" s="1"/>
      <c r="D671" s="1"/>
    </row>
    <row r="672" spans="3:4" hidden="1">
      <c r="C672" s="1"/>
      <c r="D672" s="1"/>
    </row>
    <row r="673" spans="3:4" hidden="1">
      <c r="C673" s="1"/>
      <c r="D673" s="1"/>
    </row>
    <row r="674" spans="3:4" hidden="1">
      <c r="C674" s="1"/>
      <c r="D674" s="1"/>
    </row>
    <row r="675" spans="3:4" hidden="1">
      <c r="C675" s="1"/>
      <c r="D675" s="1"/>
    </row>
    <row r="676" spans="3:4" hidden="1">
      <c r="C676" s="1"/>
      <c r="D676" s="1"/>
    </row>
    <row r="677" spans="3:4" hidden="1">
      <c r="C677" s="1"/>
      <c r="D677" s="1"/>
    </row>
    <row r="678" spans="3:4" hidden="1">
      <c r="C678" s="1"/>
      <c r="D678" s="1"/>
    </row>
    <row r="679" spans="3:4" hidden="1">
      <c r="C679" s="1"/>
      <c r="D679" s="1"/>
    </row>
    <row r="680" spans="3:4" hidden="1">
      <c r="C680" s="1"/>
      <c r="D680" s="1"/>
    </row>
    <row r="681" spans="3:4" hidden="1">
      <c r="C681" s="1"/>
      <c r="D681" s="1"/>
    </row>
    <row r="682" spans="3:4" hidden="1">
      <c r="C682" s="1"/>
      <c r="D682" s="1"/>
    </row>
    <row r="683" spans="3:4" hidden="1">
      <c r="C683" s="1"/>
      <c r="D683" s="1"/>
    </row>
    <row r="684" spans="3:4" hidden="1">
      <c r="C684" s="1"/>
      <c r="D684" s="1"/>
    </row>
    <row r="685" spans="3:4" hidden="1">
      <c r="C685" s="1"/>
      <c r="D685" s="1"/>
    </row>
    <row r="686" spans="3:4" hidden="1">
      <c r="C686" s="1"/>
      <c r="D686" s="1"/>
    </row>
    <row r="687" spans="3:4" hidden="1">
      <c r="C687" s="1"/>
      <c r="D687" s="1"/>
    </row>
    <row r="688" spans="3:4" hidden="1">
      <c r="C688" s="1"/>
      <c r="D688" s="1"/>
    </row>
    <row r="689" spans="3:4" hidden="1">
      <c r="C689" s="1"/>
      <c r="D689" s="1"/>
    </row>
    <row r="690" spans="3:4" hidden="1">
      <c r="C690" s="1"/>
      <c r="D690" s="1"/>
    </row>
    <row r="691" spans="3:4" hidden="1">
      <c r="C691" s="1"/>
      <c r="D691" s="1"/>
    </row>
    <row r="692" spans="3:4" hidden="1">
      <c r="C692" s="1"/>
      <c r="D692" s="1"/>
    </row>
    <row r="693" spans="3:4" hidden="1">
      <c r="C693" s="1"/>
      <c r="D693" s="1"/>
    </row>
    <row r="694" spans="3:4" hidden="1">
      <c r="C694" s="1"/>
      <c r="D694" s="1"/>
    </row>
    <row r="695" spans="3:4" hidden="1">
      <c r="C695" s="1"/>
      <c r="D695" s="1"/>
    </row>
    <row r="696" spans="3:4" hidden="1">
      <c r="C696" s="1"/>
      <c r="D696" s="1"/>
    </row>
    <row r="697" spans="3:4" hidden="1">
      <c r="C697" s="1"/>
      <c r="D697" s="1"/>
    </row>
    <row r="698" spans="3:4" hidden="1">
      <c r="C698" s="1"/>
      <c r="D698" s="1"/>
    </row>
    <row r="699" spans="3:4" hidden="1">
      <c r="C699" s="1"/>
      <c r="D699" s="1"/>
    </row>
    <row r="700" spans="3:4" hidden="1">
      <c r="C700" s="1"/>
      <c r="D700" s="1"/>
    </row>
    <row r="701" spans="3:4" hidden="1">
      <c r="C701" s="1"/>
      <c r="D701" s="1"/>
    </row>
    <row r="702" spans="3:4" hidden="1">
      <c r="C702" s="1"/>
      <c r="D702" s="1"/>
    </row>
    <row r="703" spans="3:4" hidden="1">
      <c r="C703" s="1"/>
      <c r="D703" s="1"/>
    </row>
    <row r="704" spans="3:4" hidden="1">
      <c r="C704" s="1"/>
      <c r="D704" s="1"/>
    </row>
    <row r="705" spans="3:4" hidden="1">
      <c r="C705" s="1"/>
      <c r="D705" s="1"/>
    </row>
    <row r="706" spans="3:4" hidden="1">
      <c r="C706" s="1"/>
      <c r="D706" s="1"/>
    </row>
    <row r="707" spans="3:4" hidden="1">
      <c r="C707" s="1"/>
      <c r="D707" s="1"/>
    </row>
    <row r="708" spans="3:4" hidden="1">
      <c r="C708" s="1"/>
      <c r="D708" s="1"/>
    </row>
    <row r="709" spans="3:4" hidden="1">
      <c r="C709" s="1"/>
      <c r="D709" s="1"/>
    </row>
    <row r="710" spans="3:4" hidden="1">
      <c r="C710" s="1"/>
      <c r="D710" s="1"/>
    </row>
    <row r="711" spans="3:4" hidden="1">
      <c r="C711" s="1"/>
      <c r="D711" s="1"/>
    </row>
    <row r="712" spans="3:4" hidden="1">
      <c r="C712" s="1"/>
      <c r="D712" s="1"/>
    </row>
    <row r="713" spans="3:4" hidden="1">
      <c r="C713" s="1"/>
      <c r="D713" s="1"/>
    </row>
    <row r="714" spans="3:4" hidden="1">
      <c r="C714" s="1"/>
      <c r="D714" s="1"/>
    </row>
    <row r="715" spans="3:4" hidden="1">
      <c r="C715" s="1"/>
      <c r="D715" s="1"/>
    </row>
    <row r="716" spans="3:4" hidden="1">
      <c r="C716" s="1"/>
      <c r="D716" s="1"/>
    </row>
    <row r="717" spans="3:4" hidden="1">
      <c r="C717" s="1"/>
      <c r="D717" s="1"/>
    </row>
    <row r="718" spans="3:4" hidden="1">
      <c r="C718" s="1"/>
      <c r="D718" s="1"/>
    </row>
    <row r="719" spans="3:4" hidden="1">
      <c r="C719" s="1"/>
      <c r="D719" s="1"/>
    </row>
    <row r="720" spans="3:4" hidden="1">
      <c r="C720" s="1"/>
      <c r="D720" s="1"/>
    </row>
    <row r="721" spans="3:4" hidden="1">
      <c r="C721" s="1"/>
      <c r="D721" s="1"/>
    </row>
    <row r="722" spans="3:4" hidden="1">
      <c r="C722" s="1"/>
      <c r="D722" s="1"/>
    </row>
    <row r="723" spans="3:4" hidden="1">
      <c r="C723" s="1"/>
      <c r="D723" s="1"/>
    </row>
    <row r="724" spans="3:4" hidden="1">
      <c r="C724" s="1"/>
      <c r="D724" s="1"/>
    </row>
    <row r="725" spans="3:4" hidden="1">
      <c r="C725" s="1"/>
      <c r="D725" s="1"/>
    </row>
    <row r="726" spans="3:4" hidden="1">
      <c r="C726" s="1"/>
      <c r="D726" s="1"/>
    </row>
    <row r="727" spans="3:4" hidden="1">
      <c r="C727" s="1"/>
      <c r="D727" s="1"/>
    </row>
    <row r="728" spans="3:4" hidden="1">
      <c r="C728" s="1"/>
      <c r="D728" s="1"/>
    </row>
    <row r="729" spans="3:4" hidden="1">
      <c r="C729" s="1"/>
      <c r="D729" s="1"/>
    </row>
    <row r="730" spans="3:4" hidden="1">
      <c r="C730" s="1"/>
      <c r="D730" s="1"/>
    </row>
    <row r="731" spans="3:4" hidden="1">
      <c r="C731" s="1"/>
      <c r="D731" s="1"/>
    </row>
    <row r="732" spans="3:4" hidden="1">
      <c r="C732" s="1"/>
      <c r="D732" s="1"/>
    </row>
    <row r="733" spans="3:4" hidden="1">
      <c r="C733" s="1"/>
      <c r="D733" s="1"/>
    </row>
    <row r="734" spans="3:4" hidden="1">
      <c r="C734" s="1"/>
      <c r="D734" s="1"/>
    </row>
    <row r="735" spans="3:4" hidden="1">
      <c r="C735" s="1"/>
      <c r="D735" s="1"/>
    </row>
    <row r="736" spans="3:4" hidden="1">
      <c r="C736" s="1"/>
      <c r="D736" s="1"/>
    </row>
    <row r="737" spans="3:4" hidden="1">
      <c r="C737" s="1"/>
      <c r="D737" s="1"/>
    </row>
    <row r="738" spans="3:4" hidden="1">
      <c r="C738" s="1"/>
      <c r="D738" s="1"/>
    </row>
    <row r="739" spans="3:4" hidden="1">
      <c r="C739" s="1"/>
      <c r="D739" s="1"/>
    </row>
    <row r="740" spans="3:4" hidden="1">
      <c r="C740" s="1"/>
      <c r="D740" s="1"/>
    </row>
    <row r="741" spans="3:4" hidden="1">
      <c r="C741" s="1"/>
      <c r="D741" s="1"/>
    </row>
    <row r="742" spans="3:4" hidden="1">
      <c r="C742" s="1"/>
      <c r="D742" s="1"/>
    </row>
    <row r="743" spans="3:4" hidden="1">
      <c r="C743" s="1"/>
      <c r="D743" s="1"/>
    </row>
    <row r="744" spans="3:4" hidden="1">
      <c r="C744" s="1"/>
      <c r="D744" s="1"/>
    </row>
    <row r="745" spans="3:4" hidden="1">
      <c r="C745" s="1"/>
      <c r="D745" s="1"/>
    </row>
    <row r="746" spans="3:4" hidden="1">
      <c r="C746" s="1"/>
      <c r="D746" s="1"/>
    </row>
    <row r="747" spans="3:4" hidden="1">
      <c r="C747" s="1"/>
      <c r="D747" s="1"/>
    </row>
    <row r="748" spans="3:4" hidden="1">
      <c r="C748" s="1"/>
      <c r="D748" s="1"/>
    </row>
    <row r="749" spans="3:4" hidden="1">
      <c r="C749" s="1"/>
      <c r="D749" s="1"/>
    </row>
    <row r="750" spans="3:4" hidden="1">
      <c r="C750" s="1"/>
      <c r="D750" s="1"/>
    </row>
    <row r="751" spans="3:4" hidden="1">
      <c r="C751" s="1"/>
      <c r="D751" s="1"/>
    </row>
    <row r="752" spans="3:4" hidden="1">
      <c r="C752" s="1"/>
      <c r="D752" s="1"/>
    </row>
    <row r="753" spans="3:4" hidden="1">
      <c r="C753" s="1"/>
      <c r="D753" s="1"/>
    </row>
    <row r="754" spans="3:4" hidden="1">
      <c r="C754" s="1"/>
      <c r="D754" s="1"/>
    </row>
    <row r="755" spans="3:4" hidden="1">
      <c r="C755" s="1"/>
      <c r="D755" s="1"/>
    </row>
    <row r="756" spans="3:4" hidden="1">
      <c r="C756" s="1"/>
      <c r="D756" s="1"/>
    </row>
    <row r="757" spans="3:4" hidden="1">
      <c r="C757" s="1"/>
      <c r="D757" s="1"/>
    </row>
    <row r="758" spans="3:4" hidden="1">
      <c r="C758" s="1"/>
      <c r="D758" s="1"/>
    </row>
    <row r="759" spans="3:4" hidden="1">
      <c r="C759" s="1"/>
      <c r="D759" s="1"/>
    </row>
    <row r="760" spans="3:4" hidden="1">
      <c r="C760" s="1"/>
      <c r="D760" s="1"/>
    </row>
    <row r="761" spans="3:4" hidden="1">
      <c r="C761" s="1"/>
      <c r="D761" s="1"/>
    </row>
    <row r="762" spans="3:4" hidden="1">
      <c r="C762" s="1"/>
      <c r="D762" s="1"/>
    </row>
    <row r="763" spans="3:4" hidden="1">
      <c r="C763" s="1"/>
      <c r="D763" s="1"/>
    </row>
    <row r="764" spans="3:4" hidden="1">
      <c r="C764" s="1"/>
      <c r="D764" s="1"/>
    </row>
    <row r="765" spans="3:4" hidden="1">
      <c r="C765" s="1"/>
      <c r="D765" s="1"/>
    </row>
    <row r="766" spans="3:4" hidden="1">
      <c r="C766" s="1"/>
      <c r="D766" s="1"/>
    </row>
    <row r="767" spans="3:4" hidden="1">
      <c r="C767" s="1"/>
      <c r="D767" s="1"/>
    </row>
    <row r="768" spans="3:4" hidden="1">
      <c r="C768" s="1"/>
      <c r="D768" s="1"/>
    </row>
    <row r="769" spans="3:4" hidden="1">
      <c r="C769" s="1"/>
      <c r="D769" s="1"/>
    </row>
    <row r="770" spans="3:4" hidden="1">
      <c r="C770" s="1"/>
      <c r="D770" s="1"/>
    </row>
    <row r="771" spans="3:4" hidden="1">
      <c r="C771" s="1"/>
      <c r="D771" s="1"/>
    </row>
    <row r="772" spans="3:4" hidden="1">
      <c r="C772" s="1"/>
      <c r="D772" s="1"/>
    </row>
    <row r="773" spans="3:4" hidden="1">
      <c r="C773" s="1"/>
      <c r="D773" s="1"/>
    </row>
    <row r="774" spans="3:4" hidden="1">
      <c r="C774" s="1"/>
      <c r="D774" s="1"/>
    </row>
    <row r="775" spans="3:4" hidden="1">
      <c r="C775" s="1"/>
      <c r="D775" s="1"/>
    </row>
    <row r="776" spans="3:4" hidden="1">
      <c r="C776" s="1"/>
      <c r="D776" s="1"/>
    </row>
    <row r="777" spans="3:4" hidden="1">
      <c r="C777" s="1"/>
      <c r="D777" s="1"/>
    </row>
    <row r="778" spans="3:4" hidden="1">
      <c r="C778" s="1"/>
      <c r="D778" s="1"/>
    </row>
    <row r="779" spans="3:4" hidden="1">
      <c r="C779" s="1"/>
      <c r="D779" s="1"/>
    </row>
    <row r="780" spans="3:4" hidden="1">
      <c r="C780" s="1"/>
      <c r="D780" s="1"/>
    </row>
    <row r="781" spans="3:4" hidden="1">
      <c r="C781" s="1"/>
      <c r="D781" s="1"/>
    </row>
    <row r="782" spans="3:4" hidden="1">
      <c r="C782" s="1"/>
      <c r="D782" s="1"/>
    </row>
    <row r="783" spans="3:4" hidden="1">
      <c r="C783" s="1"/>
      <c r="D783" s="1"/>
    </row>
    <row r="784" spans="3:4" hidden="1">
      <c r="C784" s="1"/>
      <c r="D784" s="1"/>
    </row>
    <row r="785" spans="3:4" hidden="1">
      <c r="C785" s="1"/>
      <c r="D785" s="1"/>
    </row>
    <row r="786" spans="3:4" hidden="1">
      <c r="C786" s="1"/>
      <c r="D786" s="1"/>
    </row>
    <row r="787" spans="3:4" hidden="1">
      <c r="C787" s="1"/>
      <c r="D787" s="1"/>
    </row>
    <row r="788" spans="3:4" hidden="1">
      <c r="C788" s="1"/>
      <c r="D788" s="1"/>
    </row>
    <row r="789" spans="3:4" hidden="1">
      <c r="C789" s="1"/>
      <c r="D789" s="1"/>
    </row>
    <row r="790" spans="3:4" hidden="1">
      <c r="C790" s="1"/>
      <c r="D790" s="1"/>
    </row>
    <row r="791" spans="3:4" hidden="1">
      <c r="C791" s="1"/>
      <c r="D791" s="1"/>
    </row>
    <row r="792" spans="3:4" hidden="1">
      <c r="C792" s="1"/>
      <c r="D792" s="1"/>
    </row>
    <row r="793" spans="3:4" hidden="1">
      <c r="C793" s="1"/>
      <c r="D793" s="1"/>
    </row>
    <row r="794" spans="3:4" hidden="1">
      <c r="C794" s="1"/>
      <c r="D794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A19:A23 A1:A17 A25:A1048576 B5:B1048576 C1:AY1048576 BA1:XFD1048576 AZ1:AZ9999 AZ10001:AZ1048576" xr:uid="{00000000-0002-0000-08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9.7109375" style="2" bestFit="1" customWidth="1"/>
    <col min="2" max="2" width="57.140625" style="2" bestFit="1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2">
      <c r="A1" s="37" t="s">
        <v>145</v>
      </c>
      <c r="B1" s="37" t="s" vm="1">
        <v>218</v>
      </c>
    </row>
    <row r="2" spans="1:12">
      <c r="A2" s="37" t="s">
        <v>144</v>
      </c>
      <c r="B2" s="37" t="s">
        <v>219</v>
      </c>
    </row>
    <row r="3" spans="1:12">
      <c r="A3" s="37" t="s">
        <v>146</v>
      </c>
      <c r="B3" s="37" t="s">
        <v>220</v>
      </c>
    </row>
    <row r="4" spans="1:12">
      <c r="A4" s="37" t="s">
        <v>147</v>
      </c>
      <c r="B4" s="37">
        <v>8801</v>
      </c>
    </row>
    <row r="5" spans="1:12" ht="18.75">
      <c r="A5" s="158" t="s">
        <v>95</v>
      </c>
      <c r="B5" s="159"/>
      <c r="C5" s="159"/>
      <c r="D5" s="159"/>
      <c r="E5" s="159"/>
      <c r="F5" s="159"/>
      <c r="G5" s="159"/>
      <c r="H5" s="159"/>
      <c r="I5" s="159"/>
      <c r="J5" s="159"/>
      <c r="K5" s="160"/>
      <c r="L5" s="3"/>
    </row>
    <row r="6" spans="1:12" s="3" customFormat="1">
      <c r="A6" s="38" t="s">
        <v>116</v>
      </c>
      <c r="B6" s="39" t="s">
        <v>46</v>
      </c>
      <c r="C6" s="39" t="s">
        <v>119</v>
      </c>
      <c r="D6" s="39" t="s">
        <v>67</v>
      </c>
      <c r="E6" s="39" t="s">
        <v>103</v>
      </c>
      <c r="F6" s="39" t="s">
        <v>195</v>
      </c>
      <c r="G6" s="39" t="s">
        <v>194</v>
      </c>
      <c r="H6" s="39" t="s">
        <v>63</v>
      </c>
      <c r="I6" s="39" t="s">
        <v>60</v>
      </c>
      <c r="J6" s="39" t="s">
        <v>148</v>
      </c>
      <c r="K6" s="41" t="s">
        <v>150</v>
      </c>
    </row>
    <row r="7" spans="1:12" s="3" customFormat="1">
      <c r="A7" s="123" t="s">
        <v>3565</v>
      </c>
      <c r="B7" s="142" t="s">
        <v>3565</v>
      </c>
      <c r="C7" s="142" t="s">
        <v>3565</v>
      </c>
      <c r="D7" s="142" t="s">
        <v>3565</v>
      </c>
      <c r="E7" s="142" t="s">
        <v>3565</v>
      </c>
      <c r="F7" s="12" t="s">
        <v>202</v>
      </c>
      <c r="G7" s="124" t="s">
        <v>3565</v>
      </c>
      <c r="H7" s="12" t="s">
        <v>198</v>
      </c>
      <c r="I7" s="12" t="s">
        <v>19</v>
      </c>
      <c r="J7" s="27" t="s">
        <v>19</v>
      </c>
      <c r="K7" s="13" t="s">
        <v>19</v>
      </c>
    </row>
    <row r="8" spans="1:12" s="4" customFormat="1" ht="20.25">
      <c r="A8" s="125" t="s">
        <v>3565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2" s="4" customFormat="1" ht="20.25">
      <c r="A9" s="57" t="s">
        <v>51</v>
      </c>
      <c r="B9" s="127" t="s">
        <v>3565</v>
      </c>
      <c r="C9" s="127" t="s">
        <v>3565</v>
      </c>
      <c r="D9" s="127" t="s">
        <v>3565</v>
      </c>
      <c r="E9" s="127" t="s">
        <v>3565</v>
      </c>
      <c r="F9" s="127" t="s">
        <v>3565</v>
      </c>
      <c r="G9" s="127" t="s">
        <v>3565</v>
      </c>
      <c r="H9" s="65">
        <v>9874.8175683519985</v>
      </c>
      <c r="I9" s="127" t="s">
        <v>3565</v>
      </c>
      <c r="J9" s="66">
        <f>IFERROR(H9/$H$9,0)</f>
        <v>1</v>
      </c>
      <c r="K9" s="66">
        <f>H9/'סכום נכסי הקרן'!$C$41</f>
        <v>4.6919061573751086E-4</v>
      </c>
    </row>
    <row r="10" spans="1:12">
      <c r="A10" s="77" t="s">
        <v>187</v>
      </c>
      <c r="B10" s="130" t="s">
        <v>3565</v>
      </c>
      <c r="C10" s="130" t="s">
        <v>3565</v>
      </c>
      <c r="D10" s="130" t="s">
        <v>3565</v>
      </c>
      <c r="E10" s="130" t="s">
        <v>3565</v>
      </c>
      <c r="F10" s="130" t="s">
        <v>3565</v>
      </c>
      <c r="G10" s="130" t="s">
        <v>3565</v>
      </c>
      <c r="H10" s="68">
        <v>4781.233649453</v>
      </c>
      <c r="I10" s="130" t="s">
        <v>3565</v>
      </c>
      <c r="J10" s="69">
        <f t="shared" ref="J10:J18" si="0">IFERROR(H10/$H$9,0)</f>
        <v>0.48418450430684129</v>
      </c>
      <c r="K10" s="69">
        <f>H10/'סכום נכסי הקרן'!$C$41</f>
        <v>2.2717482570628833E-4</v>
      </c>
    </row>
    <row r="11" spans="1:12">
      <c r="A11" s="74" t="s">
        <v>179</v>
      </c>
      <c r="B11" s="127" t="s">
        <v>3565</v>
      </c>
      <c r="C11" s="127" t="s">
        <v>3565</v>
      </c>
      <c r="D11" s="127" t="s">
        <v>3565</v>
      </c>
      <c r="E11" s="127" t="s">
        <v>3565</v>
      </c>
      <c r="F11" s="127" t="s">
        <v>3565</v>
      </c>
      <c r="G11" s="127" t="s">
        <v>3565</v>
      </c>
      <c r="H11" s="65">
        <v>4781.233649453</v>
      </c>
      <c r="I11" s="127" t="s">
        <v>3565</v>
      </c>
      <c r="J11" s="66">
        <f t="shared" si="0"/>
        <v>0.48418450430684129</v>
      </c>
      <c r="K11" s="66">
        <f>H11/'סכום נכסי הקרן'!$C$41</f>
        <v>2.2717482570628833E-4</v>
      </c>
    </row>
    <row r="12" spans="1:12">
      <c r="A12" s="62" t="s">
        <v>1779</v>
      </c>
      <c r="B12" s="59" t="s">
        <v>1780</v>
      </c>
      <c r="C12" s="71" t="s">
        <v>120</v>
      </c>
      <c r="D12" s="71" t="s">
        <v>1787</v>
      </c>
      <c r="E12" s="71" t="s">
        <v>132</v>
      </c>
      <c r="F12" s="68">
        <v>174.54854200000003</v>
      </c>
      <c r="G12" s="70">
        <v>2988900</v>
      </c>
      <c r="H12" s="68">
        <v>5217.0813576410001</v>
      </c>
      <c r="I12" s="130" t="s">
        <v>3565</v>
      </c>
      <c r="J12" s="69">
        <f t="shared" si="0"/>
        <v>0.52832179648172228</v>
      </c>
      <c r="K12" s="69">
        <f>H12/'סכום נכסי הקרן'!$C$41</f>
        <v>2.4788362899880715E-4</v>
      </c>
    </row>
    <row r="13" spans="1:12">
      <c r="A13" s="62" t="s">
        <v>1781</v>
      </c>
      <c r="B13" s="59" t="s">
        <v>1782</v>
      </c>
      <c r="C13" s="71" t="s">
        <v>120</v>
      </c>
      <c r="D13" s="71" t="s">
        <v>1787</v>
      </c>
      <c r="E13" s="71" t="s">
        <v>132</v>
      </c>
      <c r="F13" s="68">
        <v>-174.54854200000003</v>
      </c>
      <c r="G13" s="70">
        <v>249700</v>
      </c>
      <c r="H13" s="68">
        <v>-435.84770818800001</v>
      </c>
      <c r="I13" s="130" t="s">
        <v>3565</v>
      </c>
      <c r="J13" s="69">
        <f t="shared" si="0"/>
        <v>-4.4137292174880993E-2</v>
      </c>
      <c r="K13" s="69">
        <f>H13/'סכום נכסי הקרן'!$C$41</f>
        <v>-2.0708803292518833E-5</v>
      </c>
    </row>
    <row r="14" spans="1:12">
      <c r="A14" s="129" t="s">
        <v>3565</v>
      </c>
      <c r="B14" s="130" t="s">
        <v>3565</v>
      </c>
      <c r="C14" s="130" t="s">
        <v>3565</v>
      </c>
      <c r="D14" s="130" t="s">
        <v>3565</v>
      </c>
      <c r="E14" s="130" t="s">
        <v>3565</v>
      </c>
      <c r="F14" s="130" t="s">
        <v>3565</v>
      </c>
      <c r="G14" s="130" t="s">
        <v>3565</v>
      </c>
      <c r="H14" s="130" t="s">
        <v>3565</v>
      </c>
      <c r="I14" s="130" t="s">
        <v>3565</v>
      </c>
      <c r="J14" s="130" t="s">
        <v>3565</v>
      </c>
      <c r="K14" s="130" t="s">
        <v>3565</v>
      </c>
    </row>
    <row r="15" spans="1:12">
      <c r="A15" s="77" t="s">
        <v>186</v>
      </c>
      <c r="B15" s="130" t="s">
        <v>3565</v>
      </c>
      <c r="C15" s="130" t="s">
        <v>3565</v>
      </c>
      <c r="D15" s="130" t="s">
        <v>3565</v>
      </c>
      <c r="E15" s="130" t="s">
        <v>3565</v>
      </c>
      <c r="F15" s="130" t="s">
        <v>3565</v>
      </c>
      <c r="G15" s="130" t="s">
        <v>3565</v>
      </c>
      <c r="H15" s="68">
        <v>5093.5839188989994</v>
      </c>
      <c r="I15" s="130" t="s">
        <v>3565</v>
      </c>
      <c r="J15" s="69">
        <f t="shared" si="0"/>
        <v>0.51581549569315888</v>
      </c>
      <c r="K15" s="69">
        <f>H15/'סכום נכסי הקרן'!$C$41</f>
        <v>2.4201579003122256E-4</v>
      </c>
    </row>
    <row r="16" spans="1:12">
      <c r="A16" s="74" t="s">
        <v>179</v>
      </c>
      <c r="B16" s="127" t="s">
        <v>3565</v>
      </c>
      <c r="C16" s="127" t="s">
        <v>3565</v>
      </c>
      <c r="D16" s="127" t="s">
        <v>3565</v>
      </c>
      <c r="E16" s="127" t="s">
        <v>3565</v>
      </c>
      <c r="F16" s="127" t="s">
        <v>3565</v>
      </c>
      <c r="G16" s="127" t="s">
        <v>3565</v>
      </c>
      <c r="H16" s="65">
        <v>5093.5839188989994</v>
      </c>
      <c r="I16" s="127" t="s">
        <v>3565</v>
      </c>
      <c r="J16" s="66">
        <f t="shared" si="0"/>
        <v>0.51581549569315888</v>
      </c>
      <c r="K16" s="66">
        <f>H16/'סכום נכסי הקרן'!$C$41</f>
        <v>2.4201579003122256E-4</v>
      </c>
    </row>
    <row r="17" spans="1:11">
      <c r="A17" s="62" t="s">
        <v>1783</v>
      </c>
      <c r="B17" s="59" t="s">
        <v>1783</v>
      </c>
      <c r="C17" s="71" t="s">
        <v>1462</v>
      </c>
      <c r="D17" s="71" t="s">
        <v>1787</v>
      </c>
      <c r="E17" s="71" t="s">
        <v>131</v>
      </c>
      <c r="F17" s="68">
        <v>5534.6283450000001</v>
      </c>
      <c r="G17" s="70">
        <v>160</v>
      </c>
      <c r="H17" s="68">
        <v>3211.8555211699995</v>
      </c>
      <c r="I17" s="130" t="s">
        <v>3565</v>
      </c>
      <c r="J17" s="69">
        <f t="shared" si="0"/>
        <v>0.32525720084832149</v>
      </c>
      <c r="K17" s="69">
        <f>H17/'סכום נכסי הקרן'!$C$41</f>
        <v>1.5260762633908319E-4</v>
      </c>
    </row>
    <row r="18" spans="1:11">
      <c r="A18" s="62" t="s">
        <v>1784</v>
      </c>
      <c r="B18" s="59" t="s">
        <v>1784</v>
      </c>
      <c r="C18" s="71" t="s">
        <v>1462</v>
      </c>
      <c r="D18" s="71" t="s">
        <v>1787</v>
      </c>
      <c r="E18" s="71" t="s">
        <v>131</v>
      </c>
      <c r="F18" s="68">
        <v>3705.7946309999998</v>
      </c>
      <c r="G18" s="70">
        <v>140</v>
      </c>
      <c r="H18" s="68">
        <v>1881.7283977290001</v>
      </c>
      <c r="I18" s="130" t="s">
        <v>3565</v>
      </c>
      <c r="J18" s="69">
        <f t="shared" si="0"/>
        <v>0.19055829484483736</v>
      </c>
      <c r="K18" s="69">
        <f>H18/'סכום נכסי הקרן'!$C$41</f>
        <v>8.9408163692139387E-5</v>
      </c>
    </row>
    <row r="19" spans="1:11">
      <c r="A19" s="129" t="s">
        <v>3565</v>
      </c>
      <c r="B19" s="130" t="s">
        <v>3565</v>
      </c>
      <c r="C19" s="130" t="s">
        <v>3565</v>
      </c>
      <c r="D19" s="130" t="s">
        <v>3565</v>
      </c>
      <c r="E19" s="130" t="s">
        <v>3565</v>
      </c>
      <c r="F19" s="130" t="s">
        <v>3565</v>
      </c>
      <c r="G19" s="130" t="s">
        <v>3565</v>
      </c>
      <c r="H19" s="130" t="s">
        <v>3565</v>
      </c>
      <c r="I19" s="130" t="s">
        <v>3565</v>
      </c>
      <c r="J19" s="130" t="s">
        <v>3565</v>
      </c>
      <c r="K19" s="130" t="s">
        <v>3565</v>
      </c>
    </row>
    <row r="20" spans="1:11">
      <c r="A20" s="130" t="s">
        <v>3565</v>
      </c>
      <c r="B20" s="130" t="s">
        <v>3565</v>
      </c>
      <c r="C20" s="130" t="s">
        <v>3565</v>
      </c>
      <c r="D20" s="130" t="s">
        <v>3565</v>
      </c>
      <c r="E20" s="130" t="s">
        <v>3565</v>
      </c>
      <c r="F20" s="130" t="s">
        <v>3565</v>
      </c>
      <c r="G20" s="130" t="s">
        <v>3565</v>
      </c>
      <c r="H20" s="130" t="s">
        <v>3565</v>
      </c>
      <c r="I20" s="130" t="s">
        <v>3565</v>
      </c>
      <c r="J20" s="130" t="s">
        <v>3565</v>
      </c>
      <c r="K20" s="130" t="s">
        <v>3565</v>
      </c>
    </row>
    <row r="21" spans="1:11">
      <c r="A21" s="130" t="s">
        <v>3565</v>
      </c>
      <c r="B21" s="130" t="s">
        <v>3565</v>
      </c>
      <c r="C21" s="130" t="s">
        <v>3565</v>
      </c>
      <c r="D21" s="130" t="s">
        <v>3565</v>
      </c>
      <c r="E21" s="130" t="s">
        <v>3565</v>
      </c>
      <c r="F21" s="130" t="s">
        <v>3565</v>
      </c>
      <c r="G21" s="130" t="s">
        <v>3565</v>
      </c>
      <c r="H21" s="130" t="s">
        <v>3565</v>
      </c>
      <c r="I21" s="130" t="s">
        <v>3565</v>
      </c>
      <c r="J21" s="130" t="s">
        <v>3565</v>
      </c>
      <c r="K21" s="130" t="s">
        <v>3565</v>
      </c>
    </row>
    <row r="22" spans="1:11">
      <c r="A22" s="100" t="s">
        <v>210</v>
      </c>
      <c r="B22" s="130" t="s">
        <v>3565</v>
      </c>
      <c r="C22" s="130" t="s">
        <v>3565</v>
      </c>
      <c r="D22" s="130" t="s">
        <v>3565</v>
      </c>
      <c r="E22" s="130" t="s">
        <v>3565</v>
      </c>
      <c r="F22" s="130" t="s">
        <v>3565</v>
      </c>
      <c r="G22" s="130" t="s">
        <v>3565</v>
      </c>
      <c r="H22" s="130" t="s">
        <v>3565</v>
      </c>
      <c r="I22" s="130" t="s">
        <v>3565</v>
      </c>
      <c r="J22" s="130" t="s">
        <v>3565</v>
      </c>
      <c r="K22" s="130" t="s">
        <v>3565</v>
      </c>
    </row>
    <row r="23" spans="1:11">
      <c r="A23" s="100" t="s">
        <v>112</v>
      </c>
      <c r="B23" s="130" t="s">
        <v>3565</v>
      </c>
      <c r="C23" s="130" t="s">
        <v>3565</v>
      </c>
      <c r="D23" s="130" t="s">
        <v>3565</v>
      </c>
      <c r="E23" s="130" t="s">
        <v>3565</v>
      </c>
      <c r="F23" s="130" t="s">
        <v>3565</v>
      </c>
      <c r="G23" s="130" t="s">
        <v>3565</v>
      </c>
      <c r="H23" s="130" t="s">
        <v>3565</v>
      </c>
      <c r="I23" s="130" t="s">
        <v>3565</v>
      </c>
      <c r="J23" s="130" t="s">
        <v>3565</v>
      </c>
      <c r="K23" s="130" t="s">
        <v>3565</v>
      </c>
    </row>
    <row r="24" spans="1:11">
      <c r="A24" s="100" t="s">
        <v>193</v>
      </c>
      <c r="B24" s="130" t="s">
        <v>3565</v>
      </c>
      <c r="C24" s="130" t="s">
        <v>3565</v>
      </c>
      <c r="D24" s="130" t="s">
        <v>3565</v>
      </c>
      <c r="E24" s="130" t="s">
        <v>3565</v>
      </c>
      <c r="F24" s="130" t="s">
        <v>3565</v>
      </c>
      <c r="G24" s="130" t="s">
        <v>3565</v>
      </c>
      <c r="H24" s="130" t="s">
        <v>3565</v>
      </c>
      <c r="I24" s="130" t="s">
        <v>3565</v>
      </c>
      <c r="J24" s="130" t="s">
        <v>3565</v>
      </c>
      <c r="K24" s="130" t="s">
        <v>3565</v>
      </c>
    </row>
    <row r="25" spans="1:11">
      <c r="A25" s="100" t="s">
        <v>201</v>
      </c>
      <c r="B25" s="130" t="s">
        <v>3565</v>
      </c>
      <c r="C25" s="130" t="s">
        <v>3565</v>
      </c>
      <c r="D25" s="130" t="s">
        <v>3565</v>
      </c>
      <c r="E25" s="130" t="s">
        <v>3565</v>
      </c>
      <c r="F25" s="130" t="s">
        <v>3565</v>
      </c>
      <c r="G25" s="130" t="s">
        <v>3565</v>
      </c>
      <c r="H25" s="130" t="s">
        <v>3565</v>
      </c>
      <c r="I25" s="130" t="s">
        <v>3565</v>
      </c>
      <c r="J25" s="130" t="s">
        <v>3565</v>
      </c>
      <c r="K25" s="130" t="s">
        <v>3565</v>
      </c>
    </row>
    <row r="26" spans="1:11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pans="1:11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</row>
    <row r="28" spans="1:11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spans="1:11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</row>
    <row r="30" spans="1:11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1:11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1:11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1:11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1:11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1:11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1:11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</row>
    <row r="39" spans="1:11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</row>
    <row r="40" spans="1:11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</row>
    <row r="41" spans="1:11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</row>
    <row r="42" spans="1:11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</row>
    <row r="43" spans="1:11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</row>
    <row r="46" spans="1:11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</row>
    <row r="47" spans="1:11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</row>
    <row r="48" spans="1:11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</row>
    <row r="49" spans="1:11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</row>
    <row r="51" spans="1:11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</row>
    <row r="52" spans="1:11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</row>
    <row r="53" spans="1:11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</row>
    <row r="54" spans="1:11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</row>
    <row r="55" spans="1:11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</row>
    <row r="56" spans="1:11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</row>
    <row r="57" spans="1:11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</row>
    <row r="58" spans="1:11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</row>
    <row r="59" spans="1:11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</row>
    <row r="60" spans="1:11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</row>
    <row r="61" spans="1:11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</row>
    <row r="62" spans="1:11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</row>
    <row r="63" spans="1:11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</row>
    <row r="64" spans="1:11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</row>
    <row r="65" spans="1:11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</row>
    <row r="66" spans="1:11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</row>
    <row r="67" spans="1:11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</row>
    <row r="68" spans="1:11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</row>
    <row r="69" spans="1:11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</row>
    <row r="70" spans="1:11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</row>
    <row r="71" spans="1:11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</row>
    <row r="72" spans="1:11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</row>
    <row r="73" spans="1:11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</row>
    <row r="74" spans="1:11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</row>
    <row r="75" spans="1:11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</row>
    <row r="76" spans="1:11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</row>
    <row r="77" spans="1:11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</row>
    <row r="78" spans="1:11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</row>
    <row r="79" spans="1:11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</row>
    <row r="80" spans="1:11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</row>
    <row r="81" spans="1:11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</row>
    <row r="82" spans="1:11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</row>
    <row r="83" spans="1:11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</row>
    <row r="84" spans="1:11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</row>
    <row r="85" spans="1:11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</row>
    <row r="86" spans="1:11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</row>
    <row r="87" spans="1:11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</row>
    <row r="88" spans="1:11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</row>
    <row r="89" spans="1:11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</row>
    <row r="90" spans="1:11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</row>
    <row r="91" spans="1:11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</row>
    <row r="92" spans="1:11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</row>
    <row r="93" spans="1:11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</row>
    <row r="94" spans="1:11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</row>
    <row r="95" spans="1:11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</row>
    <row r="96" spans="1:11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</row>
    <row r="97" spans="1:11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</row>
    <row r="98" spans="1:11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</row>
    <row r="99" spans="1:11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</row>
    <row r="100" spans="1:11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</row>
    <row r="101" spans="1:11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</row>
    <row r="102" spans="1:11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</row>
    <row r="103" spans="1:11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</row>
    <row r="104" spans="1:11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</row>
    <row r="105" spans="1:11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</row>
    <row r="106" spans="1:11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</row>
    <row r="107" spans="1:11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</row>
    <row r="108" spans="1:11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</row>
    <row r="109" spans="1:11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</row>
    <row r="110" spans="1:11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</row>
    <row r="111" spans="1:11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</row>
    <row r="112" spans="1:11" hidden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</row>
    <row r="113" spans="1:11" hidden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</row>
    <row r="114" spans="1:11" hidden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</row>
    <row r="115" spans="1:11" hidden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</row>
    <row r="116" spans="1:11" hidden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</row>
    <row r="117" spans="1:11" hidden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</row>
    <row r="118" spans="1:11" hidden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</row>
    <row r="119" spans="1:11" hidden="1">
      <c r="B119" s="1"/>
      <c r="C119" s="1"/>
      <c r="D119" s="1"/>
    </row>
    <row r="120" spans="1:11" hidden="1">
      <c r="B120" s="1"/>
      <c r="C120" s="1"/>
      <c r="D120" s="1"/>
    </row>
    <row r="121" spans="1:11" hidden="1">
      <c r="B121" s="1"/>
      <c r="C121" s="1"/>
      <c r="D121" s="1"/>
    </row>
    <row r="122" spans="1:11" hidden="1">
      <c r="B122" s="1"/>
      <c r="C122" s="1"/>
      <c r="D122" s="1"/>
    </row>
    <row r="123" spans="1:11" hidden="1">
      <c r="B123" s="1"/>
      <c r="C123" s="1"/>
      <c r="D123" s="1"/>
    </row>
    <row r="124" spans="1:11" hidden="1">
      <c r="B124" s="1"/>
      <c r="C124" s="1"/>
      <c r="D124" s="1"/>
    </row>
    <row r="125" spans="1:11" hidden="1">
      <c r="B125" s="1"/>
      <c r="C125" s="1"/>
      <c r="D125" s="1"/>
    </row>
    <row r="126" spans="1:11" hidden="1">
      <c r="B126" s="1"/>
      <c r="C126" s="1"/>
      <c r="D126" s="1"/>
    </row>
    <row r="127" spans="1:11" hidden="1">
      <c r="B127" s="1"/>
      <c r="C127" s="1"/>
      <c r="D127" s="1"/>
    </row>
    <row r="128" spans="1:11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2:4" hidden="1">
      <c r="B529" s="1"/>
      <c r="C529" s="1"/>
      <c r="D529" s="1"/>
    </row>
    <row r="530" spans="2:4" hidden="1">
      <c r="B530" s="1"/>
      <c r="C530" s="1"/>
      <c r="D530" s="1"/>
    </row>
    <row r="531" spans="2:4" hidden="1">
      <c r="B531" s="1"/>
      <c r="C531" s="1"/>
      <c r="D531" s="1"/>
    </row>
    <row r="532" spans="2:4" hidden="1">
      <c r="B532" s="1"/>
      <c r="C532" s="1"/>
      <c r="D532" s="1"/>
    </row>
    <row r="533" spans="2:4" hidden="1">
      <c r="B533" s="1"/>
      <c r="C533" s="1"/>
      <c r="D533" s="1"/>
    </row>
    <row r="534" spans="2:4" hidden="1">
      <c r="B534" s="1"/>
      <c r="C534" s="1"/>
      <c r="D534" s="1"/>
    </row>
    <row r="535" spans="2:4" hidden="1">
      <c r="B535" s="1"/>
      <c r="C535" s="1"/>
      <c r="D535" s="1"/>
    </row>
    <row r="536" spans="2:4" hidden="1">
      <c r="B536" s="1"/>
      <c r="C536" s="1"/>
      <c r="D536" s="1"/>
    </row>
    <row r="537" spans="2:4" hidden="1">
      <c r="B537" s="1"/>
      <c r="C537" s="1"/>
      <c r="D537" s="1"/>
    </row>
    <row r="538" spans="2:4" hidden="1">
      <c r="B538" s="1"/>
      <c r="C538" s="1"/>
      <c r="D538" s="1"/>
    </row>
    <row r="539" spans="2:4" hidden="1">
      <c r="B539" s="1"/>
      <c r="C539" s="1"/>
      <c r="D539" s="1"/>
    </row>
    <row r="540" spans="2:4" hidden="1">
      <c r="B540" s="1"/>
      <c r="C540" s="1"/>
      <c r="D540" s="1"/>
    </row>
    <row r="541" spans="2:4" hidden="1">
      <c r="B541" s="1"/>
      <c r="C541" s="1"/>
      <c r="D541" s="1"/>
    </row>
    <row r="542" spans="2:4" hidden="1">
      <c r="B542" s="1"/>
      <c r="C542" s="1"/>
      <c r="D542" s="1"/>
    </row>
    <row r="543" spans="2:4" hidden="1">
      <c r="B543" s="1"/>
      <c r="C543" s="1"/>
      <c r="D543" s="1"/>
    </row>
    <row r="544" spans="2:4" hidden="1">
      <c r="B544" s="1"/>
      <c r="C544" s="1"/>
      <c r="D544" s="1"/>
    </row>
    <row r="545" spans="2:4" hidden="1">
      <c r="B545" s="1"/>
      <c r="C545" s="1"/>
      <c r="D545" s="1"/>
    </row>
    <row r="546" spans="2:4" hidden="1">
      <c r="B546" s="1"/>
      <c r="C546" s="1"/>
      <c r="D546" s="1"/>
    </row>
    <row r="547" spans="2:4" hidden="1">
      <c r="B547" s="1"/>
      <c r="C547" s="1"/>
      <c r="D547" s="1"/>
    </row>
    <row r="548" spans="2:4" hidden="1">
      <c r="B548" s="1"/>
      <c r="C548" s="1"/>
      <c r="D548" s="1"/>
    </row>
    <row r="549" spans="2:4" hidden="1">
      <c r="B549" s="1"/>
      <c r="C549" s="1"/>
      <c r="D549" s="1"/>
    </row>
    <row r="550" spans="2:4" hidden="1">
      <c r="B550" s="1"/>
      <c r="C550" s="1"/>
      <c r="D550" s="1"/>
    </row>
    <row r="551" spans="2:4" hidden="1">
      <c r="B551" s="1"/>
      <c r="C551" s="1"/>
      <c r="D551" s="1"/>
    </row>
    <row r="552" spans="2:4" hidden="1">
      <c r="B552" s="1"/>
      <c r="C552" s="1"/>
      <c r="D552" s="1"/>
    </row>
    <row r="553" spans="2:4" hidden="1">
      <c r="B553" s="1"/>
      <c r="C553" s="1"/>
      <c r="D553" s="1"/>
    </row>
    <row r="554" spans="2:4" hidden="1">
      <c r="B554" s="1"/>
      <c r="C554" s="1"/>
      <c r="D554" s="1"/>
    </row>
    <row r="555" spans="2:4" hidden="1">
      <c r="B555" s="1"/>
      <c r="C555" s="1"/>
      <c r="D555" s="1"/>
    </row>
    <row r="556" spans="2:4" hidden="1">
      <c r="B556" s="1"/>
      <c r="C556" s="1"/>
      <c r="D556" s="1"/>
    </row>
    <row r="557" spans="2:4" hidden="1">
      <c r="B557" s="1"/>
      <c r="C557" s="1"/>
      <c r="D557" s="1"/>
    </row>
    <row r="558" spans="2:4" hidden="1">
      <c r="B558" s="1"/>
      <c r="C558" s="1"/>
      <c r="D558" s="1"/>
    </row>
    <row r="559" spans="2:4" hidden="1">
      <c r="B559" s="1"/>
      <c r="C559" s="1"/>
      <c r="D559" s="1"/>
    </row>
    <row r="560" spans="2:4" hidden="1">
      <c r="B560" s="1"/>
      <c r="C560" s="1"/>
      <c r="D560" s="1"/>
    </row>
    <row r="561" spans="2:4" hidden="1">
      <c r="B561" s="1"/>
      <c r="C561" s="1"/>
      <c r="D561" s="1"/>
    </row>
    <row r="562" spans="2:4" hidden="1">
      <c r="B562" s="1"/>
      <c r="C562" s="1"/>
      <c r="D562" s="1"/>
    </row>
    <row r="563" spans="2:4" hidden="1">
      <c r="B563" s="1"/>
      <c r="C563" s="1"/>
      <c r="D563" s="1"/>
    </row>
    <row r="564" spans="2:4" hidden="1">
      <c r="B564" s="1"/>
      <c r="C564" s="1"/>
      <c r="D564" s="1"/>
    </row>
    <row r="565" spans="2:4" hidden="1">
      <c r="B565" s="1"/>
      <c r="C565" s="1"/>
      <c r="D565" s="1"/>
    </row>
    <row r="566" spans="2:4" hidden="1">
      <c r="B566" s="1"/>
      <c r="C566" s="1"/>
      <c r="D566" s="1"/>
    </row>
    <row r="567" spans="2:4" hidden="1">
      <c r="B567" s="1"/>
      <c r="C567" s="1"/>
      <c r="D567" s="1"/>
    </row>
    <row r="568" spans="2:4" hidden="1">
      <c r="B568" s="1"/>
      <c r="C568" s="1"/>
      <c r="D568" s="1"/>
    </row>
    <row r="569" spans="2:4" hidden="1">
      <c r="B569" s="1"/>
      <c r="C569" s="1"/>
      <c r="D569" s="1"/>
    </row>
    <row r="570" spans="2:4" hidden="1">
      <c r="B570" s="1"/>
      <c r="C570" s="1"/>
      <c r="D570" s="1"/>
    </row>
    <row r="571" spans="2:4" hidden="1">
      <c r="B571" s="1"/>
      <c r="C571" s="1"/>
      <c r="D571" s="1"/>
    </row>
    <row r="572" spans="2:4" hidden="1">
      <c r="B572" s="1"/>
      <c r="C572" s="1"/>
      <c r="D572" s="1"/>
    </row>
    <row r="573" spans="2:4" hidden="1">
      <c r="B573" s="1"/>
      <c r="C573" s="1"/>
      <c r="D573" s="1"/>
    </row>
    <row r="574" spans="2:4" hidden="1">
      <c r="B574" s="1"/>
      <c r="C574" s="1"/>
      <c r="D574" s="1"/>
    </row>
    <row r="575" spans="2:4" hidden="1">
      <c r="B575" s="1"/>
      <c r="C575" s="1"/>
      <c r="D575" s="1"/>
    </row>
    <row r="576" spans="2:4" hidden="1">
      <c r="B576" s="1"/>
      <c r="C576" s="1"/>
      <c r="D576" s="1"/>
    </row>
    <row r="577" spans="2:4" hidden="1">
      <c r="B577" s="1"/>
      <c r="C577" s="1"/>
      <c r="D577" s="1"/>
    </row>
    <row r="578" spans="2:4" hidden="1">
      <c r="B578" s="1"/>
      <c r="C578" s="1"/>
      <c r="D578" s="1"/>
    </row>
    <row r="579" spans="2:4" hidden="1">
      <c r="B579" s="1"/>
      <c r="C579" s="1"/>
      <c r="D579" s="1"/>
    </row>
    <row r="580" spans="2:4" hidden="1">
      <c r="B580" s="1"/>
      <c r="C580" s="1"/>
      <c r="D580" s="1"/>
    </row>
    <row r="581" spans="2:4" hidden="1">
      <c r="B581" s="1"/>
      <c r="C581" s="1"/>
      <c r="D581" s="1"/>
    </row>
    <row r="582" spans="2:4" hidden="1">
      <c r="B582" s="1"/>
      <c r="C582" s="1"/>
      <c r="D582" s="1"/>
    </row>
    <row r="583" spans="2:4" hidden="1">
      <c r="B583" s="1"/>
      <c r="C583" s="1"/>
      <c r="D583" s="1"/>
    </row>
    <row r="584" spans="2:4" hidden="1">
      <c r="B584" s="1"/>
      <c r="C584" s="1"/>
      <c r="D584" s="1"/>
    </row>
    <row r="585" spans="2:4" hidden="1">
      <c r="B585" s="1"/>
      <c r="C585" s="1"/>
      <c r="D585" s="1"/>
    </row>
    <row r="586" spans="2:4" hidden="1">
      <c r="B586" s="1"/>
      <c r="C586" s="1"/>
      <c r="D586" s="1"/>
    </row>
    <row r="587" spans="2:4" hidden="1">
      <c r="B587" s="1"/>
      <c r="C587" s="1"/>
      <c r="D587" s="1"/>
    </row>
    <row r="588" spans="2:4" hidden="1">
      <c r="B588" s="1"/>
      <c r="C588" s="1"/>
      <c r="D588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9" style="2" bestFit="1" customWidth="1"/>
    <col min="2" max="2" width="57.140625" style="2" bestFit="1" customWidth="1"/>
    <col min="3" max="3" width="12.7109375" style="2" customWidth="1"/>
    <col min="4" max="4" width="11.85546875" style="2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6.85546875" style="1" customWidth="1"/>
    <col min="10" max="10" width="25.42578125" style="3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7" t="s">
        <v>145</v>
      </c>
      <c r="B1" s="37" t="s" vm="1">
        <v>218</v>
      </c>
    </row>
    <row r="2" spans="1:10">
      <c r="A2" s="37" t="s">
        <v>144</v>
      </c>
      <c r="B2" s="37" t="s">
        <v>219</v>
      </c>
    </row>
    <row r="3" spans="1:10">
      <c r="A3" s="37" t="s">
        <v>146</v>
      </c>
      <c r="B3" s="37" t="s">
        <v>220</v>
      </c>
    </row>
    <row r="4" spans="1:10">
      <c r="A4" s="37" t="s">
        <v>147</v>
      </c>
      <c r="B4" s="37">
        <v>8801</v>
      </c>
    </row>
    <row r="5" spans="1:10" ht="18.75">
      <c r="A5" s="158" t="s">
        <v>96</v>
      </c>
      <c r="B5" s="159"/>
      <c r="C5" s="159"/>
      <c r="D5" s="159"/>
      <c r="E5" s="159"/>
      <c r="F5" s="159"/>
      <c r="G5" s="159"/>
      <c r="H5" s="159"/>
      <c r="I5" s="159"/>
      <c r="J5" s="160"/>
    </row>
    <row r="6" spans="1:10" s="3" customFormat="1">
      <c r="A6" s="38" t="s">
        <v>116</v>
      </c>
      <c r="B6" s="39" t="s">
        <v>46</v>
      </c>
      <c r="C6" s="39" t="s">
        <v>119</v>
      </c>
      <c r="D6" s="39" t="s">
        <v>67</v>
      </c>
      <c r="E6" s="39" t="s">
        <v>103</v>
      </c>
      <c r="F6" s="39" t="s">
        <v>195</v>
      </c>
      <c r="G6" s="39" t="s">
        <v>194</v>
      </c>
      <c r="H6" s="39" t="s">
        <v>63</v>
      </c>
      <c r="I6" s="39" t="s">
        <v>148</v>
      </c>
      <c r="J6" s="41" t="s">
        <v>150</v>
      </c>
    </row>
    <row r="7" spans="1:10" s="3" customFormat="1">
      <c r="A7" s="123" t="s">
        <v>3565</v>
      </c>
      <c r="B7" s="124" t="s">
        <v>3565</v>
      </c>
      <c r="C7" s="124" t="s">
        <v>3565</v>
      </c>
      <c r="D7" s="124" t="s">
        <v>3565</v>
      </c>
      <c r="E7" s="124" t="s">
        <v>3565</v>
      </c>
      <c r="F7" s="12" t="s">
        <v>202</v>
      </c>
      <c r="G7" s="124" t="s">
        <v>3565</v>
      </c>
      <c r="H7" s="12" t="s">
        <v>198</v>
      </c>
      <c r="I7" s="27" t="s">
        <v>19</v>
      </c>
      <c r="J7" s="28" t="s">
        <v>19</v>
      </c>
    </row>
    <row r="8" spans="1:10" s="4" customFormat="1" ht="20.25">
      <c r="A8" s="125" t="s">
        <v>3565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5" t="s">
        <v>7</v>
      </c>
    </row>
    <row r="9" spans="1:10" s="4" customFormat="1" ht="20.25">
      <c r="A9" s="59" t="s">
        <v>50</v>
      </c>
      <c r="B9" s="130" t="s">
        <v>3565</v>
      </c>
      <c r="C9" s="130" t="s">
        <v>3565</v>
      </c>
      <c r="D9" s="130" t="s">
        <v>3565</v>
      </c>
      <c r="E9" s="130" t="s">
        <v>3565</v>
      </c>
      <c r="F9" s="130" t="s">
        <v>3565</v>
      </c>
      <c r="G9" s="130" t="s">
        <v>3565</v>
      </c>
      <c r="H9" s="68">
        <v>76966.396452856003</v>
      </c>
      <c r="I9" s="69">
        <f>IFERROR(H9/$H$9,0)</f>
        <v>1</v>
      </c>
      <c r="J9" s="69">
        <f>H9/'סכום נכסי הקרן'!$C$41</f>
        <v>3.656969933150833E-3</v>
      </c>
    </row>
    <row r="10" spans="1:10">
      <c r="A10" s="77" t="s">
        <v>189</v>
      </c>
      <c r="B10" s="130" t="s">
        <v>3565</v>
      </c>
      <c r="C10" s="130" t="s">
        <v>3565</v>
      </c>
      <c r="D10" s="130" t="s">
        <v>3565</v>
      </c>
      <c r="E10" s="130" t="s">
        <v>3565</v>
      </c>
      <c r="F10" s="130" t="s">
        <v>3565</v>
      </c>
      <c r="G10" s="130" t="s">
        <v>3565</v>
      </c>
      <c r="H10" s="68">
        <v>76966.396452856003</v>
      </c>
      <c r="I10" s="69">
        <f t="shared" ref="I10:I16" si="0">IFERROR(H10/$H$9,0)</f>
        <v>1</v>
      </c>
      <c r="J10" s="69">
        <f>H10/'סכום נכסי הקרן'!$C$41</f>
        <v>3.656969933150833E-3</v>
      </c>
    </row>
    <row r="11" spans="1:10">
      <c r="A11" s="58" t="s">
        <v>1785</v>
      </c>
      <c r="B11" s="59" t="s">
        <v>1786</v>
      </c>
      <c r="C11" s="71" t="s">
        <v>27</v>
      </c>
      <c r="D11" s="71" t="s">
        <v>1787</v>
      </c>
      <c r="E11" s="71" t="s">
        <v>133</v>
      </c>
      <c r="F11" s="68">
        <v>717.67285100000004</v>
      </c>
      <c r="G11" s="70">
        <v>454300</v>
      </c>
      <c r="H11" s="68">
        <v>1999.8236724970002</v>
      </c>
      <c r="I11" s="69">
        <f t="shared" si="0"/>
        <v>2.5983075272621683E-2</v>
      </c>
      <c r="J11" s="69">
        <f>H11/'סכום נכסי הקרן'!$C$41</f>
        <v>9.5019325042772381E-5</v>
      </c>
    </row>
    <row r="12" spans="1:10">
      <c r="A12" s="58" t="s">
        <v>1788</v>
      </c>
      <c r="B12" s="59" t="s">
        <v>1789</v>
      </c>
      <c r="C12" s="71" t="s">
        <v>27</v>
      </c>
      <c r="D12" s="71" t="s">
        <v>1787</v>
      </c>
      <c r="E12" s="71" t="s">
        <v>131</v>
      </c>
      <c r="F12" s="68">
        <v>437.86129299999999</v>
      </c>
      <c r="G12" s="70">
        <v>103370</v>
      </c>
      <c r="H12" s="68">
        <v>3664.6538538499999</v>
      </c>
      <c r="I12" s="69">
        <f t="shared" si="0"/>
        <v>4.7613686267547937E-2</v>
      </c>
      <c r="J12" s="69">
        <f>H12/'סכום נכסי הקרן'!$C$41</f>
        <v>1.741218190868995E-4</v>
      </c>
    </row>
    <row r="13" spans="1:10">
      <c r="A13" s="58" t="s">
        <v>1790</v>
      </c>
      <c r="B13" s="59" t="s">
        <v>1791</v>
      </c>
      <c r="C13" s="71" t="s">
        <v>27</v>
      </c>
      <c r="D13" s="71" t="s">
        <v>1787</v>
      </c>
      <c r="E13" s="71" t="s">
        <v>131</v>
      </c>
      <c r="F13" s="68">
        <v>214.839834</v>
      </c>
      <c r="G13" s="70">
        <v>1702350</v>
      </c>
      <c r="H13" s="68">
        <v>9171.0191417850001</v>
      </c>
      <c r="I13" s="69">
        <f t="shared" si="0"/>
        <v>0.11915614559663706</v>
      </c>
      <c r="J13" s="69">
        <f>H13/'סכום נכסי הקרן'!$C$41</f>
        <v>4.3575044179704474E-4</v>
      </c>
    </row>
    <row r="14" spans="1:10">
      <c r="A14" s="58" t="s">
        <v>1792</v>
      </c>
      <c r="B14" s="59" t="s">
        <v>1793</v>
      </c>
      <c r="C14" s="71" t="s">
        <v>27</v>
      </c>
      <c r="D14" s="71" t="s">
        <v>1787</v>
      </c>
      <c r="E14" s="71" t="s">
        <v>140</v>
      </c>
      <c r="F14" s="68">
        <v>64.009180000000001</v>
      </c>
      <c r="G14" s="70">
        <v>3345000</v>
      </c>
      <c r="H14" s="68">
        <v>1052.2903119300001</v>
      </c>
      <c r="I14" s="69">
        <f t="shared" si="0"/>
        <v>1.3672074573149029E-2</v>
      </c>
      <c r="J14" s="69">
        <f>H14/'סכום נכסי הקרן'!$C$41</f>
        <v>4.9998365637802002E-5</v>
      </c>
    </row>
    <row r="15" spans="1:10">
      <c r="A15" s="58" t="s">
        <v>1794</v>
      </c>
      <c r="B15" s="59" t="s">
        <v>1795</v>
      </c>
      <c r="C15" s="71" t="s">
        <v>27</v>
      </c>
      <c r="D15" s="71" t="s">
        <v>1787</v>
      </c>
      <c r="E15" s="71" t="s">
        <v>131</v>
      </c>
      <c r="F15" s="68">
        <v>2137.6178479999999</v>
      </c>
      <c r="G15" s="70">
        <v>482000</v>
      </c>
      <c r="H15" s="68">
        <v>50508.818549539996</v>
      </c>
      <c r="I15" s="69">
        <f t="shared" si="0"/>
        <v>0.65624507417958711</v>
      </c>
      <c r="J15" s="69">
        <f>H15/'סכום נכסי הקרן'!$C$41</f>
        <v>2.3998685050530878E-3</v>
      </c>
    </row>
    <row r="16" spans="1:10">
      <c r="A16" s="58" t="s">
        <v>1796</v>
      </c>
      <c r="B16" s="59" t="s">
        <v>1797</v>
      </c>
      <c r="C16" s="71" t="s">
        <v>27</v>
      </c>
      <c r="D16" s="71" t="s">
        <v>1787</v>
      </c>
      <c r="E16" s="71" t="s">
        <v>131</v>
      </c>
      <c r="F16" s="68">
        <v>563.54739400000005</v>
      </c>
      <c r="G16" s="70">
        <v>11801.5625</v>
      </c>
      <c r="H16" s="68">
        <v>10569.790923254001</v>
      </c>
      <c r="I16" s="69">
        <f t="shared" si="0"/>
        <v>0.13732994411045713</v>
      </c>
      <c r="J16" s="69">
        <f>H16/'סכום נכסי הקרן'!$C$41</f>
        <v>5.0221147653322599E-4</v>
      </c>
    </row>
    <row r="17" spans="1:10">
      <c r="A17" s="129" t="s">
        <v>3565</v>
      </c>
      <c r="B17" s="130" t="s">
        <v>3565</v>
      </c>
      <c r="C17" s="130" t="s">
        <v>3565</v>
      </c>
      <c r="D17" s="130" t="s">
        <v>3565</v>
      </c>
      <c r="E17" s="130" t="s">
        <v>3565</v>
      </c>
      <c r="F17" s="130" t="s">
        <v>3565</v>
      </c>
      <c r="G17" s="130" t="s">
        <v>3565</v>
      </c>
      <c r="H17" s="130" t="s">
        <v>3565</v>
      </c>
      <c r="I17" s="130" t="s">
        <v>3565</v>
      </c>
      <c r="J17" s="130" t="s">
        <v>3565</v>
      </c>
    </row>
    <row r="18" spans="1:10">
      <c r="A18" s="143" t="s">
        <v>3565</v>
      </c>
      <c r="B18" s="130" t="s">
        <v>3565</v>
      </c>
      <c r="C18" s="130" t="s">
        <v>3565</v>
      </c>
      <c r="D18" s="130" t="s">
        <v>3565</v>
      </c>
      <c r="E18" s="130" t="s">
        <v>3565</v>
      </c>
      <c r="F18" s="130" t="s">
        <v>3565</v>
      </c>
      <c r="G18" s="130" t="s">
        <v>3565</v>
      </c>
      <c r="H18" s="130" t="s">
        <v>3565</v>
      </c>
      <c r="I18" s="130" t="s">
        <v>3565</v>
      </c>
      <c r="J18" s="130" t="s">
        <v>3565</v>
      </c>
    </row>
    <row r="19" spans="1:10">
      <c r="A19" s="130" t="s">
        <v>3565</v>
      </c>
      <c r="B19" s="130" t="s">
        <v>3565</v>
      </c>
      <c r="C19" s="130" t="s">
        <v>3565</v>
      </c>
      <c r="D19" s="130" t="s">
        <v>3565</v>
      </c>
      <c r="E19" s="130" t="s">
        <v>3565</v>
      </c>
      <c r="F19" s="130" t="s">
        <v>3565</v>
      </c>
      <c r="G19" s="130" t="s">
        <v>3565</v>
      </c>
      <c r="H19" s="130" t="s">
        <v>3565</v>
      </c>
      <c r="I19" s="130" t="s">
        <v>3565</v>
      </c>
      <c r="J19" s="130" t="s">
        <v>3565</v>
      </c>
    </row>
    <row r="20" spans="1:10">
      <c r="A20" s="130" t="s">
        <v>3565</v>
      </c>
      <c r="B20" s="130" t="s">
        <v>3565</v>
      </c>
      <c r="C20" s="130" t="s">
        <v>3565</v>
      </c>
      <c r="D20" s="130" t="s">
        <v>3565</v>
      </c>
      <c r="E20" s="130" t="s">
        <v>3565</v>
      </c>
      <c r="F20" s="130" t="s">
        <v>3565</v>
      </c>
      <c r="G20" s="130" t="s">
        <v>3565</v>
      </c>
      <c r="H20" s="130" t="s">
        <v>3565</v>
      </c>
      <c r="I20" s="130" t="s">
        <v>3565</v>
      </c>
      <c r="J20" s="130" t="s">
        <v>3565</v>
      </c>
    </row>
    <row r="21" spans="1:10">
      <c r="A21" s="100" t="s">
        <v>210</v>
      </c>
      <c r="B21" s="130" t="s">
        <v>3565</v>
      </c>
      <c r="C21" s="130" t="s">
        <v>3565</v>
      </c>
      <c r="D21" s="130" t="s">
        <v>3565</v>
      </c>
      <c r="E21" s="130" t="s">
        <v>3565</v>
      </c>
      <c r="F21" s="130" t="s">
        <v>3565</v>
      </c>
      <c r="G21" s="130" t="s">
        <v>3565</v>
      </c>
      <c r="H21" s="130" t="s">
        <v>3565</v>
      </c>
      <c r="I21" s="130" t="s">
        <v>3565</v>
      </c>
      <c r="J21" s="130" t="s">
        <v>3565</v>
      </c>
    </row>
    <row r="22" spans="1:10">
      <c r="A22" s="100" t="s">
        <v>112</v>
      </c>
      <c r="B22" s="130" t="s">
        <v>3565</v>
      </c>
      <c r="C22" s="130" t="s">
        <v>3565</v>
      </c>
      <c r="D22" s="130" t="s">
        <v>3565</v>
      </c>
      <c r="E22" s="130" t="s">
        <v>3565</v>
      </c>
      <c r="F22" s="130" t="s">
        <v>3565</v>
      </c>
      <c r="G22" s="130" t="s">
        <v>3565</v>
      </c>
      <c r="H22" s="130" t="s">
        <v>3565</v>
      </c>
      <c r="I22" s="130" t="s">
        <v>3565</v>
      </c>
      <c r="J22" s="130" t="s">
        <v>3565</v>
      </c>
    </row>
    <row r="23" spans="1:10">
      <c r="A23" s="100" t="s">
        <v>193</v>
      </c>
      <c r="B23" s="130" t="s">
        <v>3565</v>
      </c>
      <c r="C23" s="130" t="s">
        <v>3565</v>
      </c>
      <c r="D23" s="130" t="s">
        <v>3565</v>
      </c>
      <c r="E23" s="130" t="s">
        <v>3565</v>
      </c>
      <c r="F23" s="130" t="s">
        <v>3565</v>
      </c>
      <c r="G23" s="130" t="s">
        <v>3565</v>
      </c>
      <c r="H23" s="130" t="s">
        <v>3565</v>
      </c>
      <c r="I23" s="130" t="s">
        <v>3565</v>
      </c>
      <c r="J23" s="130" t="s">
        <v>3565</v>
      </c>
    </row>
    <row r="24" spans="1:10">
      <c r="A24" s="100" t="s">
        <v>201</v>
      </c>
      <c r="B24" s="130" t="s">
        <v>3565</v>
      </c>
      <c r="C24" s="130" t="s">
        <v>3565</v>
      </c>
      <c r="D24" s="130" t="s">
        <v>3565</v>
      </c>
      <c r="E24" s="130" t="s">
        <v>3565</v>
      </c>
      <c r="F24" s="130" t="s">
        <v>3565</v>
      </c>
      <c r="G24" s="130" t="s">
        <v>3565</v>
      </c>
      <c r="H24" s="130" t="s">
        <v>3565</v>
      </c>
      <c r="I24" s="130" t="s">
        <v>3565</v>
      </c>
      <c r="J24" s="130" t="s">
        <v>3565</v>
      </c>
    </row>
    <row r="25" spans="1:10" hidden="1">
      <c r="A25" s="59"/>
      <c r="B25" s="59"/>
      <c r="C25" s="59"/>
      <c r="D25" s="59"/>
      <c r="E25" s="59"/>
      <c r="F25" s="59"/>
      <c r="G25" s="59"/>
      <c r="H25" s="59"/>
      <c r="I25" s="59"/>
      <c r="J25" s="59"/>
    </row>
    <row r="26" spans="1:10" hidden="1">
      <c r="A26" s="59"/>
      <c r="B26" s="59"/>
      <c r="C26" s="59"/>
      <c r="D26" s="59"/>
      <c r="E26" s="59"/>
      <c r="F26" s="59"/>
      <c r="G26" s="59"/>
      <c r="H26" s="59"/>
      <c r="I26" s="59"/>
      <c r="J26" s="59"/>
    </row>
    <row r="27" spans="1:10" hidden="1">
      <c r="A27" s="59"/>
      <c r="B27" s="59"/>
      <c r="C27" s="59"/>
      <c r="D27" s="59"/>
      <c r="E27" s="59"/>
      <c r="F27" s="59"/>
      <c r="G27" s="59"/>
      <c r="H27" s="59"/>
      <c r="I27" s="59"/>
      <c r="J27" s="59"/>
    </row>
    <row r="28" spans="1:10" hidden="1">
      <c r="A28" s="59"/>
      <c r="B28" s="59"/>
      <c r="C28" s="59"/>
      <c r="D28" s="59"/>
      <c r="E28" s="59"/>
      <c r="F28" s="59"/>
      <c r="G28" s="59"/>
      <c r="H28" s="59"/>
      <c r="I28" s="59"/>
      <c r="J28" s="59"/>
    </row>
    <row r="29" spans="1:10" hidden="1">
      <c r="A29" s="59"/>
      <c r="B29" s="59"/>
      <c r="C29" s="59"/>
      <c r="D29" s="59"/>
      <c r="E29" s="59"/>
      <c r="F29" s="59"/>
      <c r="G29" s="59"/>
      <c r="H29" s="59"/>
      <c r="I29" s="59"/>
      <c r="J29" s="59"/>
    </row>
    <row r="30" spans="1:10" hidden="1">
      <c r="A30" s="59"/>
      <c r="B30" s="59"/>
      <c r="C30" s="59"/>
      <c r="D30" s="59"/>
      <c r="E30" s="59"/>
      <c r="F30" s="59"/>
      <c r="G30" s="59"/>
      <c r="H30" s="59"/>
      <c r="I30" s="59"/>
      <c r="J30" s="59"/>
    </row>
    <row r="31" spans="1:10" hidden="1">
      <c r="A31" s="59"/>
      <c r="B31" s="59"/>
      <c r="C31" s="59"/>
      <c r="D31" s="59"/>
      <c r="E31" s="59"/>
      <c r="F31" s="59"/>
      <c r="G31" s="59"/>
      <c r="H31" s="59"/>
      <c r="I31" s="59"/>
      <c r="J31" s="59"/>
    </row>
    <row r="32" spans="1:10" hidden="1">
      <c r="A32" s="59"/>
      <c r="B32" s="59"/>
      <c r="C32" s="59"/>
      <c r="D32" s="59"/>
      <c r="E32" s="59"/>
      <c r="F32" s="59"/>
      <c r="G32" s="59"/>
      <c r="H32" s="59"/>
      <c r="I32" s="59"/>
      <c r="J32" s="59"/>
    </row>
    <row r="33" spans="1:10" hidden="1">
      <c r="A33" s="59"/>
      <c r="B33" s="59"/>
      <c r="C33" s="59"/>
      <c r="D33" s="59"/>
      <c r="E33" s="59"/>
      <c r="F33" s="59"/>
      <c r="G33" s="59"/>
      <c r="H33" s="59"/>
      <c r="I33" s="59"/>
      <c r="J33" s="59"/>
    </row>
    <row r="34" spans="1:10" hidden="1">
      <c r="A34" s="59"/>
      <c r="B34" s="59"/>
      <c r="C34" s="59"/>
      <c r="D34" s="59"/>
      <c r="E34" s="59"/>
      <c r="F34" s="59"/>
      <c r="G34" s="59"/>
      <c r="H34" s="59"/>
      <c r="I34" s="59"/>
      <c r="J34" s="59"/>
    </row>
    <row r="35" spans="1:10" hidden="1">
      <c r="A35" s="59"/>
      <c r="B35" s="59"/>
      <c r="C35" s="59"/>
      <c r="D35" s="59"/>
      <c r="E35" s="59"/>
      <c r="F35" s="59"/>
      <c r="G35" s="59"/>
      <c r="H35" s="59"/>
      <c r="I35" s="59"/>
      <c r="J35" s="59"/>
    </row>
    <row r="36" spans="1:10" hidden="1">
      <c r="A36" s="59"/>
      <c r="B36" s="59"/>
      <c r="C36" s="59"/>
      <c r="D36" s="59"/>
      <c r="E36" s="59"/>
      <c r="F36" s="59"/>
      <c r="G36" s="59"/>
      <c r="H36" s="59"/>
      <c r="I36" s="59"/>
      <c r="J36" s="59"/>
    </row>
    <row r="37" spans="1:10" hidden="1">
      <c r="A37" s="59"/>
      <c r="B37" s="59"/>
      <c r="C37" s="59"/>
      <c r="D37" s="59"/>
      <c r="E37" s="59"/>
      <c r="F37" s="59"/>
      <c r="G37" s="59"/>
      <c r="H37" s="59"/>
      <c r="I37" s="59"/>
      <c r="J37" s="59"/>
    </row>
    <row r="38" spans="1:10" hidden="1">
      <c r="A38" s="59"/>
      <c r="B38" s="59"/>
      <c r="C38" s="59"/>
      <c r="D38" s="59"/>
      <c r="E38" s="59"/>
      <c r="F38" s="59"/>
      <c r="G38" s="59"/>
      <c r="H38" s="59"/>
      <c r="I38" s="59"/>
      <c r="J38" s="59"/>
    </row>
    <row r="39" spans="1:10" hidden="1">
      <c r="A39" s="59"/>
      <c r="B39" s="59"/>
      <c r="C39" s="59"/>
      <c r="D39" s="59"/>
      <c r="E39" s="59"/>
      <c r="F39" s="59"/>
      <c r="G39" s="59"/>
      <c r="H39" s="59"/>
      <c r="I39" s="59"/>
      <c r="J39" s="59"/>
    </row>
    <row r="40" spans="1:10" hidden="1">
      <c r="A40" s="59"/>
      <c r="B40" s="59"/>
      <c r="C40" s="59"/>
      <c r="D40" s="59"/>
      <c r="E40" s="59"/>
      <c r="F40" s="59"/>
      <c r="G40" s="59"/>
      <c r="H40" s="59"/>
      <c r="I40" s="59"/>
      <c r="J40" s="59"/>
    </row>
    <row r="41" spans="1:10" hidden="1">
      <c r="A41" s="59"/>
      <c r="B41" s="59"/>
      <c r="C41" s="59"/>
      <c r="D41" s="59"/>
      <c r="E41" s="59"/>
      <c r="F41" s="59"/>
      <c r="G41" s="59"/>
      <c r="H41" s="59"/>
      <c r="I41" s="59"/>
      <c r="J41" s="59"/>
    </row>
    <row r="42" spans="1:10" hidden="1">
      <c r="A42" s="59"/>
      <c r="B42" s="59"/>
      <c r="C42" s="59"/>
      <c r="D42" s="59"/>
      <c r="E42" s="59"/>
      <c r="F42" s="59"/>
      <c r="G42" s="59"/>
      <c r="H42" s="59"/>
      <c r="I42" s="59"/>
      <c r="J42" s="59"/>
    </row>
    <row r="43" spans="1:10" hidden="1">
      <c r="A43" s="59"/>
      <c r="B43" s="59"/>
      <c r="C43" s="59"/>
      <c r="D43" s="59"/>
      <c r="E43" s="59"/>
      <c r="F43" s="59"/>
      <c r="G43" s="59"/>
      <c r="H43" s="59"/>
      <c r="I43" s="59"/>
      <c r="J43" s="59"/>
    </row>
    <row r="44" spans="1:10" hidden="1">
      <c r="A44" s="59"/>
      <c r="B44" s="59"/>
      <c r="C44" s="59"/>
      <c r="D44" s="59"/>
      <c r="E44" s="59"/>
      <c r="F44" s="59"/>
      <c r="G44" s="59"/>
      <c r="H44" s="59"/>
      <c r="I44" s="59"/>
      <c r="J44" s="59"/>
    </row>
    <row r="45" spans="1:10" hidden="1">
      <c r="A45" s="59"/>
      <c r="B45" s="59"/>
      <c r="C45" s="59"/>
      <c r="D45" s="59"/>
      <c r="E45" s="59"/>
      <c r="F45" s="59"/>
      <c r="G45" s="59"/>
      <c r="H45" s="59"/>
      <c r="I45" s="59"/>
      <c r="J45" s="59"/>
    </row>
    <row r="46" spans="1:10" hidden="1">
      <c r="A46" s="59"/>
      <c r="B46" s="59"/>
      <c r="C46" s="59"/>
      <c r="D46" s="59"/>
      <c r="E46" s="59"/>
      <c r="F46" s="59"/>
      <c r="G46" s="59"/>
      <c r="H46" s="59"/>
      <c r="I46" s="59"/>
      <c r="J46" s="59"/>
    </row>
    <row r="47" spans="1:10" hidden="1">
      <c r="A47" s="59"/>
      <c r="B47" s="59"/>
      <c r="C47" s="59"/>
      <c r="D47" s="59"/>
      <c r="E47" s="59"/>
      <c r="F47" s="59"/>
      <c r="G47" s="59"/>
      <c r="H47" s="59"/>
      <c r="I47" s="59"/>
      <c r="J47" s="59"/>
    </row>
    <row r="48" spans="1:10" hidden="1">
      <c r="A48" s="59"/>
      <c r="B48" s="59"/>
      <c r="C48" s="59"/>
      <c r="D48" s="59"/>
      <c r="E48" s="59"/>
      <c r="F48" s="59"/>
      <c r="G48" s="59"/>
      <c r="H48" s="59"/>
      <c r="I48" s="59"/>
      <c r="J48" s="59"/>
    </row>
    <row r="49" spans="1:10" hidden="1">
      <c r="A49" s="59"/>
      <c r="B49" s="59"/>
      <c r="C49" s="59"/>
      <c r="D49" s="59"/>
      <c r="E49" s="59"/>
      <c r="F49" s="59"/>
      <c r="G49" s="59"/>
      <c r="H49" s="59"/>
      <c r="I49" s="59"/>
      <c r="J49" s="59"/>
    </row>
    <row r="50" spans="1:10" hidden="1">
      <c r="A50" s="59"/>
      <c r="B50" s="59"/>
      <c r="C50" s="59"/>
      <c r="D50" s="59"/>
      <c r="E50" s="59"/>
      <c r="F50" s="59"/>
      <c r="G50" s="59"/>
      <c r="H50" s="59"/>
      <c r="I50" s="59"/>
      <c r="J50" s="59"/>
    </row>
    <row r="51" spans="1:10" hidden="1">
      <c r="A51" s="59"/>
      <c r="B51" s="59"/>
      <c r="C51" s="59"/>
      <c r="D51" s="59"/>
      <c r="E51" s="59"/>
      <c r="F51" s="59"/>
      <c r="G51" s="59"/>
      <c r="H51" s="59"/>
      <c r="I51" s="59"/>
      <c r="J51" s="59"/>
    </row>
    <row r="52" spans="1:10" hidden="1">
      <c r="A52" s="59"/>
      <c r="B52" s="59"/>
      <c r="C52" s="59"/>
      <c r="D52" s="59"/>
      <c r="E52" s="59"/>
      <c r="F52" s="59"/>
      <c r="G52" s="59"/>
      <c r="H52" s="59"/>
      <c r="I52" s="59"/>
      <c r="J52" s="59"/>
    </row>
    <row r="53" spans="1:10" hidden="1">
      <c r="A53" s="59"/>
      <c r="B53" s="59"/>
      <c r="C53" s="59"/>
      <c r="D53" s="59"/>
      <c r="E53" s="59"/>
      <c r="F53" s="59"/>
      <c r="G53" s="59"/>
      <c r="H53" s="59"/>
      <c r="I53" s="59"/>
      <c r="J53" s="59"/>
    </row>
    <row r="54" spans="1:10" hidden="1">
      <c r="A54" s="59"/>
      <c r="B54" s="59"/>
      <c r="C54" s="59"/>
      <c r="D54" s="59"/>
      <c r="E54" s="59"/>
      <c r="F54" s="59"/>
      <c r="G54" s="59"/>
      <c r="H54" s="59"/>
      <c r="I54" s="59"/>
      <c r="J54" s="59"/>
    </row>
    <row r="55" spans="1:10" hidden="1">
      <c r="A55" s="59"/>
      <c r="B55" s="59"/>
      <c r="C55" s="59"/>
      <c r="D55" s="59"/>
      <c r="E55" s="59"/>
      <c r="F55" s="59"/>
      <c r="G55" s="59"/>
      <c r="H55" s="59"/>
      <c r="I55" s="59"/>
      <c r="J55" s="59"/>
    </row>
    <row r="56" spans="1:10" hidden="1">
      <c r="A56" s="59"/>
      <c r="B56" s="59"/>
      <c r="C56" s="59"/>
      <c r="D56" s="59"/>
      <c r="E56" s="59"/>
      <c r="F56" s="59"/>
      <c r="G56" s="59"/>
      <c r="H56" s="59"/>
      <c r="I56" s="59"/>
      <c r="J56" s="59"/>
    </row>
    <row r="57" spans="1:10" hidden="1">
      <c r="A57" s="59"/>
      <c r="B57" s="59"/>
      <c r="C57" s="59"/>
      <c r="D57" s="59"/>
      <c r="E57" s="59"/>
      <c r="F57" s="59"/>
      <c r="G57" s="59"/>
      <c r="H57" s="59"/>
      <c r="I57" s="59"/>
      <c r="J57" s="59"/>
    </row>
    <row r="58" spans="1:10" hidden="1">
      <c r="A58" s="59"/>
      <c r="B58" s="59"/>
      <c r="C58" s="59"/>
      <c r="D58" s="59"/>
      <c r="E58" s="59"/>
      <c r="F58" s="59"/>
      <c r="G58" s="59"/>
      <c r="H58" s="59"/>
      <c r="I58" s="59"/>
      <c r="J58" s="59"/>
    </row>
    <row r="59" spans="1:10" hidden="1">
      <c r="A59" s="59"/>
      <c r="B59" s="59"/>
      <c r="C59" s="59"/>
      <c r="D59" s="59"/>
      <c r="E59" s="59"/>
      <c r="F59" s="59"/>
      <c r="G59" s="59"/>
      <c r="H59" s="59"/>
      <c r="I59" s="59"/>
      <c r="J59" s="59"/>
    </row>
    <row r="60" spans="1:10" hidden="1">
      <c r="A60" s="59"/>
      <c r="B60" s="59"/>
      <c r="C60" s="59"/>
      <c r="D60" s="59"/>
      <c r="E60" s="59"/>
      <c r="F60" s="59"/>
      <c r="G60" s="59"/>
      <c r="H60" s="59"/>
      <c r="I60" s="59"/>
      <c r="J60" s="59"/>
    </row>
    <row r="61" spans="1:10" hidden="1">
      <c r="A61" s="59"/>
      <c r="B61" s="59"/>
      <c r="C61" s="59"/>
      <c r="D61" s="59"/>
      <c r="E61" s="59"/>
      <c r="F61" s="59"/>
      <c r="G61" s="59"/>
      <c r="H61" s="59"/>
      <c r="I61" s="59"/>
      <c r="J61" s="59"/>
    </row>
    <row r="62" spans="1:10" hidden="1">
      <c r="A62" s="59"/>
      <c r="B62" s="59"/>
      <c r="C62" s="59"/>
      <c r="D62" s="59"/>
      <c r="E62" s="59"/>
      <c r="F62" s="59"/>
      <c r="G62" s="59"/>
      <c r="H62" s="59"/>
      <c r="I62" s="59"/>
      <c r="J62" s="59"/>
    </row>
    <row r="63" spans="1:10" hidden="1">
      <c r="A63" s="59"/>
      <c r="B63" s="59"/>
      <c r="C63" s="59"/>
      <c r="D63" s="59"/>
      <c r="E63" s="59"/>
      <c r="F63" s="59"/>
      <c r="G63" s="59"/>
      <c r="H63" s="59"/>
      <c r="I63" s="59"/>
      <c r="J63" s="59"/>
    </row>
    <row r="64" spans="1:10" hidden="1">
      <c r="A64" s="59"/>
      <c r="B64" s="59"/>
      <c r="C64" s="59"/>
      <c r="D64" s="59"/>
      <c r="E64" s="59"/>
      <c r="F64" s="59"/>
      <c r="G64" s="59"/>
      <c r="H64" s="59"/>
      <c r="I64" s="59"/>
      <c r="J64" s="59"/>
    </row>
    <row r="65" spans="1:10" hidden="1">
      <c r="A65" s="59"/>
      <c r="B65" s="59"/>
      <c r="C65" s="59"/>
      <c r="D65" s="59"/>
      <c r="E65" s="59"/>
      <c r="F65" s="59"/>
      <c r="G65" s="59"/>
      <c r="H65" s="59"/>
      <c r="I65" s="59"/>
      <c r="J65" s="59"/>
    </row>
    <row r="66" spans="1:10" hidden="1">
      <c r="A66" s="59"/>
      <c r="B66" s="59"/>
      <c r="C66" s="59"/>
      <c r="D66" s="59"/>
      <c r="E66" s="59"/>
      <c r="F66" s="59"/>
      <c r="G66" s="59"/>
      <c r="H66" s="59"/>
      <c r="I66" s="59"/>
      <c r="J66" s="59"/>
    </row>
    <row r="67" spans="1:10" hidden="1">
      <c r="A67" s="59"/>
      <c r="B67" s="59"/>
      <c r="C67" s="59"/>
      <c r="D67" s="59"/>
      <c r="E67" s="59"/>
      <c r="F67" s="59"/>
      <c r="G67" s="59"/>
      <c r="H67" s="59"/>
      <c r="I67" s="59"/>
      <c r="J67" s="59"/>
    </row>
    <row r="68" spans="1:10" hidden="1">
      <c r="A68" s="59"/>
      <c r="B68" s="59"/>
      <c r="C68" s="59"/>
      <c r="D68" s="59"/>
      <c r="E68" s="59"/>
      <c r="F68" s="59"/>
      <c r="G68" s="59"/>
      <c r="H68" s="59"/>
      <c r="I68" s="59"/>
      <c r="J68" s="59"/>
    </row>
    <row r="69" spans="1:10" hidden="1">
      <c r="A69" s="59"/>
      <c r="B69" s="59"/>
      <c r="C69" s="59"/>
      <c r="D69" s="59"/>
      <c r="E69" s="59"/>
      <c r="F69" s="59"/>
      <c r="G69" s="59"/>
      <c r="H69" s="59"/>
      <c r="I69" s="59"/>
      <c r="J69" s="59"/>
    </row>
    <row r="70" spans="1:10" hidden="1">
      <c r="A70" s="59"/>
      <c r="B70" s="59"/>
      <c r="C70" s="59"/>
      <c r="D70" s="59"/>
      <c r="E70" s="59"/>
      <c r="F70" s="59"/>
      <c r="G70" s="59"/>
      <c r="H70" s="59"/>
      <c r="I70" s="59"/>
      <c r="J70" s="59"/>
    </row>
    <row r="71" spans="1:10" hidden="1">
      <c r="A71" s="59"/>
      <c r="B71" s="59"/>
      <c r="C71" s="59"/>
      <c r="D71" s="59"/>
      <c r="E71" s="59"/>
      <c r="F71" s="59"/>
      <c r="G71" s="59"/>
      <c r="H71" s="59"/>
      <c r="I71" s="59"/>
      <c r="J71" s="59"/>
    </row>
    <row r="72" spans="1:10" hidden="1">
      <c r="A72" s="59"/>
      <c r="B72" s="59"/>
      <c r="C72" s="59"/>
      <c r="D72" s="59"/>
      <c r="E72" s="59"/>
      <c r="F72" s="59"/>
      <c r="G72" s="59"/>
      <c r="H72" s="59"/>
      <c r="I72" s="59"/>
      <c r="J72" s="59"/>
    </row>
    <row r="73" spans="1:10" hidden="1">
      <c r="A73" s="59"/>
      <c r="B73" s="59"/>
      <c r="C73" s="59"/>
      <c r="D73" s="59"/>
      <c r="E73" s="59"/>
      <c r="F73" s="59"/>
      <c r="G73" s="59"/>
      <c r="H73" s="59"/>
      <c r="I73" s="59"/>
      <c r="J73" s="59"/>
    </row>
    <row r="74" spans="1:10" hidden="1">
      <c r="A74" s="59"/>
      <c r="B74" s="59"/>
      <c r="C74" s="59"/>
      <c r="D74" s="59"/>
      <c r="E74" s="59"/>
      <c r="F74" s="59"/>
      <c r="G74" s="59"/>
      <c r="H74" s="59"/>
      <c r="I74" s="59"/>
      <c r="J74" s="59"/>
    </row>
    <row r="75" spans="1:10" hidden="1">
      <c r="A75" s="59"/>
      <c r="B75" s="59"/>
      <c r="C75" s="59"/>
      <c r="D75" s="59"/>
      <c r="E75" s="59"/>
      <c r="F75" s="59"/>
      <c r="G75" s="59"/>
      <c r="H75" s="59"/>
      <c r="I75" s="59"/>
      <c r="J75" s="59"/>
    </row>
    <row r="76" spans="1:10" hidden="1">
      <c r="A76" s="59"/>
      <c r="B76" s="59"/>
      <c r="C76" s="59"/>
      <c r="D76" s="59"/>
      <c r="E76" s="59"/>
      <c r="F76" s="59"/>
      <c r="G76" s="59"/>
      <c r="H76" s="59"/>
      <c r="I76" s="59"/>
      <c r="J76" s="59"/>
    </row>
    <row r="77" spans="1:10" hidden="1">
      <c r="A77" s="59"/>
      <c r="B77" s="59"/>
      <c r="C77" s="59"/>
      <c r="D77" s="59"/>
      <c r="E77" s="59"/>
      <c r="F77" s="59"/>
      <c r="G77" s="59"/>
      <c r="H77" s="59"/>
      <c r="I77" s="59"/>
      <c r="J77" s="59"/>
    </row>
    <row r="78" spans="1:10" hidden="1">
      <c r="A78" s="59"/>
      <c r="B78" s="59"/>
      <c r="C78" s="59"/>
      <c r="D78" s="59"/>
      <c r="E78" s="59"/>
      <c r="F78" s="59"/>
      <c r="G78" s="59"/>
      <c r="H78" s="59"/>
      <c r="I78" s="59"/>
      <c r="J78" s="59"/>
    </row>
    <row r="79" spans="1:10" hidden="1">
      <c r="A79" s="59"/>
      <c r="B79" s="59"/>
      <c r="C79" s="59"/>
      <c r="D79" s="59"/>
      <c r="E79" s="59"/>
      <c r="F79" s="59"/>
      <c r="G79" s="59"/>
      <c r="H79" s="59"/>
      <c r="I79" s="59"/>
      <c r="J79" s="59"/>
    </row>
    <row r="80" spans="1:10" hidden="1">
      <c r="A80" s="59"/>
      <c r="B80" s="59"/>
      <c r="C80" s="59"/>
      <c r="D80" s="59"/>
      <c r="E80" s="59"/>
      <c r="F80" s="59"/>
      <c r="G80" s="59"/>
      <c r="H80" s="59"/>
      <c r="I80" s="59"/>
      <c r="J80" s="59"/>
    </row>
    <row r="81" spans="1:10" hidden="1">
      <c r="A81" s="59"/>
      <c r="B81" s="59"/>
      <c r="C81" s="59"/>
      <c r="D81" s="59"/>
      <c r="E81" s="59"/>
      <c r="F81" s="59"/>
      <c r="G81" s="59"/>
      <c r="H81" s="59"/>
      <c r="I81" s="59"/>
      <c r="J81" s="59"/>
    </row>
    <row r="82" spans="1:10" hidden="1">
      <c r="A82" s="59"/>
      <c r="B82" s="59"/>
      <c r="C82" s="59"/>
      <c r="D82" s="59"/>
      <c r="E82" s="59"/>
      <c r="F82" s="59"/>
      <c r="G82" s="59"/>
      <c r="H82" s="59"/>
      <c r="I82" s="59"/>
      <c r="J82" s="59"/>
    </row>
    <row r="83" spans="1:10" hidden="1">
      <c r="A83" s="59"/>
      <c r="B83" s="59"/>
      <c r="C83" s="59"/>
      <c r="D83" s="59"/>
      <c r="E83" s="59"/>
      <c r="F83" s="59"/>
      <c r="G83" s="59"/>
      <c r="H83" s="59"/>
      <c r="I83" s="59"/>
      <c r="J83" s="59"/>
    </row>
    <row r="84" spans="1:10" hidden="1">
      <c r="A84" s="59"/>
      <c r="B84" s="59"/>
      <c r="C84" s="59"/>
      <c r="D84" s="59"/>
      <c r="E84" s="59"/>
      <c r="F84" s="59"/>
      <c r="G84" s="59"/>
      <c r="H84" s="59"/>
      <c r="I84" s="59"/>
      <c r="J84" s="59"/>
    </row>
    <row r="85" spans="1:10" hidden="1">
      <c r="A85" s="59"/>
      <c r="B85" s="59"/>
      <c r="C85" s="59"/>
      <c r="D85" s="59"/>
      <c r="E85" s="59"/>
      <c r="F85" s="59"/>
      <c r="G85" s="59"/>
      <c r="H85" s="59"/>
      <c r="I85" s="59"/>
      <c r="J85" s="59"/>
    </row>
    <row r="86" spans="1:10" hidden="1">
      <c r="A86" s="59"/>
      <c r="B86" s="59"/>
      <c r="C86" s="59"/>
      <c r="D86" s="59"/>
      <c r="E86" s="59"/>
      <c r="F86" s="59"/>
      <c r="G86" s="59"/>
      <c r="H86" s="59"/>
      <c r="I86" s="59"/>
      <c r="J86" s="59"/>
    </row>
    <row r="87" spans="1:10" hidden="1">
      <c r="A87" s="59"/>
      <c r="B87" s="59"/>
      <c r="C87" s="59"/>
      <c r="D87" s="59"/>
      <c r="E87" s="59"/>
      <c r="F87" s="59"/>
      <c r="G87" s="59"/>
      <c r="H87" s="59"/>
      <c r="I87" s="59"/>
      <c r="J87" s="59"/>
    </row>
    <row r="88" spans="1:10" hidden="1">
      <c r="A88" s="59"/>
      <c r="B88" s="59"/>
      <c r="C88" s="59"/>
      <c r="D88" s="59"/>
      <c r="E88" s="59"/>
      <c r="F88" s="59"/>
      <c r="G88" s="59"/>
      <c r="H88" s="59"/>
      <c r="I88" s="59"/>
      <c r="J88" s="59"/>
    </row>
    <row r="89" spans="1:10" hidden="1">
      <c r="A89" s="59"/>
      <c r="B89" s="59"/>
      <c r="C89" s="59"/>
      <c r="D89" s="59"/>
      <c r="E89" s="59"/>
      <c r="F89" s="59"/>
      <c r="G89" s="59"/>
      <c r="H89" s="59"/>
      <c r="I89" s="59"/>
      <c r="J89" s="59"/>
    </row>
    <row r="90" spans="1:10" hidden="1">
      <c r="A90" s="59"/>
      <c r="B90" s="59"/>
      <c r="C90" s="59"/>
      <c r="D90" s="59"/>
      <c r="E90" s="59"/>
      <c r="F90" s="59"/>
      <c r="G90" s="59"/>
      <c r="H90" s="59"/>
      <c r="I90" s="59"/>
      <c r="J90" s="59"/>
    </row>
    <row r="91" spans="1:10" hidden="1">
      <c r="A91" s="59"/>
      <c r="B91" s="59"/>
      <c r="C91" s="59"/>
      <c r="D91" s="59"/>
      <c r="E91" s="59"/>
      <c r="F91" s="59"/>
      <c r="G91" s="59"/>
      <c r="H91" s="59"/>
      <c r="I91" s="59"/>
      <c r="J91" s="59"/>
    </row>
    <row r="92" spans="1:10" hidden="1">
      <c r="A92" s="59"/>
      <c r="B92" s="59"/>
      <c r="C92" s="59"/>
      <c r="D92" s="59"/>
      <c r="E92" s="59"/>
      <c r="F92" s="59"/>
      <c r="G92" s="59"/>
      <c r="H92" s="59"/>
      <c r="I92" s="59"/>
      <c r="J92" s="59"/>
    </row>
    <row r="93" spans="1:10" hidden="1">
      <c r="A93" s="59"/>
      <c r="B93" s="59"/>
      <c r="C93" s="59"/>
      <c r="D93" s="59"/>
      <c r="E93" s="59"/>
      <c r="F93" s="59"/>
      <c r="G93" s="59"/>
      <c r="H93" s="59"/>
      <c r="I93" s="59"/>
      <c r="J93" s="59"/>
    </row>
    <row r="94" spans="1:10" hidden="1">
      <c r="A94" s="59"/>
      <c r="B94" s="59"/>
      <c r="C94" s="59"/>
      <c r="D94" s="59"/>
      <c r="E94" s="59"/>
      <c r="F94" s="59"/>
      <c r="G94" s="59"/>
      <c r="H94" s="59"/>
      <c r="I94" s="59"/>
      <c r="J94" s="59"/>
    </row>
    <row r="95" spans="1:10" hidden="1">
      <c r="A95" s="59"/>
      <c r="B95" s="59"/>
      <c r="C95" s="59"/>
      <c r="D95" s="59"/>
      <c r="E95" s="59"/>
      <c r="F95" s="59"/>
      <c r="G95" s="59"/>
      <c r="H95" s="59"/>
      <c r="I95" s="59"/>
      <c r="J95" s="59"/>
    </row>
    <row r="96" spans="1:10" hidden="1">
      <c r="A96" s="59"/>
      <c r="B96" s="59"/>
      <c r="C96" s="59"/>
      <c r="D96" s="59"/>
      <c r="E96" s="59"/>
      <c r="F96" s="59"/>
      <c r="G96" s="59"/>
      <c r="H96" s="59"/>
      <c r="I96" s="59"/>
      <c r="J96" s="59"/>
    </row>
    <row r="97" spans="1:10" hidden="1">
      <c r="A97" s="59"/>
      <c r="B97" s="59"/>
      <c r="C97" s="59"/>
      <c r="D97" s="59"/>
      <c r="E97" s="59"/>
      <c r="F97" s="59"/>
      <c r="G97" s="59"/>
      <c r="H97" s="59"/>
      <c r="I97" s="59"/>
      <c r="J97" s="59"/>
    </row>
    <row r="98" spans="1:10" hidden="1">
      <c r="A98" s="59"/>
      <c r="B98" s="59"/>
      <c r="C98" s="59"/>
      <c r="D98" s="59"/>
      <c r="E98" s="59"/>
      <c r="F98" s="59"/>
      <c r="G98" s="59"/>
      <c r="H98" s="59"/>
      <c r="I98" s="59"/>
      <c r="J98" s="59"/>
    </row>
    <row r="99" spans="1:10" hidden="1">
      <c r="A99" s="59"/>
      <c r="B99" s="59"/>
      <c r="C99" s="59"/>
      <c r="D99" s="59"/>
      <c r="E99" s="59"/>
      <c r="F99" s="59"/>
      <c r="G99" s="59"/>
      <c r="H99" s="59"/>
      <c r="I99" s="59"/>
      <c r="J99" s="59"/>
    </row>
    <row r="100" spans="1:10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</row>
    <row r="101" spans="1:10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</row>
    <row r="102" spans="1:10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</row>
    <row r="103" spans="1:10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</row>
    <row r="104" spans="1:10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</row>
    <row r="105" spans="1:10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</row>
    <row r="106" spans="1:10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</row>
    <row r="107" spans="1:10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</row>
    <row r="108" spans="1:10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</row>
    <row r="109" spans="1:10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</row>
    <row r="110" spans="1:10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</row>
    <row r="111" spans="1:10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</row>
    <row r="112" spans="1:10" hidden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</row>
    <row r="113" spans="1:10" hidden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</row>
    <row r="114" spans="1:10" hidden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</row>
    <row r="115" spans="1:10" hidden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</row>
    <row r="116" spans="1:10" hidden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</row>
    <row r="117" spans="1:10" hidden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</row>
    <row r="118" spans="1:10" hidden="1">
      <c r="B118" s="3"/>
      <c r="C118" s="3"/>
      <c r="D118" s="3"/>
      <c r="E118" s="3"/>
      <c r="F118" s="3"/>
      <c r="G118" s="3"/>
    </row>
    <row r="119" spans="1:10" hidden="1">
      <c r="B119" s="3"/>
      <c r="C119" s="3"/>
      <c r="D119" s="3"/>
      <c r="E119" s="3"/>
      <c r="F119" s="3"/>
      <c r="G119" s="3"/>
    </row>
    <row r="120" spans="1:10" hidden="1">
      <c r="B120" s="3"/>
      <c r="C120" s="3"/>
      <c r="D120" s="3"/>
      <c r="E120" s="3"/>
      <c r="F120" s="3"/>
      <c r="G120" s="3"/>
    </row>
    <row r="121" spans="1:10" hidden="1">
      <c r="B121" s="3"/>
      <c r="C121" s="3"/>
      <c r="D121" s="3"/>
      <c r="E121" s="3"/>
      <c r="F121" s="3"/>
      <c r="G121" s="3"/>
    </row>
    <row r="122" spans="1:10" hidden="1">
      <c r="B122" s="3"/>
      <c r="C122" s="3"/>
      <c r="D122" s="3"/>
      <c r="E122" s="3"/>
      <c r="F122" s="3"/>
      <c r="G122" s="3"/>
    </row>
    <row r="123" spans="1:10" hidden="1">
      <c r="B123" s="3"/>
      <c r="C123" s="3"/>
      <c r="D123" s="3"/>
      <c r="E123" s="3"/>
      <c r="F123" s="3"/>
      <c r="G123" s="3"/>
    </row>
    <row r="124" spans="1:10" hidden="1">
      <c r="B124" s="3"/>
      <c r="C124" s="3"/>
      <c r="D124" s="3"/>
      <c r="E124" s="3"/>
      <c r="F124" s="3"/>
      <c r="G124" s="3"/>
    </row>
    <row r="125" spans="1:10" hidden="1">
      <c r="B125" s="3"/>
      <c r="C125" s="3"/>
      <c r="D125" s="3"/>
      <c r="E125" s="3"/>
      <c r="F125" s="3"/>
      <c r="G125" s="3"/>
    </row>
    <row r="126" spans="1:10" hidden="1">
      <c r="B126" s="3"/>
      <c r="C126" s="3"/>
      <c r="D126" s="3"/>
      <c r="E126" s="3"/>
      <c r="F126" s="3"/>
      <c r="G126" s="3"/>
    </row>
    <row r="127" spans="1:10" hidden="1">
      <c r="B127" s="3"/>
      <c r="C127" s="3"/>
      <c r="D127" s="3"/>
      <c r="E127" s="3"/>
      <c r="F127" s="3"/>
      <c r="G127" s="3"/>
    </row>
    <row r="128" spans="1:10" hidden="1">
      <c r="B128" s="3"/>
      <c r="C128" s="3"/>
      <c r="D128" s="3"/>
      <c r="E128" s="3"/>
      <c r="F128" s="3"/>
      <c r="G128" s="3"/>
    </row>
    <row r="129" spans="2:7" hidden="1">
      <c r="B129" s="3"/>
      <c r="C129" s="3"/>
      <c r="D129" s="3"/>
      <c r="E129" s="3"/>
      <c r="F129" s="3"/>
      <c r="G129" s="3"/>
    </row>
    <row r="130" spans="2:7" hidden="1">
      <c r="B130" s="3"/>
      <c r="C130" s="3"/>
      <c r="D130" s="3"/>
      <c r="E130" s="3"/>
      <c r="F130" s="3"/>
      <c r="G130" s="3"/>
    </row>
    <row r="131" spans="2:7" hidden="1">
      <c r="B131" s="3"/>
      <c r="C131" s="3"/>
      <c r="D131" s="3"/>
      <c r="E131" s="3"/>
      <c r="F131" s="3"/>
      <c r="G131" s="3"/>
    </row>
    <row r="132" spans="2:7" hidden="1">
      <c r="B132" s="3"/>
      <c r="C132" s="3"/>
      <c r="D132" s="3"/>
      <c r="E132" s="3"/>
      <c r="F132" s="3"/>
      <c r="G132" s="3"/>
    </row>
    <row r="133" spans="2:7" hidden="1">
      <c r="B133" s="3"/>
      <c r="C133" s="3"/>
      <c r="D133" s="3"/>
      <c r="E133" s="3"/>
      <c r="F133" s="3"/>
      <c r="G133" s="3"/>
    </row>
    <row r="134" spans="2:7" hidden="1">
      <c r="B134" s="3"/>
      <c r="C134" s="3"/>
      <c r="D134" s="3"/>
      <c r="E134" s="3"/>
      <c r="F134" s="3"/>
      <c r="G134" s="3"/>
    </row>
    <row r="135" spans="2:7" hidden="1">
      <c r="B135" s="3"/>
      <c r="C135" s="3"/>
      <c r="D135" s="3"/>
      <c r="E135" s="3"/>
      <c r="F135" s="3"/>
      <c r="G135" s="3"/>
    </row>
    <row r="136" spans="2:7" hidden="1">
      <c r="B136" s="3"/>
      <c r="C136" s="3"/>
      <c r="D136" s="3"/>
      <c r="E136" s="3"/>
      <c r="F136" s="3"/>
      <c r="G136" s="3"/>
    </row>
    <row r="137" spans="2:7" hidden="1">
      <c r="B137" s="3"/>
      <c r="C137" s="3"/>
      <c r="D137" s="3"/>
      <c r="E137" s="3"/>
      <c r="F137" s="3"/>
      <c r="G137" s="3"/>
    </row>
    <row r="138" spans="2:7" hidden="1">
      <c r="B138" s="3"/>
      <c r="C138" s="3"/>
      <c r="D138" s="3"/>
      <c r="E138" s="3"/>
      <c r="F138" s="3"/>
      <c r="G138" s="3"/>
    </row>
    <row r="139" spans="2:7" hidden="1">
      <c r="B139" s="3"/>
      <c r="C139" s="3"/>
      <c r="D139" s="3"/>
      <c r="E139" s="3"/>
      <c r="F139" s="3"/>
      <c r="G139" s="3"/>
    </row>
    <row r="140" spans="2:7" hidden="1">
      <c r="B140" s="3"/>
      <c r="C140" s="3"/>
      <c r="D140" s="3"/>
      <c r="E140" s="3"/>
      <c r="F140" s="3"/>
      <c r="G140" s="3"/>
    </row>
    <row r="141" spans="2:7" hidden="1">
      <c r="B141" s="3"/>
      <c r="C141" s="3"/>
      <c r="D141" s="3"/>
      <c r="E141" s="3"/>
      <c r="F141" s="3"/>
      <c r="G141" s="3"/>
    </row>
    <row r="142" spans="2:7" hidden="1">
      <c r="B142" s="3"/>
      <c r="C142" s="3"/>
      <c r="D142" s="3"/>
      <c r="E142" s="3"/>
      <c r="F142" s="3"/>
      <c r="G142" s="3"/>
    </row>
    <row r="143" spans="2:7" hidden="1">
      <c r="B143" s="3"/>
      <c r="C143" s="3"/>
      <c r="D143" s="3"/>
      <c r="E143" s="3"/>
      <c r="F143" s="3"/>
      <c r="G143" s="3"/>
    </row>
    <row r="144" spans="2:7" hidden="1">
      <c r="B144" s="3"/>
      <c r="C144" s="3"/>
      <c r="D144" s="3"/>
      <c r="E144" s="3"/>
      <c r="F144" s="3"/>
      <c r="G144" s="3"/>
    </row>
    <row r="145" spans="2:7" hidden="1">
      <c r="B145" s="3"/>
      <c r="C145" s="3"/>
      <c r="D145" s="3"/>
      <c r="E145" s="3"/>
      <c r="F145" s="3"/>
      <c r="G145" s="3"/>
    </row>
    <row r="146" spans="2:7" hidden="1">
      <c r="B146" s="3"/>
      <c r="C146" s="3"/>
      <c r="D146" s="3"/>
      <c r="E146" s="3"/>
      <c r="F146" s="3"/>
      <c r="G146" s="3"/>
    </row>
    <row r="147" spans="2:7" hidden="1">
      <c r="B147" s="3"/>
      <c r="C147" s="3"/>
      <c r="D147" s="3"/>
      <c r="E147" s="3"/>
      <c r="F147" s="3"/>
      <c r="G147" s="3"/>
    </row>
    <row r="148" spans="2:7" hidden="1">
      <c r="B148" s="3"/>
      <c r="C148" s="3"/>
      <c r="D148" s="3"/>
      <c r="E148" s="3"/>
      <c r="F148" s="3"/>
      <c r="G148" s="3"/>
    </row>
    <row r="149" spans="2:7" hidden="1">
      <c r="B149" s="3"/>
      <c r="C149" s="3"/>
      <c r="D149" s="3"/>
      <c r="E149" s="3"/>
      <c r="F149" s="3"/>
      <c r="G149" s="3"/>
    </row>
    <row r="150" spans="2:7" hidden="1">
      <c r="B150" s="3"/>
      <c r="C150" s="3"/>
      <c r="D150" s="3"/>
      <c r="E150" s="3"/>
      <c r="F150" s="3"/>
      <c r="G150" s="3"/>
    </row>
    <row r="151" spans="2:7" hidden="1">
      <c r="B151" s="3"/>
      <c r="C151" s="3"/>
      <c r="D151" s="3"/>
      <c r="E151" s="3"/>
      <c r="F151" s="3"/>
      <c r="G151" s="3"/>
    </row>
    <row r="152" spans="2:7" hidden="1">
      <c r="B152" s="3"/>
      <c r="C152" s="3"/>
      <c r="D152" s="3"/>
      <c r="E152" s="3"/>
      <c r="F152" s="3"/>
      <c r="G152" s="3"/>
    </row>
    <row r="153" spans="2:7" hidden="1">
      <c r="B153" s="3"/>
      <c r="C153" s="3"/>
      <c r="D153" s="3"/>
      <c r="E153" s="3"/>
      <c r="F153" s="3"/>
      <c r="G153" s="3"/>
    </row>
    <row r="154" spans="2:7" hidden="1">
      <c r="B154" s="3"/>
      <c r="C154" s="3"/>
      <c r="D154" s="3"/>
      <c r="E154" s="3"/>
      <c r="F154" s="3"/>
      <c r="G154" s="3"/>
    </row>
    <row r="155" spans="2:7" hidden="1">
      <c r="B155" s="3"/>
      <c r="C155" s="3"/>
      <c r="D155" s="3"/>
      <c r="E155" s="3"/>
      <c r="F155" s="3"/>
      <c r="G155" s="3"/>
    </row>
    <row r="156" spans="2:7" hidden="1">
      <c r="B156" s="3"/>
      <c r="C156" s="3"/>
      <c r="D156" s="3"/>
      <c r="E156" s="3"/>
      <c r="F156" s="3"/>
      <c r="G156" s="3"/>
    </row>
    <row r="157" spans="2:7" hidden="1">
      <c r="B157" s="3"/>
      <c r="C157" s="3"/>
      <c r="D157" s="3"/>
      <c r="E157" s="3"/>
      <c r="F157" s="3"/>
      <c r="G157" s="3"/>
    </row>
    <row r="158" spans="2:7" hidden="1">
      <c r="B158" s="3"/>
      <c r="C158" s="3"/>
      <c r="D158" s="3"/>
      <c r="E158" s="3"/>
      <c r="F158" s="3"/>
      <c r="G158" s="3"/>
    </row>
    <row r="159" spans="2:7" hidden="1">
      <c r="B159" s="3"/>
      <c r="C159" s="3"/>
      <c r="D159" s="3"/>
      <c r="E159" s="3"/>
      <c r="F159" s="3"/>
      <c r="G159" s="3"/>
    </row>
    <row r="160" spans="2:7" hidden="1">
      <c r="B160" s="3"/>
      <c r="C160" s="3"/>
      <c r="D160" s="3"/>
      <c r="E160" s="3"/>
      <c r="F160" s="3"/>
      <c r="G160" s="3"/>
    </row>
    <row r="161" spans="2:7" hidden="1">
      <c r="B161" s="3"/>
      <c r="C161" s="3"/>
      <c r="D161" s="3"/>
      <c r="E161" s="3"/>
      <c r="F161" s="3"/>
      <c r="G161" s="3"/>
    </row>
    <row r="162" spans="2:7" hidden="1">
      <c r="B162" s="3"/>
      <c r="C162" s="3"/>
      <c r="D162" s="3"/>
      <c r="E162" s="3"/>
      <c r="F162" s="3"/>
      <c r="G162" s="3"/>
    </row>
    <row r="163" spans="2:7" hidden="1">
      <c r="B163" s="3"/>
      <c r="C163" s="3"/>
      <c r="D163" s="3"/>
      <c r="E163" s="3"/>
      <c r="F163" s="3"/>
      <c r="G163" s="3"/>
    </row>
    <row r="164" spans="2:7" hidden="1">
      <c r="B164" s="3"/>
      <c r="C164" s="3"/>
      <c r="D164" s="3"/>
      <c r="E164" s="3"/>
      <c r="F164" s="3"/>
      <c r="G164" s="3"/>
    </row>
    <row r="165" spans="2:7" hidden="1">
      <c r="B165" s="3"/>
      <c r="C165" s="3"/>
      <c r="D165" s="3"/>
      <c r="E165" s="3"/>
      <c r="F165" s="3"/>
      <c r="G165" s="3"/>
    </row>
    <row r="166" spans="2:7" hidden="1">
      <c r="B166" s="3"/>
      <c r="C166" s="3"/>
      <c r="D166" s="3"/>
      <c r="E166" s="3"/>
      <c r="F166" s="3"/>
      <c r="G166" s="3"/>
    </row>
    <row r="167" spans="2:7" hidden="1">
      <c r="B167" s="3"/>
      <c r="C167" s="3"/>
      <c r="D167" s="3"/>
      <c r="E167" s="3"/>
      <c r="F167" s="3"/>
      <c r="G167" s="3"/>
    </row>
    <row r="168" spans="2:7" hidden="1">
      <c r="B168" s="3"/>
      <c r="C168" s="3"/>
      <c r="D168" s="3"/>
      <c r="E168" s="3"/>
      <c r="F168" s="3"/>
      <c r="G168" s="3"/>
    </row>
    <row r="169" spans="2:7" hidden="1">
      <c r="B169" s="3"/>
      <c r="C169" s="3"/>
      <c r="D169" s="3"/>
      <c r="E169" s="3"/>
      <c r="F169" s="3"/>
      <c r="G169" s="3"/>
    </row>
    <row r="170" spans="2:7" hidden="1">
      <c r="B170" s="3"/>
      <c r="C170" s="3"/>
      <c r="D170" s="3"/>
      <c r="E170" s="3"/>
      <c r="F170" s="3"/>
      <c r="G170" s="3"/>
    </row>
    <row r="171" spans="2:7" hidden="1">
      <c r="B171" s="3"/>
      <c r="C171" s="3"/>
      <c r="D171" s="3"/>
      <c r="E171" s="3"/>
      <c r="F171" s="3"/>
      <c r="G171" s="3"/>
    </row>
    <row r="172" spans="2:7" hidden="1">
      <c r="B172" s="3"/>
      <c r="C172" s="3"/>
      <c r="D172" s="3"/>
      <c r="E172" s="3"/>
      <c r="F172" s="3"/>
      <c r="G172" s="3"/>
    </row>
    <row r="173" spans="2:7" hidden="1">
      <c r="B173" s="3"/>
      <c r="C173" s="3"/>
      <c r="D173" s="3"/>
      <c r="E173" s="3"/>
      <c r="F173" s="3"/>
      <c r="G173" s="3"/>
    </row>
    <row r="174" spans="2:7" hidden="1">
      <c r="B174" s="3"/>
      <c r="C174" s="3"/>
      <c r="D174" s="3"/>
      <c r="E174" s="3"/>
      <c r="F174" s="3"/>
      <c r="G174" s="3"/>
    </row>
    <row r="175" spans="2:7" hidden="1">
      <c r="B175" s="3"/>
      <c r="C175" s="3"/>
      <c r="D175" s="3"/>
      <c r="E175" s="3"/>
      <c r="F175" s="3"/>
      <c r="G175" s="3"/>
    </row>
    <row r="176" spans="2:7" hidden="1">
      <c r="B176" s="3"/>
      <c r="C176" s="3"/>
      <c r="D176" s="3"/>
      <c r="E176" s="3"/>
      <c r="F176" s="3"/>
      <c r="G176" s="3"/>
    </row>
    <row r="177" spans="2:7" hidden="1">
      <c r="B177" s="3"/>
      <c r="C177" s="3"/>
      <c r="D177" s="3"/>
      <c r="E177" s="3"/>
      <c r="F177" s="3"/>
      <c r="G177" s="3"/>
    </row>
    <row r="178" spans="2:7" hidden="1">
      <c r="B178" s="3"/>
      <c r="C178" s="3"/>
      <c r="D178" s="3"/>
      <c r="E178" s="3"/>
      <c r="F178" s="3"/>
      <c r="G178" s="3"/>
    </row>
    <row r="179" spans="2:7" hidden="1">
      <c r="B179" s="3"/>
      <c r="C179" s="3"/>
      <c r="D179" s="3"/>
      <c r="E179" s="3"/>
      <c r="F179" s="3"/>
      <c r="G179" s="3"/>
    </row>
    <row r="180" spans="2:7" hidden="1">
      <c r="B180" s="3"/>
      <c r="C180" s="3"/>
      <c r="D180" s="3"/>
      <c r="E180" s="3"/>
      <c r="F180" s="3"/>
      <c r="G180" s="3"/>
    </row>
    <row r="181" spans="2:7" hidden="1">
      <c r="B181" s="3"/>
      <c r="C181" s="3"/>
      <c r="D181" s="3"/>
      <c r="E181" s="3"/>
      <c r="F181" s="3"/>
      <c r="G181" s="3"/>
    </row>
    <row r="182" spans="2:7" hidden="1">
      <c r="B182" s="3"/>
      <c r="C182" s="3"/>
      <c r="D182" s="3"/>
      <c r="E182" s="3"/>
      <c r="F182" s="3"/>
      <c r="G182" s="3"/>
    </row>
    <row r="183" spans="2:7" hidden="1">
      <c r="B183" s="3"/>
      <c r="C183" s="3"/>
      <c r="D183" s="3"/>
      <c r="E183" s="3"/>
      <c r="F183" s="3"/>
      <c r="G183" s="3"/>
    </row>
    <row r="184" spans="2:7" hidden="1">
      <c r="B184" s="3"/>
      <c r="C184" s="3"/>
      <c r="D184" s="3"/>
      <c r="E184" s="3"/>
      <c r="F184" s="3"/>
      <c r="G184" s="3"/>
    </row>
    <row r="185" spans="2:7" hidden="1">
      <c r="B185" s="3"/>
      <c r="C185" s="3"/>
      <c r="D185" s="3"/>
      <c r="E185" s="3"/>
      <c r="F185" s="3"/>
      <c r="G185" s="3"/>
    </row>
    <row r="186" spans="2:7" hidden="1">
      <c r="B186" s="3"/>
      <c r="C186" s="3"/>
      <c r="D186" s="3"/>
      <c r="E186" s="3"/>
      <c r="F186" s="3"/>
      <c r="G186" s="3"/>
    </row>
    <row r="187" spans="2:7" hidden="1">
      <c r="B187" s="3"/>
      <c r="C187" s="3"/>
      <c r="D187" s="3"/>
      <c r="E187" s="3"/>
      <c r="F187" s="3"/>
      <c r="G187" s="3"/>
    </row>
    <row r="188" spans="2:7" hidden="1">
      <c r="B188" s="3"/>
      <c r="C188" s="3"/>
      <c r="D188" s="3"/>
      <c r="E188" s="3"/>
      <c r="F188" s="3"/>
      <c r="G188" s="3"/>
    </row>
    <row r="189" spans="2:7" hidden="1">
      <c r="B189" s="3"/>
      <c r="C189" s="3"/>
      <c r="D189" s="3"/>
      <c r="E189" s="3"/>
      <c r="F189" s="3"/>
      <c r="G189" s="3"/>
    </row>
    <row r="190" spans="2:7" hidden="1">
      <c r="B190" s="3"/>
      <c r="C190" s="3"/>
      <c r="D190" s="3"/>
      <c r="E190" s="3"/>
      <c r="F190" s="3"/>
      <c r="G190" s="3"/>
    </row>
    <row r="191" spans="2:7" hidden="1">
      <c r="B191" s="3"/>
      <c r="C191" s="3"/>
      <c r="D191" s="3"/>
      <c r="E191" s="3"/>
      <c r="F191" s="3"/>
      <c r="G191" s="3"/>
    </row>
    <row r="192" spans="2:7" hidden="1">
      <c r="B192" s="3"/>
      <c r="C192" s="3"/>
      <c r="D192" s="3"/>
      <c r="E192" s="3"/>
      <c r="F192" s="3"/>
      <c r="G192" s="3"/>
    </row>
    <row r="193" spans="2:7" hidden="1">
      <c r="B193" s="3"/>
      <c r="C193" s="3"/>
      <c r="D193" s="3"/>
      <c r="E193" s="3"/>
      <c r="F193" s="3"/>
      <c r="G193" s="3"/>
    </row>
    <row r="194" spans="2:7" hidden="1">
      <c r="B194" s="3"/>
      <c r="C194" s="3"/>
      <c r="D194" s="3"/>
      <c r="E194" s="3"/>
      <c r="F194" s="3"/>
      <c r="G194" s="3"/>
    </row>
    <row r="195" spans="2:7" hidden="1">
      <c r="B195" s="3"/>
      <c r="C195" s="3"/>
      <c r="D195" s="3"/>
      <c r="E195" s="3"/>
      <c r="F195" s="3"/>
      <c r="G195" s="3"/>
    </row>
    <row r="196" spans="2:7" hidden="1">
      <c r="B196" s="3"/>
      <c r="C196" s="3"/>
      <c r="D196" s="3"/>
      <c r="E196" s="3"/>
      <c r="F196" s="3"/>
      <c r="G196" s="3"/>
    </row>
    <row r="197" spans="2:7" hidden="1">
      <c r="B197" s="3"/>
      <c r="C197" s="3"/>
      <c r="D197" s="3"/>
      <c r="E197" s="3"/>
      <c r="F197" s="3"/>
      <c r="G197" s="3"/>
    </row>
    <row r="198" spans="2:7" hidden="1">
      <c r="B198" s="3"/>
      <c r="C198" s="3"/>
      <c r="D198" s="3"/>
      <c r="E198" s="3"/>
      <c r="F198" s="3"/>
      <c r="G198" s="3"/>
    </row>
    <row r="199" spans="2:7" hidden="1">
      <c r="B199" s="3"/>
      <c r="C199" s="3"/>
      <c r="D199" s="3"/>
      <c r="E199" s="3"/>
      <c r="F199" s="3"/>
      <c r="G199" s="3"/>
    </row>
    <row r="200" spans="2:7" hidden="1">
      <c r="B200" s="3"/>
      <c r="C200" s="3"/>
      <c r="D200" s="3"/>
      <c r="E200" s="3"/>
      <c r="F200" s="3"/>
      <c r="G200" s="3"/>
    </row>
    <row r="201" spans="2:7" hidden="1">
      <c r="B201" s="3"/>
      <c r="C201" s="3"/>
      <c r="D201" s="3"/>
      <c r="E201" s="3"/>
      <c r="F201" s="3"/>
      <c r="G201" s="3"/>
    </row>
    <row r="202" spans="2:7" hidden="1">
      <c r="B202" s="3"/>
      <c r="C202" s="3"/>
      <c r="D202" s="3"/>
      <c r="E202" s="3"/>
      <c r="F202" s="3"/>
      <c r="G202" s="3"/>
    </row>
    <row r="203" spans="2:7" hidden="1">
      <c r="B203" s="3"/>
      <c r="C203" s="3"/>
      <c r="D203" s="3"/>
      <c r="E203" s="3"/>
      <c r="F203" s="3"/>
      <c r="G203" s="3"/>
    </row>
    <row r="204" spans="2:7" hidden="1">
      <c r="B204" s="3"/>
      <c r="C204" s="3"/>
      <c r="D204" s="3"/>
      <c r="E204" s="3"/>
      <c r="F204" s="3"/>
      <c r="G204" s="3"/>
    </row>
    <row r="205" spans="2:7" hidden="1">
      <c r="B205" s="3"/>
      <c r="C205" s="3"/>
      <c r="D205" s="3"/>
      <c r="E205" s="3"/>
      <c r="F205" s="3"/>
      <c r="G205" s="3"/>
    </row>
    <row r="206" spans="2:7" hidden="1">
      <c r="B206" s="3"/>
      <c r="C206" s="3"/>
      <c r="D206" s="3"/>
      <c r="E206" s="3"/>
      <c r="F206" s="3"/>
      <c r="G206" s="3"/>
    </row>
    <row r="207" spans="2:7" hidden="1">
      <c r="B207" s="3"/>
      <c r="C207" s="3"/>
      <c r="D207" s="3"/>
      <c r="E207" s="3"/>
      <c r="F207" s="3"/>
      <c r="G207" s="3"/>
    </row>
    <row r="208" spans="2:7" hidden="1">
      <c r="B208" s="3"/>
      <c r="C208" s="3"/>
      <c r="D208" s="3"/>
      <c r="E208" s="3"/>
      <c r="F208" s="3"/>
      <c r="G208" s="3"/>
    </row>
    <row r="209" spans="2:7" hidden="1">
      <c r="B209" s="3"/>
      <c r="C209" s="3"/>
      <c r="D209" s="3"/>
      <c r="E209" s="3"/>
      <c r="F209" s="3"/>
      <c r="G209" s="3"/>
    </row>
    <row r="210" spans="2:7" hidden="1">
      <c r="B210" s="3"/>
      <c r="C210" s="3"/>
      <c r="D210" s="3"/>
      <c r="E210" s="3"/>
      <c r="F210" s="3"/>
      <c r="G210" s="3"/>
    </row>
    <row r="211" spans="2:7" hidden="1">
      <c r="B211" s="3"/>
      <c r="C211" s="3"/>
      <c r="D211" s="3"/>
      <c r="E211" s="3"/>
      <c r="F211" s="3"/>
      <c r="G211" s="3"/>
    </row>
    <row r="212" spans="2:7" hidden="1">
      <c r="B212" s="3"/>
      <c r="C212" s="3"/>
      <c r="D212" s="3"/>
      <c r="E212" s="3"/>
      <c r="F212" s="3"/>
      <c r="G212" s="3"/>
    </row>
    <row r="213" spans="2:7" hidden="1">
      <c r="B213" s="3"/>
      <c r="C213" s="3"/>
      <c r="D213" s="3"/>
      <c r="E213" s="3"/>
      <c r="F213" s="3"/>
      <c r="G213" s="3"/>
    </row>
    <row r="214" spans="2:7" hidden="1">
      <c r="B214" s="3"/>
      <c r="C214" s="3"/>
      <c r="D214" s="3"/>
      <c r="E214" s="3"/>
      <c r="F214" s="3"/>
      <c r="G214" s="3"/>
    </row>
    <row r="215" spans="2:7" hidden="1">
      <c r="B215" s="3"/>
      <c r="C215" s="3"/>
      <c r="D215" s="3"/>
      <c r="E215" s="3"/>
      <c r="F215" s="3"/>
      <c r="G215" s="3"/>
    </row>
    <row r="216" spans="2:7" hidden="1">
      <c r="B216" s="3"/>
      <c r="C216" s="3"/>
      <c r="D216" s="3"/>
      <c r="E216" s="3"/>
      <c r="F216" s="3"/>
      <c r="G216" s="3"/>
    </row>
    <row r="217" spans="2:7" hidden="1">
      <c r="B217" s="3"/>
      <c r="C217" s="3"/>
      <c r="D217" s="3"/>
      <c r="E217" s="3"/>
      <c r="F217" s="3"/>
      <c r="G217" s="3"/>
    </row>
    <row r="218" spans="2:7" hidden="1">
      <c r="B218" s="3"/>
      <c r="C218" s="3"/>
      <c r="D218" s="3"/>
      <c r="E218" s="3"/>
      <c r="F218" s="3"/>
      <c r="G218" s="3"/>
    </row>
    <row r="219" spans="2:7" hidden="1">
      <c r="B219" s="3"/>
      <c r="C219" s="3"/>
      <c r="D219" s="3"/>
      <c r="E219" s="3"/>
      <c r="F219" s="3"/>
      <c r="G219" s="3"/>
    </row>
    <row r="220" spans="2:7" hidden="1">
      <c r="B220" s="3"/>
      <c r="C220" s="3"/>
      <c r="D220" s="3"/>
      <c r="E220" s="3"/>
      <c r="F220" s="3"/>
      <c r="G220" s="3"/>
    </row>
    <row r="221" spans="2:7" hidden="1">
      <c r="B221" s="3"/>
      <c r="C221" s="3"/>
      <c r="D221" s="3"/>
      <c r="E221" s="3"/>
      <c r="F221" s="3"/>
      <c r="G221" s="3"/>
    </row>
    <row r="222" spans="2:7" hidden="1">
      <c r="B222" s="3"/>
      <c r="C222" s="3"/>
      <c r="D222" s="3"/>
      <c r="E222" s="3"/>
      <c r="F222" s="3"/>
      <c r="G222" s="3"/>
    </row>
    <row r="223" spans="2:7" hidden="1">
      <c r="B223" s="3"/>
      <c r="C223" s="3"/>
      <c r="D223" s="3"/>
      <c r="E223" s="3"/>
      <c r="F223" s="3"/>
      <c r="G223" s="3"/>
    </row>
    <row r="224" spans="2:7" hidden="1">
      <c r="B224" s="3"/>
      <c r="C224" s="3"/>
      <c r="D224" s="3"/>
      <c r="E224" s="3"/>
      <c r="F224" s="3"/>
      <c r="G224" s="3"/>
    </row>
    <row r="225" spans="2:7" hidden="1">
      <c r="B225" s="3"/>
      <c r="C225" s="3"/>
      <c r="D225" s="3"/>
      <c r="E225" s="3"/>
      <c r="F225" s="3"/>
      <c r="G225" s="3"/>
    </row>
    <row r="226" spans="2:7" hidden="1">
      <c r="B226" s="3"/>
      <c r="C226" s="3"/>
      <c r="D226" s="3"/>
      <c r="E226" s="3"/>
      <c r="F226" s="3"/>
      <c r="G226" s="3"/>
    </row>
    <row r="227" spans="2:7" hidden="1">
      <c r="B227" s="3"/>
      <c r="C227" s="3"/>
      <c r="D227" s="3"/>
      <c r="E227" s="3"/>
      <c r="F227" s="3"/>
      <c r="G227" s="3"/>
    </row>
    <row r="228" spans="2:7" hidden="1">
      <c r="B228" s="3"/>
      <c r="C228" s="3"/>
      <c r="D228" s="3"/>
      <c r="E228" s="3"/>
      <c r="F228" s="3"/>
      <c r="G228" s="3"/>
    </row>
    <row r="229" spans="2:7" hidden="1">
      <c r="B229" s="3"/>
      <c r="C229" s="3"/>
      <c r="D229" s="3"/>
      <c r="E229" s="3"/>
      <c r="F229" s="3"/>
      <c r="G229" s="3"/>
    </row>
    <row r="230" spans="2:7" hidden="1">
      <c r="B230" s="3"/>
      <c r="C230" s="3"/>
      <c r="D230" s="3"/>
      <c r="E230" s="3"/>
      <c r="F230" s="3"/>
      <c r="G230" s="3"/>
    </row>
    <row r="231" spans="2:7" hidden="1">
      <c r="B231" s="3"/>
      <c r="C231" s="3"/>
      <c r="D231" s="3"/>
      <c r="E231" s="3"/>
      <c r="F231" s="3"/>
      <c r="G231" s="3"/>
    </row>
    <row r="232" spans="2:7" hidden="1">
      <c r="B232" s="3"/>
      <c r="C232" s="3"/>
      <c r="D232" s="3"/>
      <c r="E232" s="3"/>
      <c r="F232" s="3"/>
      <c r="G232" s="3"/>
    </row>
    <row r="233" spans="2:7" hidden="1">
      <c r="B233" s="3"/>
      <c r="C233" s="3"/>
      <c r="D233" s="3"/>
      <c r="E233" s="3"/>
      <c r="F233" s="3"/>
      <c r="G233" s="3"/>
    </row>
    <row r="234" spans="2:7" hidden="1">
      <c r="B234" s="3"/>
      <c r="C234" s="3"/>
      <c r="D234" s="3"/>
      <c r="E234" s="3"/>
      <c r="F234" s="3"/>
      <c r="G234" s="3"/>
    </row>
    <row r="235" spans="2:7" hidden="1">
      <c r="B235" s="3"/>
      <c r="C235" s="3"/>
      <c r="D235" s="3"/>
      <c r="E235" s="3"/>
      <c r="F235" s="3"/>
      <c r="G235" s="3"/>
    </row>
    <row r="236" spans="2:7" hidden="1">
      <c r="B236" s="3"/>
      <c r="C236" s="3"/>
      <c r="D236" s="3"/>
      <c r="E236" s="3"/>
      <c r="F236" s="3"/>
      <c r="G236" s="3"/>
    </row>
    <row r="237" spans="2:7" hidden="1">
      <c r="B237" s="3"/>
      <c r="C237" s="3"/>
      <c r="D237" s="3"/>
      <c r="E237" s="3"/>
      <c r="F237" s="3"/>
      <c r="G237" s="3"/>
    </row>
    <row r="238" spans="2:7" hidden="1">
      <c r="B238" s="3"/>
      <c r="C238" s="3"/>
      <c r="D238" s="3"/>
      <c r="E238" s="3"/>
      <c r="F238" s="3"/>
      <c r="G238" s="3"/>
    </row>
    <row r="239" spans="2:7" hidden="1">
      <c r="B239" s="3"/>
      <c r="C239" s="3"/>
      <c r="D239" s="3"/>
      <c r="E239" s="3"/>
      <c r="F239" s="3"/>
      <c r="G239" s="3"/>
    </row>
    <row r="240" spans="2:7" hidden="1">
      <c r="B240" s="3"/>
      <c r="C240" s="3"/>
      <c r="D240" s="3"/>
      <c r="E240" s="3"/>
      <c r="F240" s="3"/>
      <c r="G240" s="3"/>
    </row>
    <row r="241" spans="2:7" hidden="1">
      <c r="B241" s="3"/>
      <c r="C241" s="3"/>
      <c r="D241" s="3"/>
      <c r="E241" s="3"/>
      <c r="F241" s="3"/>
      <c r="G241" s="3"/>
    </row>
    <row r="242" spans="2:7" hidden="1">
      <c r="B242" s="3"/>
      <c r="C242" s="3"/>
      <c r="D242" s="3"/>
      <c r="E242" s="3"/>
      <c r="F242" s="3"/>
      <c r="G242" s="3"/>
    </row>
    <row r="243" spans="2:7" hidden="1">
      <c r="B243" s="3"/>
      <c r="C243" s="3"/>
      <c r="D243" s="3"/>
      <c r="E243" s="3"/>
      <c r="F243" s="3"/>
      <c r="G243" s="3"/>
    </row>
    <row r="244" spans="2:7" hidden="1">
      <c r="B244" s="3"/>
      <c r="C244" s="3"/>
      <c r="D244" s="3"/>
      <c r="E244" s="3"/>
      <c r="F244" s="3"/>
      <c r="G244" s="3"/>
    </row>
    <row r="245" spans="2:7" hidden="1">
      <c r="B245" s="3"/>
      <c r="C245" s="3"/>
      <c r="D245" s="3"/>
      <c r="E245" s="3"/>
      <c r="F245" s="3"/>
      <c r="G245" s="3"/>
    </row>
    <row r="246" spans="2:7" hidden="1">
      <c r="B246" s="3"/>
      <c r="C246" s="3"/>
      <c r="D246" s="3"/>
      <c r="E246" s="3"/>
      <c r="F246" s="3"/>
      <c r="G246" s="3"/>
    </row>
    <row r="247" spans="2:7" hidden="1">
      <c r="B247" s="3"/>
      <c r="C247" s="3"/>
      <c r="D247" s="3"/>
      <c r="E247" s="3"/>
      <c r="F247" s="3"/>
      <c r="G247" s="3"/>
    </row>
    <row r="248" spans="2:7" hidden="1">
      <c r="B248" s="3"/>
      <c r="C248" s="3"/>
      <c r="D248" s="3"/>
      <c r="E248" s="3"/>
      <c r="F248" s="3"/>
      <c r="G248" s="3"/>
    </row>
    <row r="249" spans="2:7" hidden="1">
      <c r="B249" s="3"/>
      <c r="C249" s="3"/>
      <c r="D249" s="3"/>
      <c r="E249" s="3"/>
      <c r="F249" s="3"/>
      <c r="G249" s="3"/>
    </row>
    <row r="250" spans="2:7" hidden="1">
      <c r="B250" s="3"/>
      <c r="C250" s="3"/>
      <c r="D250" s="3"/>
      <c r="E250" s="3"/>
      <c r="F250" s="3"/>
      <c r="G250" s="3"/>
    </row>
    <row r="251" spans="2:7" hidden="1">
      <c r="B251" s="3"/>
      <c r="C251" s="3"/>
      <c r="D251" s="3"/>
      <c r="E251" s="3"/>
      <c r="F251" s="3"/>
      <c r="G251" s="3"/>
    </row>
    <row r="252" spans="2:7" hidden="1">
      <c r="B252" s="3"/>
      <c r="C252" s="3"/>
      <c r="D252" s="3"/>
      <c r="E252" s="3"/>
      <c r="F252" s="3"/>
      <c r="G252" s="3"/>
    </row>
    <row r="253" spans="2:7" hidden="1">
      <c r="B253" s="3"/>
      <c r="C253" s="3"/>
      <c r="D253" s="3"/>
      <c r="E253" s="3"/>
      <c r="F253" s="3"/>
      <c r="G253" s="3"/>
    </row>
    <row r="254" spans="2:7" hidden="1">
      <c r="B254" s="3"/>
      <c r="C254" s="3"/>
      <c r="D254" s="3"/>
      <c r="E254" s="3"/>
      <c r="F254" s="3"/>
      <c r="G254" s="3"/>
    </row>
    <row r="255" spans="2:7" hidden="1">
      <c r="B255" s="3"/>
      <c r="C255" s="3"/>
      <c r="D255" s="3"/>
      <c r="E255" s="3"/>
      <c r="F255" s="3"/>
      <c r="G255" s="3"/>
    </row>
    <row r="256" spans="2:7" hidden="1">
      <c r="B256" s="3"/>
      <c r="C256" s="3"/>
      <c r="D256" s="3"/>
      <c r="E256" s="3"/>
      <c r="F256" s="3"/>
      <c r="G256" s="3"/>
    </row>
    <row r="257" spans="2:7" hidden="1">
      <c r="B257" s="3"/>
      <c r="C257" s="3"/>
      <c r="D257" s="3"/>
      <c r="E257" s="3"/>
      <c r="F257" s="3"/>
      <c r="G257" s="3"/>
    </row>
    <row r="258" spans="2:7" hidden="1">
      <c r="B258" s="3"/>
      <c r="C258" s="3"/>
      <c r="D258" s="3"/>
      <c r="E258" s="3"/>
      <c r="F258" s="3"/>
      <c r="G258" s="3"/>
    </row>
    <row r="259" spans="2:7" hidden="1">
      <c r="B259" s="3"/>
      <c r="C259" s="3"/>
      <c r="D259" s="3"/>
      <c r="E259" s="3"/>
      <c r="F259" s="3"/>
      <c r="G259" s="3"/>
    </row>
    <row r="260" spans="2:7" hidden="1">
      <c r="B260" s="3"/>
      <c r="C260" s="3"/>
      <c r="D260" s="3"/>
      <c r="E260" s="3"/>
      <c r="F260" s="3"/>
      <c r="G260" s="3"/>
    </row>
    <row r="261" spans="2:7" hidden="1">
      <c r="B261" s="3"/>
      <c r="C261" s="3"/>
      <c r="D261" s="3"/>
      <c r="E261" s="3"/>
      <c r="F261" s="3"/>
      <c r="G261" s="3"/>
    </row>
    <row r="262" spans="2:7" hidden="1">
      <c r="B262" s="3"/>
      <c r="C262" s="3"/>
      <c r="D262" s="3"/>
      <c r="E262" s="3"/>
      <c r="F262" s="3"/>
      <c r="G262" s="3"/>
    </row>
    <row r="263" spans="2:7" hidden="1">
      <c r="B263" s="3"/>
      <c r="C263" s="3"/>
      <c r="D263" s="3"/>
      <c r="E263" s="3"/>
      <c r="F263" s="3"/>
      <c r="G263" s="3"/>
    </row>
    <row r="264" spans="2:7" hidden="1">
      <c r="B264" s="3"/>
      <c r="C264" s="3"/>
      <c r="D264" s="3"/>
      <c r="E264" s="3"/>
      <c r="F264" s="3"/>
      <c r="G264" s="3"/>
    </row>
    <row r="265" spans="2:7" hidden="1">
      <c r="B265" s="3"/>
      <c r="C265" s="3"/>
      <c r="D265" s="3"/>
      <c r="E265" s="3"/>
      <c r="F265" s="3"/>
      <c r="G265" s="3"/>
    </row>
    <row r="266" spans="2:7" hidden="1">
      <c r="B266" s="3"/>
      <c r="C266" s="3"/>
      <c r="D266" s="3"/>
      <c r="E266" s="3"/>
      <c r="F266" s="3"/>
      <c r="G266" s="3"/>
    </row>
    <row r="267" spans="2:7" hidden="1">
      <c r="B267" s="3"/>
      <c r="C267" s="3"/>
      <c r="D267" s="3"/>
      <c r="E267" s="3"/>
      <c r="F267" s="3"/>
      <c r="G267" s="3"/>
    </row>
    <row r="268" spans="2:7" hidden="1">
      <c r="B268" s="3"/>
      <c r="C268" s="3"/>
      <c r="D268" s="3"/>
      <c r="E268" s="3"/>
      <c r="F268" s="3"/>
      <c r="G268" s="3"/>
    </row>
    <row r="269" spans="2:7" hidden="1">
      <c r="B269" s="3"/>
      <c r="C269" s="3"/>
      <c r="D269" s="3"/>
      <c r="E269" s="3"/>
      <c r="F269" s="3"/>
      <c r="G269" s="3"/>
    </row>
    <row r="270" spans="2:7" hidden="1">
      <c r="B270" s="3"/>
      <c r="C270" s="3"/>
      <c r="D270" s="3"/>
      <c r="E270" s="3"/>
      <c r="F270" s="3"/>
      <c r="G270" s="3"/>
    </row>
    <row r="271" spans="2:7" hidden="1">
      <c r="B271" s="3"/>
      <c r="C271" s="3"/>
      <c r="D271" s="3"/>
      <c r="E271" s="3"/>
      <c r="F271" s="3"/>
      <c r="G271" s="3"/>
    </row>
    <row r="272" spans="2:7" hidden="1">
      <c r="B272" s="3"/>
      <c r="C272" s="3"/>
      <c r="D272" s="3"/>
      <c r="E272" s="3"/>
      <c r="F272" s="3"/>
      <c r="G272" s="3"/>
    </row>
    <row r="273" spans="2:7" hidden="1">
      <c r="B273" s="3"/>
      <c r="C273" s="3"/>
      <c r="D273" s="3"/>
      <c r="E273" s="3"/>
      <c r="F273" s="3"/>
      <c r="G273" s="3"/>
    </row>
    <row r="274" spans="2:7" hidden="1">
      <c r="B274" s="3"/>
      <c r="C274" s="3"/>
      <c r="D274" s="3"/>
      <c r="E274" s="3"/>
      <c r="F274" s="3"/>
      <c r="G274" s="3"/>
    </row>
    <row r="275" spans="2:7" hidden="1">
      <c r="B275" s="3"/>
      <c r="C275" s="3"/>
      <c r="D275" s="3"/>
      <c r="E275" s="3"/>
      <c r="F275" s="3"/>
      <c r="G275" s="3"/>
    </row>
    <row r="276" spans="2:7" hidden="1">
      <c r="B276" s="3"/>
      <c r="C276" s="3"/>
      <c r="D276" s="3"/>
      <c r="E276" s="3"/>
      <c r="F276" s="3"/>
      <c r="G276" s="3"/>
    </row>
    <row r="277" spans="2:7" hidden="1">
      <c r="B277" s="3"/>
      <c r="C277" s="3"/>
      <c r="D277" s="3"/>
      <c r="E277" s="3"/>
      <c r="F277" s="3"/>
      <c r="G277" s="3"/>
    </row>
    <row r="278" spans="2:7" hidden="1">
      <c r="B278" s="3"/>
      <c r="C278" s="3"/>
      <c r="D278" s="3"/>
      <c r="E278" s="3"/>
      <c r="F278" s="3"/>
      <c r="G278" s="3"/>
    </row>
    <row r="279" spans="2:7" hidden="1">
      <c r="B279" s="3"/>
      <c r="C279" s="3"/>
      <c r="D279" s="3"/>
      <c r="E279" s="3"/>
      <c r="F279" s="3"/>
      <c r="G279" s="3"/>
    </row>
    <row r="280" spans="2:7" hidden="1">
      <c r="B280" s="3"/>
      <c r="C280" s="3"/>
      <c r="D280" s="3"/>
      <c r="E280" s="3"/>
      <c r="F280" s="3"/>
      <c r="G280" s="3"/>
    </row>
    <row r="281" spans="2:7" hidden="1">
      <c r="B281" s="3"/>
      <c r="C281" s="3"/>
      <c r="D281" s="3"/>
      <c r="E281" s="3"/>
      <c r="F281" s="3"/>
      <c r="G281" s="3"/>
    </row>
    <row r="282" spans="2:7" hidden="1">
      <c r="B282" s="3"/>
      <c r="C282" s="3"/>
      <c r="D282" s="3"/>
      <c r="E282" s="3"/>
      <c r="F282" s="3"/>
      <c r="G282" s="3"/>
    </row>
    <row r="283" spans="2:7" hidden="1">
      <c r="B283" s="3"/>
      <c r="C283" s="3"/>
      <c r="D283" s="3"/>
      <c r="E283" s="3"/>
      <c r="F283" s="3"/>
      <c r="G283" s="3"/>
    </row>
    <row r="284" spans="2:7" hidden="1">
      <c r="B284" s="3"/>
      <c r="C284" s="3"/>
      <c r="D284" s="3"/>
      <c r="E284" s="3"/>
      <c r="F284" s="3"/>
      <c r="G284" s="3"/>
    </row>
    <row r="285" spans="2:7" hidden="1">
      <c r="B285" s="3"/>
      <c r="C285" s="3"/>
      <c r="D285" s="3"/>
      <c r="E285" s="3"/>
      <c r="F285" s="3"/>
      <c r="G285" s="3"/>
    </row>
    <row r="286" spans="2:7" hidden="1">
      <c r="B286" s="3"/>
      <c r="C286" s="3"/>
      <c r="D286" s="3"/>
      <c r="E286" s="3"/>
      <c r="F286" s="3"/>
      <c r="G286" s="3"/>
    </row>
    <row r="287" spans="2:7" hidden="1">
      <c r="B287" s="3"/>
      <c r="C287" s="3"/>
      <c r="D287" s="3"/>
      <c r="E287" s="3"/>
      <c r="F287" s="3"/>
      <c r="G287" s="3"/>
    </row>
    <row r="288" spans="2:7" hidden="1">
      <c r="B288" s="3"/>
      <c r="C288" s="3"/>
      <c r="D288" s="3"/>
      <c r="E288" s="3"/>
      <c r="F288" s="3"/>
      <c r="G288" s="3"/>
    </row>
    <row r="289" spans="2:7" hidden="1">
      <c r="B289" s="3"/>
      <c r="C289" s="3"/>
      <c r="D289" s="3"/>
      <c r="E289" s="3"/>
      <c r="F289" s="3"/>
      <c r="G289" s="3"/>
    </row>
    <row r="290" spans="2:7" hidden="1">
      <c r="B290" s="3"/>
      <c r="C290" s="3"/>
      <c r="D290" s="3"/>
      <c r="E290" s="3"/>
      <c r="F290" s="3"/>
      <c r="G290" s="3"/>
    </row>
    <row r="291" spans="2:7" hidden="1">
      <c r="B291" s="3"/>
      <c r="C291" s="3"/>
      <c r="D291" s="3"/>
      <c r="E291" s="3"/>
      <c r="F291" s="3"/>
      <c r="G291" s="3"/>
    </row>
    <row r="292" spans="2:7" hidden="1">
      <c r="B292" s="3"/>
      <c r="C292" s="3"/>
      <c r="D292" s="3"/>
      <c r="E292" s="3"/>
      <c r="F292" s="3"/>
      <c r="G292" s="3"/>
    </row>
    <row r="293" spans="2:7" hidden="1">
      <c r="B293" s="3"/>
      <c r="C293" s="3"/>
      <c r="D293" s="3"/>
      <c r="E293" s="3"/>
      <c r="F293" s="3"/>
      <c r="G293" s="3"/>
    </row>
    <row r="294" spans="2:7" hidden="1">
      <c r="B294" s="3"/>
      <c r="C294" s="3"/>
      <c r="D294" s="3"/>
      <c r="E294" s="3"/>
      <c r="F294" s="3"/>
      <c r="G294" s="3"/>
    </row>
    <row r="295" spans="2:7" hidden="1">
      <c r="B295" s="3"/>
      <c r="C295" s="3"/>
      <c r="D295" s="3"/>
      <c r="E295" s="3"/>
      <c r="F295" s="3"/>
      <c r="G295" s="3"/>
    </row>
    <row r="296" spans="2:7" hidden="1">
      <c r="B296" s="3"/>
      <c r="C296" s="3"/>
      <c r="D296" s="3"/>
      <c r="E296" s="3"/>
      <c r="F296" s="3"/>
      <c r="G296" s="3"/>
    </row>
    <row r="297" spans="2:7" hidden="1">
      <c r="B297" s="3"/>
      <c r="C297" s="3"/>
      <c r="D297" s="3"/>
      <c r="E297" s="3"/>
      <c r="F297" s="3"/>
      <c r="G297" s="3"/>
    </row>
    <row r="298" spans="2:7" hidden="1">
      <c r="B298" s="3"/>
      <c r="C298" s="3"/>
      <c r="D298" s="3"/>
      <c r="E298" s="3"/>
      <c r="F298" s="3"/>
      <c r="G298" s="3"/>
    </row>
    <row r="299" spans="2:7" hidden="1">
      <c r="B299" s="3"/>
      <c r="C299" s="3"/>
      <c r="D299" s="3"/>
      <c r="E299" s="3"/>
      <c r="F299" s="3"/>
      <c r="G299" s="3"/>
    </row>
    <row r="300" spans="2:7" hidden="1">
      <c r="B300" s="3"/>
      <c r="C300" s="3"/>
      <c r="D300" s="3"/>
      <c r="E300" s="3"/>
      <c r="F300" s="3"/>
      <c r="G300" s="3"/>
    </row>
    <row r="301" spans="2:7" hidden="1">
      <c r="B301" s="3"/>
      <c r="C301" s="3"/>
      <c r="D301" s="3"/>
      <c r="E301" s="3"/>
      <c r="F301" s="3"/>
      <c r="G301" s="3"/>
    </row>
    <row r="302" spans="2:7" hidden="1">
      <c r="B302" s="3"/>
      <c r="C302" s="3"/>
      <c r="D302" s="3"/>
      <c r="E302" s="3"/>
      <c r="F302" s="3"/>
      <c r="G302" s="3"/>
    </row>
    <row r="303" spans="2:7" hidden="1">
      <c r="B303" s="3"/>
      <c r="C303" s="3"/>
      <c r="D303" s="3"/>
      <c r="E303" s="3"/>
      <c r="F303" s="3"/>
      <c r="G303" s="3"/>
    </row>
    <row r="304" spans="2:7" hidden="1">
      <c r="B304" s="3"/>
      <c r="C304" s="3"/>
      <c r="D304" s="3"/>
      <c r="E304" s="3"/>
      <c r="F304" s="3"/>
      <c r="G304" s="3"/>
    </row>
    <row r="305" spans="2:7" hidden="1">
      <c r="B305" s="3"/>
      <c r="C305" s="3"/>
      <c r="D305" s="3"/>
      <c r="E305" s="3"/>
      <c r="F305" s="3"/>
      <c r="G305" s="3"/>
    </row>
    <row r="306" spans="2:7" hidden="1">
      <c r="B306" s="3"/>
      <c r="C306" s="3"/>
      <c r="D306" s="3"/>
      <c r="E306" s="3"/>
      <c r="F306" s="3"/>
      <c r="G306" s="3"/>
    </row>
    <row r="307" spans="2:7" hidden="1">
      <c r="B307" s="3"/>
      <c r="C307" s="3"/>
      <c r="D307" s="3"/>
      <c r="E307" s="3"/>
      <c r="F307" s="3"/>
      <c r="G307" s="3"/>
    </row>
    <row r="308" spans="2:7" hidden="1">
      <c r="B308" s="3"/>
      <c r="C308" s="3"/>
      <c r="D308" s="3"/>
      <c r="E308" s="3"/>
      <c r="F308" s="3"/>
      <c r="G308" s="3"/>
    </row>
    <row r="309" spans="2:7" hidden="1">
      <c r="B309" s="3"/>
      <c r="C309" s="3"/>
      <c r="D309" s="3"/>
      <c r="E309" s="3"/>
      <c r="F309" s="3"/>
      <c r="G309" s="3"/>
    </row>
    <row r="310" spans="2:7" hidden="1">
      <c r="B310" s="3"/>
      <c r="C310" s="3"/>
      <c r="D310" s="3"/>
      <c r="E310" s="3"/>
      <c r="F310" s="3"/>
      <c r="G310" s="3"/>
    </row>
    <row r="311" spans="2:7" hidden="1">
      <c r="B311" s="3"/>
      <c r="C311" s="3"/>
      <c r="D311" s="3"/>
      <c r="E311" s="3"/>
      <c r="F311" s="3"/>
      <c r="G311" s="3"/>
    </row>
    <row r="312" spans="2:7" hidden="1">
      <c r="B312" s="3"/>
      <c r="C312" s="3"/>
      <c r="D312" s="3"/>
      <c r="E312" s="3"/>
      <c r="F312" s="3"/>
      <c r="G312" s="3"/>
    </row>
    <row r="313" spans="2:7" hidden="1">
      <c r="B313" s="3"/>
      <c r="C313" s="3"/>
      <c r="D313" s="3"/>
      <c r="E313" s="3"/>
      <c r="F313" s="3"/>
      <c r="G313" s="3"/>
    </row>
    <row r="314" spans="2:7" hidden="1">
      <c r="B314" s="3"/>
      <c r="C314" s="3"/>
      <c r="D314" s="3"/>
      <c r="E314" s="3"/>
      <c r="F314" s="3"/>
      <c r="G314" s="3"/>
    </row>
    <row r="315" spans="2:7" hidden="1">
      <c r="B315" s="3"/>
      <c r="C315" s="3"/>
      <c r="D315" s="3"/>
      <c r="E315" s="3"/>
      <c r="F315" s="3"/>
      <c r="G315" s="3"/>
    </row>
    <row r="316" spans="2:7" hidden="1">
      <c r="B316" s="3"/>
      <c r="C316" s="3"/>
      <c r="D316" s="3"/>
      <c r="E316" s="3"/>
      <c r="F316" s="3"/>
      <c r="G316" s="3"/>
    </row>
    <row r="317" spans="2:7" hidden="1">
      <c r="B317" s="3"/>
      <c r="C317" s="3"/>
      <c r="D317" s="3"/>
      <c r="E317" s="3"/>
      <c r="F317" s="3"/>
      <c r="G317" s="3"/>
    </row>
    <row r="318" spans="2:7" hidden="1">
      <c r="B318" s="3"/>
      <c r="C318" s="3"/>
      <c r="D318" s="3"/>
      <c r="E318" s="3"/>
      <c r="F318" s="3"/>
      <c r="G318" s="3"/>
    </row>
    <row r="319" spans="2:7" hidden="1">
      <c r="B319" s="3"/>
      <c r="C319" s="3"/>
      <c r="D319" s="3"/>
      <c r="E319" s="3"/>
      <c r="F319" s="3"/>
      <c r="G319" s="3"/>
    </row>
    <row r="320" spans="2:7" hidden="1">
      <c r="B320" s="3"/>
      <c r="C320" s="3"/>
      <c r="D320" s="3"/>
      <c r="E320" s="3"/>
      <c r="F320" s="3"/>
      <c r="G320" s="3"/>
    </row>
    <row r="321" spans="2:7" hidden="1">
      <c r="B321" s="3"/>
      <c r="C321" s="3"/>
      <c r="D321" s="3"/>
      <c r="E321" s="3"/>
      <c r="F321" s="3"/>
      <c r="G321" s="3"/>
    </row>
    <row r="322" spans="2:7" hidden="1">
      <c r="B322" s="3"/>
      <c r="C322" s="3"/>
      <c r="D322" s="3"/>
      <c r="E322" s="3"/>
      <c r="F322" s="3"/>
      <c r="G322" s="3"/>
    </row>
    <row r="323" spans="2:7" hidden="1">
      <c r="B323" s="3"/>
      <c r="C323" s="3"/>
      <c r="D323" s="3"/>
      <c r="E323" s="3"/>
      <c r="F323" s="3"/>
      <c r="G323" s="3"/>
    </row>
    <row r="324" spans="2:7" hidden="1">
      <c r="B324" s="3"/>
      <c r="C324" s="3"/>
      <c r="D324" s="3"/>
      <c r="E324" s="3"/>
      <c r="F324" s="3"/>
      <c r="G324" s="3"/>
    </row>
    <row r="325" spans="2:7" hidden="1">
      <c r="B325" s="3"/>
      <c r="C325" s="3"/>
      <c r="D325" s="3"/>
      <c r="E325" s="3"/>
      <c r="F325" s="3"/>
      <c r="G325" s="3"/>
    </row>
    <row r="326" spans="2:7" hidden="1">
      <c r="B326" s="3"/>
      <c r="C326" s="3"/>
      <c r="D326" s="3"/>
      <c r="E326" s="3"/>
      <c r="F326" s="3"/>
      <c r="G326" s="3"/>
    </row>
    <row r="327" spans="2:7" hidden="1">
      <c r="B327" s="3"/>
      <c r="C327" s="3"/>
      <c r="D327" s="3"/>
      <c r="E327" s="3"/>
      <c r="F327" s="3"/>
      <c r="G327" s="3"/>
    </row>
    <row r="328" spans="2:7" hidden="1">
      <c r="B328" s="3"/>
      <c r="C328" s="3"/>
      <c r="D328" s="3"/>
      <c r="E328" s="3"/>
      <c r="F328" s="3"/>
      <c r="G328" s="3"/>
    </row>
    <row r="329" spans="2:7" hidden="1">
      <c r="B329" s="3"/>
      <c r="C329" s="3"/>
      <c r="D329" s="3"/>
      <c r="E329" s="3"/>
      <c r="F329" s="3"/>
      <c r="G329" s="3"/>
    </row>
    <row r="330" spans="2:7" hidden="1">
      <c r="B330" s="3"/>
      <c r="C330" s="3"/>
      <c r="D330" s="3"/>
      <c r="E330" s="3"/>
      <c r="F330" s="3"/>
      <c r="G330" s="3"/>
    </row>
    <row r="331" spans="2:7" hidden="1">
      <c r="B331" s="3"/>
      <c r="C331" s="3"/>
      <c r="D331" s="3"/>
      <c r="E331" s="3"/>
      <c r="F331" s="3"/>
      <c r="G331" s="3"/>
    </row>
    <row r="332" spans="2:7" hidden="1">
      <c r="B332" s="3"/>
      <c r="C332" s="3"/>
      <c r="D332" s="3"/>
      <c r="E332" s="3"/>
      <c r="F332" s="3"/>
      <c r="G332" s="3"/>
    </row>
    <row r="333" spans="2:7" hidden="1">
      <c r="B333" s="3"/>
      <c r="C333" s="3"/>
      <c r="D333" s="3"/>
      <c r="E333" s="3"/>
      <c r="F333" s="3"/>
      <c r="G333" s="3"/>
    </row>
    <row r="334" spans="2:7" hidden="1">
      <c r="B334" s="3"/>
      <c r="C334" s="3"/>
      <c r="D334" s="3"/>
      <c r="E334" s="3"/>
      <c r="F334" s="3"/>
      <c r="G334" s="3"/>
    </row>
    <row r="335" spans="2:7" hidden="1">
      <c r="B335" s="3"/>
      <c r="C335" s="3"/>
      <c r="D335" s="3"/>
      <c r="E335" s="3"/>
      <c r="F335" s="3"/>
      <c r="G335" s="3"/>
    </row>
    <row r="336" spans="2:7" hidden="1">
      <c r="B336" s="3"/>
      <c r="C336" s="3"/>
      <c r="D336" s="3"/>
      <c r="E336" s="3"/>
      <c r="F336" s="3"/>
      <c r="G336" s="3"/>
    </row>
    <row r="337" spans="2:7" hidden="1">
      <c r="B337" s="3"/>
      <c r="C337" s="3"/>
      <c r="D337" s="3"/>
      <c r="E337" s="3"/>
      <c r="F337" s="3"/>
      <c r="G337" s="3"/>
    </row>
    <row r="338" spans="2:7" hidden="1">
      <c r="B338" s="3"/>
      <c r="C338" s="3"/>
      <c r="D338" s="3"/>
      <c r="E338" s="3"/>
      <c r="F338" s="3"/>
      <c r="G338" s="3"/>
    </row>
    <row r="339" spans="2:7" hidden="1">
      <c r="B339" s="3"/>
      <c r="C339" s="3"/>
      <c r="D339" s="3"/>
      <c r="E339" s="3"/>
      <c r="F339" s="3"/>
      <c r="G339" s="3"/>
    </row>
    <row r="340" spans="2:7" hidden="1">
      <c r="B340" s="3"/>
      <c r="C340" s="3"/>
      <c r="D340" s="3"/>
      <c r="E340" s="3"/>
      <c r="F340" s="3"/>
      <c r="G340" s="3"/>
    </row>
    <row r="341" spans="2:7" hidden="1">
      <c r="B341" s="3"/>
      <c r="C341" s="3"/>
      <c r="D341" s="3"/>
      <c r="E341" s="3"/>
      <c r="F341" s="3"/>
      <c r="G341" s="3"/>
    </row>
    <row r="342" spans="2:7" hidden="1">
      <c r="B342" s="3"/>
      <c r="C342" s="3"/>
      <c r="D342" s="3"/>
      <c r="E342" s="3"/>
      <c r="F342" s="3"/>
      <c r="G342" s="3"/>
    </row>
    <row r="343" spans="2:7" hidden="1">
      <c r="B343" s="3"/>
      <c r="C343" s="3"/>
      <c r="D343" s="3"/>
      <c r="E343" s="3"/>
      <c r="F343" s="3"/>
      <c r="G343" s="3"/>
    </row>
    <row r="344" spans="2:7" hidden="1">
      <c r="B344" s="3"/>
      <c r="C344" s="3"/>
      <c r="D344" s="3"/>
      <c r="E344" s="3"/>
      <c r="F344" s="3"/>
      <c r="G344" s="3"/>
    </row>
    <row r="345" spans="2:7" hidden="1">
      <c r="B345" s="3"/>
      <c r="C345" s="3"/>
      <c r="D345" s="3"/>
      <c r="E345" s="3"/>
      <c r="F345" s="3"/>
      <c r="G345" s="3"/>
    </row>
    <row r="346" spans="2:7" hidden="1">
      <c r="B346" s="3"/>
      <c r="C346" s="3"/>
      <c r="D346" s="3"/>
      <c r="E346" s="3"/>
      <c r="F346" s="3"/>
      <c r="G346" s="3"/>
    </row>
    <row r="347" spans="2:7" hidden="1">
      <c r="B347" s="3"/>
      <c r="C347" s="3"/>
      <c r="D347" s="3"/>
      <c r="E347" s="3"/>
      <c r="F347" s="3"/>
      <c r="G347" s="3"/>
    </row>
    <row r="348" spans="2:7" hidden="1">
      <c r="B348" s="3"/>
      <c r="C348" s="3"/>
      <c r="D348" s="3"/>
      <c r="E348" s="3"/>
      <c r="F348" s="3"/>
      <c r="G348" s="3"/>
    </row>
    <row r="349" spans="2:7" hidden="1">
      <c r="B349" s="3"/>
      <c r="C349" s="3"/>
      <c r="D349" s="3"/>
      <c r="E349" s="3"/>
      <c r="F349" s="3"/>
      <c r="G349" s="3"/>
    </row>
    <row r="350" spans="2:7" hidden="1">
      <c r="B350" s="3"/>
      <c r="C350" s="3"/>
      <c r="D350" s="3"/>
      <c r="E350" s="3"/>
      <c r="F350" s="3"/>
      <c r="G350" s="3"/>
    </row>
    <row r="351" spans="2:7" hidden="1">
      <c r="B351" s="3"/>
      <c r="C351" s="3"/>
      <c r="D351" s="3"/>
      <c r="E351" s="3"/>
      <c r="F351" s="3"/>
      <c r="G351" s="3"/>
    </row>
    <row r="352" spans="2:7" hidden="1">
      <c r="B352" s="3"/>
      <c r="C352" s="3"/>
      <c r="D352" s="3"/>
      <c r="E352" s="3"/>
      <c r="F352" s="3"/>
      <c r="G352" s="3"/>
    </row>
    <row r="353" spans="2:7" hidden="1">
      <c r="B353" s="3"/>
      <c r="C353" s="3"/>
      <c r="D353" s="3"/>
      <c r="E353" s="3"/>
      <c r="F353" s="3"/>
      <c r="G353" s="3"/>
    </row>
    <row r="354" spans="2:7" hidden="1">
      <c r="B354" s="3"/>
      <c r="C354" s="3"/>
      <c r="D354" s="3"/>
      <c r="E354" s="3"/>
      <c r="F354" s="3"/>
      <c r="G354" s="3"/>
    </row>
    <row r="355" spans="2:7" hidden="1">
      <c r="B355" s="3"/>
      <c r="C355" s="3"/>
      <c r="D355" s="3"/>
      <c r="E355" s="3"/>
      <c r="F355" s="3"/>
      <c r="G355" s="3"/>
    </row>
    <row r="356" spans="2:7" hidden="1">
      <c r="B356" s="3"/>
      <c r="C356" s="3"/>
      <c r="D356" s="3"/>
      <c r="E356" s="3"/>
      <c r="F356" s="3"/>
      <c r="G356" s="3"/>
    </row>
    <row r="357" spans="2:7" hidden="1">
      <c r="B357" s="3"/>
      <c r="C357" s="3"/>
      <c r="D357" s="3"/>
      <c r="E357" s="3"/>
      <c r="F357" s="3"/>
      <c r="G357" s="3"/>
    </row>
    <row r="358" spans="2:7" hidden="1">
      <c r="B358" s="3"/>
      <c r="C358" s="3"/>
      <c r="D358" s="3"/>
      <c r="E358" s="3"/>
      <c r="F358" s="3"/>
      <c r="G358" s="3"/>
    </row>
    <row r="359" spans="2:7" hidden="1">
      <c r="B359" s="3"/>
      <c r="C359" s="3"/>
      <c r="D359" s="3"/>
      <c r="E359" s="3"/>
      <c r="F359" s="3"/>
      <c r="G359" s="3"/>
    </row>
    <row r="360" spans="2:7" hidden="1">
      <c r="B360" s="3"/>
      <c r="C360" s="3"/>
      <c r="D360" s="3"/>
      <c r="E360" s="3"/>
      <c r="F360" s="3"/>
      <c r="G360" s="3"/>
    </row>
    <row r="361" spans="2:7" hidden="1">
      <c r="B361" s="3"/>
      <c r="C361" s="3"/>
      <c r="D361" s="3"/>
      <c r="E361" s="3"/>
      <c r="F361" s="3"/>
      <c r="G361" s="3"/>
    </row>
    <row r="362" spans="2:7" hidden="1">
      <c r="B362" s="3"/>
      <c r="C362" s="3"/>
      <c r="D362" s="3"/>
      <c r="E362" s="3"/>
      <c r="F362" s="3"/>
      <c r="G362" s="3"/>
    </row>
    <row r="363" spans="2:7" hidden="1">
      <c r="B363" s="3"/>
      <c r="C363" s="3"/>
      <c r="D363" s="3"/>
      <c r="E363" s="3"/>
      <c r="F363" s="3"/>
      <c r="G363" s="3"/>
    </row>
    <row r="364" spans="2:7" hidden="1">
      <c r="B364" s="3"/>
      <c r="C364" s="3"/>
      <c r="D364" s="3"/>
      <c r="E364" s="3"/>
      <c r="F364" s="3"/>
      <c r="G364" s="3"/>
    </row>
    <row r="365" spans="2:7" hidden="1">
      <c r="B365" s="3"/>
      <c r="C365" s="3"/>
      <c r="D365" s="3"/>
      <c r="E365" s="3"/>
      <c r="F365" s="3"/>
      <c r="G365" s="3"/>
    </row>
    <row r="366" spans="2:7" hidden="1">
      <c r="B366" s="3"/>
      <c r="C366" s="3"/>
      <c r="D366" s="3"/>
      <c r="E366" s="3"/>
      <c r="F366" s="3"/>
      <c r="G366" s="3"/>
    </row>
    <row r="367" spans="2:7" hidden="1">
      <c r="B367" s="3"/>
      <c r="C367" s="3"/>
      <c r="D367" s="3"/>
      <c r="E367" s="3"/>
      <c r="F367" s="3"/>
      <c r="G367" s="3"/>
    </row>
    <row r="368" spans="2:7" hidden="1">
      <c r="B368" s="3"/>
      <c r="C368" s="3"/>
      <c r="D368" s="3"/>
      <c r="E368" s="3"/>
      <c r="F368" s="3"/>
      <c r="G368" s="3"/>
    </row>
    <row r="369" spans="2:7" hidden="1">
      <c r="B369" s="3"/>
      <c r="C369" s="3"/>
      <c r="D369" s="3"/>
      <c r="E369" s="3"/>
      <c r="F369" s="3"/>
      <c r="G369" s="3"/>
    </row>
    <row r="370" spans="2:7" hidden="1">
      <c r="B370" s="3"/>
      <c r="C370" s="3"/>
      <c r="D370" s="3"/>
      <c r="E370" s="3"/>
      <c r="F370" s="3"/>
      <c r="G370" s="3"/>
    </row>
    <row r="371" spans="2:7" hidden="1">
      <c r="B371" s="3"/>
      <c r="C371" s="3"/>
      <c r="D371" s="3"/>
      <c r="E371" s="3"/>
      <c r="F371" s="3"/>
      <c r="G371" s="3"/>
    </row>
    <row r="372" spans="2:7" hidden="1">
      <c r="B372" s="3"/>
      <c r="C372" s="3"/>
      <c r="D372" s="3"/>
      <c r="E372" s="3"/>
      <c r="F372" s="3"/>
      <c r="G372" s="3"/>
    </row>
    <row r="373" spans="2:7" hidden="1">
      <c r="B373" s="3"/>
      <c r="C373" s="3"/>
      <c r="D373" s="3"/>
      <c r="E373" s="3"/>
      <c r="F373" s="3"/>
      <c r="G373" s="3"/>
    </row>
    <row r="374" spans="2:7" hidden="1">
      <c r="B374" s="3"/>
      <c r="C374" s="3"/>
      <c r="D374" s="3"/>
      <c r="E374" s="3"/>
      <c r="F374" s="3"/>
      <c r="G374" s="3"/>
    </row>
    <row r="375" spans="2:7" hidden="1">
      <c r="B375" s="3"/>
      <c r="C375" s="3"/>
      <c r="D375" s="3"/>
      <c r="E375" s="3"/>
      <c r="F375" s="3"/>
      <c r="G375" s="3"/>
    </row>
    <row r="376" spans="2:7" hidden="1">
      <c r="B376" s="3"/>
      <c r="C376" s="3"/>
      <c r="D376" s="3"/>
      <c r="E376" s="3"/>
      <c r="F376" s="3"/>
      <c r="G376" s="3"/>
    </row>
    <row r="377" spans="2:7" hidden="1">
      <c r="B377" s="3"/>
      <c r="C377" s="3"/>
      <c r="D377" s="3"/>
      <c r="E377" s="3"/>
      <c r="F377" s="3"/>
      <c r="G377" s="3"/>
    </row>
    <row r="378" spans="2:7" hidden="1">
      <c r="B378" s="3"/>
      <c r="C378" s="3"/>
      <c r="D378" s="3"/>
      <c r="E378" s="3"/>
      <c r="F378" s="3"/>
      <c r="G378" s="3"/>
    </row>
    <row r="379" spans="2:7" hidden="1">
      <c r="B379" s="3"/>
      <c r="C379" s="3"/>
      <c r="D379" s="3"/>
      <c r="E379" s="3"/>
      <c r="F379" s="3"/>
      <c r="G379" s="3"/>
    </row>
    <row r="380" spans="2:7" hidden="1">
      <c r="B380" s="3"/>
      <c r="C380" s="3"/>
      <c r="D380" s="3"/>
      <c r="E380" s="3"/>
      <c r="F380" s="3"/>
      <c r="G380" s="3"/>
    </row>
    <row r="381" spans="2:7" hidden="1">
      <c r="B381" s="3"/>
      <c r="C381" s="3"/>
      <c r="D381" s="3"/>
      <c r="E381" s="3"/>
      <c r="F381" s="3"/>
      <c r="G381" s="3"/>
    </row>
    <row r="382" spans="2:7" hidden="1">
      <c r="B382" s="3"/>
      <c r="C382" s="3"/>
      <c r="D382" s="3"/>
      <c r="E382" s="3"/>
      <c r="F382" s="3"/>
      <c r="G382" s="3"/>
    </row>
    <row r="383" spans="2:7" hidden="1">
      <c r="B383" s="3"/>
      <c r="C383" s="3"/>
      <c r="D383" s="3"/>
      <c r="E383" s="3"/>
      <c r="F383" s="3"/>
      <c r="G383" s="3"/>
    </row>
    <row r="384" spans="2:7" hidden="1">
      <c r="B384" s="3"/>
      <c r="C384" s="3"/>
      <c r="D384" s="3"/>
      <c r="E384" s="3"/>
      <c r="F384" s="3"/>
      <c r="G384" s="3"/>
    </row>
    <row r="385" spans="2:7" hidden="1">
      <c r="B385" s="3"/>
      <c r="C385" s="3"/>
      <c r="D385" s="3"/>
      <c r="E385" s="3"/>
      <c r="F385" s="3"/>
      <c r="G385" s="3"/>
    </row>
    <row r="386" spans="2:7" hidden="1">
      <c r="B386" s="3"/>
      <c r="C386" s="3"/>
      <c r="D386" s="3"/>
      <c r="E386" s="3"/>
      <c r="F386" s="3"/>
      <c r="G386" s="3"/>
    </row>
    <row r="387" spans="2:7" hidden="1">
      <c r="B387" s="3"/>
      <c r="C387" s="3"/>
      <c r="D387" s="3"/>
      <c r="E387" s="3"/>
      <c r="F387" s="3"/>
      <c r="G387" s="3"/>
    </row>
    <row r="388" spans="2:7" hidden="1">
      <c r="B388" s="3"/>
      <c r="C388" s="3"/>
      <c r="D388" s="3"/>
      <c r="E388" s="3"/>
      <c r="F388" s="3"/>
      <c r="G388" s="3"/>
    </row>
    <row r="389" spans="2:7" hidden="1">
      <c r="B389" s="3"/>
      <c r="C389" s="3"/>
      <c r="D389" s="3"/>
      <c r="E389" s="3"/>
      <c r="F389" s="3"/>
      <c r="G389" s="3"/>
    </row>
    <row r="390" spans="2:7" hidden="1">
      <c r="B390" s="3"/>
      <c r="C390" s="3"/>
      <c r="D390" s="3"/>
      <c r="E390" s="3"/>
      <c r="F390" s="3"/>
      <c r="G390" s="3"/>
    </row>
    <row r="391" spans="2:7" hidden="1">
      <c r="B391" s="3"/>
      <c r="C391" s="3"/>
      <c r="D391" s="3"/>
      <c r="E391" s="3"/>
      <c r="F391" s="3"/>
      <c r="G391" s="3"/>
    </row>
    <row r="392" spans="2:7" hidden="1">
      <c r="B392" s="3"/>
      <c r="C392" s="3"/>
      <c r="D392" s="3"/>
      <c r="E392" s="3"/>
      <c r="F392" s="3"/>
      <c r="G392" s="3"/>
    </row>
    <row r="393" spans="2:7" hidden="1">
      <c r="B393" s="3"/>
      <c r="C393" s="3"/>
      <c r="D393" s="3"/>
      <c r="E393" s="3"/>
      <c r="F393" s="3"/>
      <c r="G393" s="3"/>
    </row>
    <row r="394" spans="2:7" hidden="1">
      <c r="B394" s="3"/>
      <c r="C394" s="3"/>
      <c r="D394" s="3"/>
      <c r="E394" s="3"/>
      <c r="F394" s="3"/>
      <c r="G394" s="3"/>
    </row>
    <row r="395" spans="2:7" hidden="1">
      <c r="B395" s="3"/>
      <c r="C395" s="3"/>
      <c r="D395" s="3"/>
      <c r="E395" s="3"/>
      <c r="F395" s="3"/>
      <c r="G395" s="3"/>
    </row>
    <row r="396" spans="2:7" hidden="1">
      <c r="B396" s="3"/>
      <c r="C396" s="3"/>
      <c r="D396" s="3"/>
      <c r="E396" s="3"/>
      <c r="F396" s="3"/>
      <c r="G396" s="3"/>
    </row>
    <row r="397" spans="2:7" hidden="1">
      <c r="B397" s="3"/>
      <c r="C397" s="3"/>
      <c r="D397" s="3"/>
      <c r="E397" s="3"/>
      <c r="F397" s="3"/>
      <c r="G397" s="3"/>
    </row>
    <row r="398" spans="2:7" hidden="1">
      <c r="B398" s="3"/>
      <c r="C398" s="3"/>
      <c r="D398" s="3"/>
      <c r="E398" s="3"/>
      <c r="F398" s="3"/>
      <c r="G398" s="3"/>
    </row>
    <row r="399" spans="2:7" hidden="1">
      <c r="B399" s="3"/>
      <c r="C399" s="3"/>
      <c r="D399" s="3"/>
      <c r="E399" s="3"/>
      <c r="F399" s="3"/>
      <c r="G399" s="3"/>
    </row>
    <row r="400" spans="2:7" hidden="1">
      <c r="B400" s="3"/>
      <c r="C400" s="3"/>
      <c r="D400" s="3"/>
      <c r="E400" s="3"/>
      <c r="F400" s="3"/>
      <c r="G400" s="3"/>
    </row>
    <row r="401" spans="2:7" hidden="1">
      <c r="B401" s="3"/>
      <c r="C401" s="3"/>
      <c r="D401" s="3"/>
      <c r="E401" s="3"/>
      <c r="F401" s="3"/>
      <c r="G401" s="3"/>
    </row>
    <row r="402" spans="2:7" hidden="1">
      <c r="B402" s="3"/>
      <c r="C402" s="3"/>
      <c r="D402" s="3"/>
      <c r="E402" s="3"/>
      <c r="F402" s="3"/>
      <c r="G402" s="3"/>
    </row>
    <row r="403" spans="2:7" hidden="1">
      <c r="B403" s="3"/>
      <c r="C403" s="3"/>
      <c r="D403" s="3"/>
      <c r="E403" s="3"/>
      <c r="F403" s="3"/>
      <c r="G403" s="3"/>
    </row>
    <row r="404" spans="2:7" hidden="1">
      <c r="B404" s="3"/>
      <c r="C404" s="3"/>
      <c r="D404" s="3"/>
      <c r="E404" s="3"/>
      <c r="F404" s="3"/>
      <c r="G404" s="3"/>
    </row>
    <row r="405" spans="2:7" hidden="1">
      <c r="B405" s="3"/>
      <c r="C405" s="3"/>
      <c r="D405" s="3"/>
      <c r="E405" s="3"/>
      <c r="F405" s="3"/>
      <c r="G405" s="3"/>
    </row>
    <row r="406" spans="2:7" hidden="1">
      <c r="B406" s="3"/>
      <c r="C406" s="3"/>
      <c r="D406" s="3"/>
      <c r="E406" s="3"/>
      <c r="F406" s="3"/>
      <c r="G406" s="3"/>
    </row>
    <row r="407" spans="2:7" hidden="1">
      <c r="B407" s="3"/>
      <c r="C407" s="3"/>
      <c r="D407" s="3"/>
      <c r="E407" s="3"/>
      <c r="F407" s="3"/>
      <c r="G407" s="3"/>
    </row>
    <row r="408" spans="2:7" hidden="1">
      <c r="B408" s="3"/>
      <c r="C408" s="3"/>
      <c r="D408" s="3"/>
      <c r="E408" s="3"/>
      <c r="F408" s="3"/>
      <c r="G408" s="3"/>
    </row>
    <row r="409" spans="2:7" hidden="1">
      <c r="B409" s="3"/>
      <c r="C409" s="3"/>
      <c r="D409" s="3"/>
      <c r="E409" s="3"/>
      <c r="F409" s="3"/>
      <c r="G409" s="3"/>
    </row>
    <row r="410" spans="2:7" hidden="1">
      <c r="B410" s="3"/>
      <c r="C410" s="3"/>
      <c r="D410" s="3"/>
      <c r="E410" s="3"/>
      <c r="F410" s="3"/>
      <c r="G410" s="3"/>
    </row>
    <row r="411" spans="2:7" hidden="1">
      <c r="B411" s="3"/>
      <c r="C411" s="3"/>
      <c r="D411" s="3"/>
      <c r="E411" s="3"/>
      <c r="F411" s="3"/>
      <c r="G411" s="3"/>
    </row>
    <row r="412" spans="2:7" hidden="1">
      <c r="B412" s="3"/>
      <c r="C412" s="3"/>
      <c r="D412" s="3"/>
      <c r="E412" s="3"/>
      <c r="F412" s="3"/>
      <c r="G412" s="3"/>
    </row>
    <row r="413" spans="2:7" hidden="1">
      <c r="B413" s="3"/>
      <c r="C413" s="3"/>
      <c r="D413" s="3"/>
      <c r="E413" s="3"/>
      <c r="F413" s="3"/>
      <c r="G413" s="3"/>
    </row>
    <row r="414" spans="2:7" hidden="1">
      <c r="B414" s="3"/>
      <c r="C414" s="3"/>
      <c r="D414" s="3"/>
      <c r="E414" s="3"/>
      <c r="F414" s="3"/>
      <c r="G414" s="3"/>
    </row>
    <row r="415" spans="2:7" hidden="1">
      <c r="B415" s="3"/>
      <c r="C415" s="3"/>
      <c r="D415" s="3"/>
      <c r="E415" s="3"/>
      <c r="F415" s="3"/>
      <c r="G415" s="3"/>
    </row>
    <row r="416" spans="2:7" hidden="1">
      <c r="B416" s="3"/>
      <c r="C416" s="3"/>
      <c r="D416" s="3"/>
      <c r="E416" s="3"/>
      <c r="F416" s="3"/>
      <c r="G416" s="3"/>
    </row>
    <row r="417" spans="2:7" hidden="1">
      <c r="B417" s="3"/>
      <c r="C417" s="3"/>
      <c r="D417" s="3"/>
      <c r="E417" s="3"/>
      <c r="F417" s="3"/>
      <c r="G417" s="3"/>
    </row>
    <row r="418" spans="2:7" hidden="1">
      <c r="B418" s="3"/>
      <c r="C418" s="3"/>
      <c r="D418" s="3"/>
      <c r="E418" s="3"/>
      <c r="F418" s="3"/>
      <c r="G418" s="3"/>
    </row>
    <row r="419" spans="2:7" hidden="1">
      <c r="B419" s="3"/>
      <c r="C419" s="3"/>
      <c r="D419" s="3"/>
      <c r="E419" s="3"/>
      <c r="F419" s="3"/>
      <c r="G419" s="3"/>
    </row>
    <row r="420" spans="2:7" hidden="1">
      <c r="B420" s="3"/>
      <c r="C420" s="3"/>
      <c r="D420" s="3"/>
      <c r="E420" s="3"/>
      <c r="F420" s="3"/>
      <c r="G420" s="3"/>
    </row>
    <row r="421" spans="2:7" hidden="1">
      <c r="B421" s="3"/>
      <c r="C421" s="3"/>
      <c r="D421" s="3"/>
      <c r="E421" s="3"/>
      <c r="F421" s="3"/>
      <c r="G421" s="3"/>
    </row>
    <row r="422" spans="2:7" hidden="1">
      <c r="B422" s="3"/>
      <c r="C422" s="3"/>
      <c r="D422" s="3"/>
      <c r="E422" s="3"/>
      <c r="F422" s="3"/>
      <c r="G422" s="3"/>
    </row>
    <row r="423" spans="2:7" hidden="1">
      <c r="B423" s="3"/>
      <c r="C423" s="3"/>
      <c r="D423" s="3"/>
      <c r="E423" s="3"/>
      <c r="F423" s="3"/>
      <c r="G423" s="3"/>
    </row>
    <row r="424" spans="2:7" hidden="1">
      <c r="B424" s="3"/>
      <c r="C424" s="3"/>
      <c r="D424" s="3"/>
      <c r="E424" s="3"/>
      <c r="F424" s="3"/>
      <c r="G424" s="3"/>
    </row>
    <row r="425" spans="2:7" hidden="1">
      <c r="B425" s="3"/>
      <c r="C425" s="3"/>
      <c r="D425" s="3"/>
      <c r="E425" s="3"/>
      <c r="F425" s="3"/>
      <c r="G425" s="3"/>
    </row>
    <row r="426" spans="2:7" hidden="1">
      <c r="B426" s="3"/>
      <c r="C426" s="3"/>
      <c r="D426" s="3"/>
      <c r="E426" s="3"/>
      <c r="F426" s="3"/>
      <c r="G426" s="3"/>
    </row>
    <row r="427" spans="2:7" hidden="1">
      <c r="B427" s="3"/>
      <c r="C427" s="3"/>
      <c r="D427" s="3"/>
      <c r="E427" s="3"/>
      <c r="F427" s="3"/>
      <c r="G427" s="3"/>
    </row>
    <row r="428" spans="2:7" hidden="1">
      <c r="B428" s="3"/>
      <c r="C428" s="3"/>
      <c r="D428" s="3"/>
      <c r="E428" s="3"/>
      <c r="F428" s="3"/>
      <c r="G428" s="3"/>
    </row>
    <row r="429" spans="2:7" hidden="1">
      <c r="B429" s="3"/>
      <c r="C429" s="3"/>
      <c r="D429" s="3"/>
      <c r="E429" s="3"/>
      <c r="F429" s="3"/>
      <c r="G429" s="3"/>
    </row>
    <row r="430" spans="2:7" hidden="1">
      <c r="B430" s="3"/>
      <c r="C430" s="3"/>
      <c r="D430" s="3"/>
      <c r="E430" s="3"/>
      <c r="F430" s="3"/>
      <c r="G430" s="3"/>
    </row>
    <row r="431" spans="2:7" hidden="1">
      <c r="B431" s="3"/>
      <c r="C431" s="3"/>
      <c r="D431" s="3"/>
      <c r="E431" s="3"/>
      <c r="F431" s="3"/>
      <c r="G431" s="3"/>
    </row>
    <row r="432" spans="2:7" hidden="1">
      <c r="B432" s="3"/>
      <c r="C432" s="3"/>
      <c r="D432" s="3"/>
      <c r="E432" s="3"/>
      <c r="F432" s="3"/>
      <c r="G432" s="3"/>
    </row>
    <row r="433" spans="2:7" hidden="1">
      <c r="B433" s="3"/>
      <c r="C433" s="3"/>
      <c r="D433" s="3"/>
      <c r="E433" s="3"/>
      <c r="F433" s="3"/>
      <c r="G433" s="3"/>
    </row>
    <row r="434" spans="2:7" hidden="1">
      <c r="B434" s="3"/>
      <c r="C434" s="3"/>
      <c r="D434" s="3"/>
      <c r="E434" s="3"/>
      <c r="F434" s="3"/>
      <c r="G434" s="3"/>
    </row>
    <row r="435" spans="2:7" hidden="1">
      <c r="B435" s="3"/>
      <c r="C435" s="3"/>
      <c r="D435" s="3"/>
      <c r="E435" s="3"/>
      <c r="F435" s="3"/>
      <c r="G435" s="3"/>
    </row>
    <row r="436" spans="2:7" hidden="1">
      <c r="B436" s="3"/>
      <c r="C436" s="3"/>
      <c r="D436" s="3"/>
      <c r="E436" s="3"/>
      <c r="F436" s="3"/>
      <c r="G436" s="3"/>
    </row>
    <row r="437" spans="2:7" hidden="1">
      <c r="B437" s="3"/>
      <c r="C437" s="3"/>
      <c r="D437" s="3"/>
      <c r="E437" s="3"/>
      <c r="F437" s="3"/>
      <c r="G437" s="3"/>
    </row>
    <row r="438" spans="2:7" hidden="1">
      <c r="B438" s="3"/>
      <c r="C438" s="3"/>
      <c r="D438" s="3"/>
      <c r="E438" s="3"/>
      <c r="F438" s="3"/>
      <c r="G438" s="3"/>
    </row>
    <row r="439" spans="2:7" hidden="1">
      <c r="B439" s="3"/>
      <c r="C439" s="3"/>
      <c r="D439" s="3"/>
      <c r="E439" s="3"/>
      <c r="F439" s="3"/>
      <c r="G439" s="3"/>
    </row>
    <row r="440" spans="2:7" hidden="1">
      <c r="B440" s="3"/>
      <c r="C440" s="3"/>
      <c r="D440" s="3"/>
      <c r="E440" s="3"/>
      <c r="F440" s="3"/>
      <c r="G440" s="3"/>
    </row>
    <row r="441" spans="2:7" hidden="1">
      <c r="B441" s="3"/>
      <c r="C441" s="3"/>
      <c r="D441" s="3"/>
      <c r="E441" s="3"/>
      <c r="F441" s="3"/>
      <c r="G441" s="3"/>
    </row>
    <row r="442" spans="2:7" hidden="1">
      <c r="B442" s="3"/>
      <c r="C442" s="3"/>
      <c r="D442" s="3"/>
      <c r="E442" s="3"/>
      <c r="F442" s="3"/>
      <c r="G442" s="3"/>
    </row>
    <row r="443" spans="2:7" hidden="1">
      <c r="B443" s="3"/>
      <c r="C443" s="3"/>
      <c r="D443" s="3"/>
      <c r="E443" s="3"/>
      <c r="F443" s="3"/>
      <c r="G443" s="3"/>
    </row>
    <row r="444" spans="2:7" hidden="1">
      <c r="B444" s="3"/>
      <c r="C444" s="3"/>
      <c r="D444" s="3"/>
      <c r="E444" s="3"/>
      <c r="F444" s="3"/>
      <c r="G444" s="3"/>
    </row>
    <row r="445" spans="2:7" hidden="1">
      <c r="B445" s="3"/>
      <c r="C445" s="3"/>
      <c r="D445" s="3"/>
      <c r="E445" s="3"/>
      <c r="F445" s="3"/>
      <c r="G445" s="3"/>
    </row>
    <row r="446" spans="2:7" hidden="1">
      <c r="B446" s="3"/>
      <c r="C446" s="3"/>
      <c r="D446" s="3"/>
      <c r="E446" s="3"/>
      <c r="F446" s="3"/>
      <c r="G446" s="3"/>
    </row>
    <row r="447" spans="2:7" hidden="1">
      <c r="B447" s="3"/>
      <c r="C447" s="3"/>
      <c r="D447" s="3"/>
      <c r="E447" s="3"/>
      <c r="F447" s="3"/>
      <c r="G447" s="3"/>
    </row>
    <row r="448" spans="2:7" hidden="1">
      <c r="B448" s="3"/>
      <c r="C448" s="3"/>
      <c r="D448" s="3"/>
      <c r="E448" s="3"/>
      <c r="F448" s="3"/>
      <c r="G448" s="3"/>
    </row>
    <row r="449" spans="2:7" hidden="1">
      <c r="B449" s="3"/>
      <c r="C449" s="3"/>
      <c r="D449" s="3"/>
      <c r="E449" s="3"/>
      <c r="F449" s="3"/>
      <c r="G449" s="3"/>
    </row>
    <row r="450" spans="2:7" hidden="1">
      <c r="B450" s="3"/>
      <c r="C450" s="3"/>
      <c r="D450" s="3"/>
      <c r="E450" s="3"/>
      <c r="F450" s="3"/>
      <c r="G450" s="3"/>
    </row>
    <row r="451" spans="2:7" hidden="1">
      <c r="B451" s="3"/>
      <c r="C451" s="3"/>
      <c r="D451" s="3"/>
      <c r="E451" s="3"/>
      <c r="F451" s="3"/>
      <c r="G451" s="3"/>
    </row>
    <row r="452" spans="2:7" hidden="1">
      <c r="B452" s="3"/>
      <c r="C452" s="3"/>
      <c r="D452" s="3"/>
      <c r="E452" s="3"/>
      <c r="F452" s="3"/>
      <c r="G452" s="3"/>
    </row>
    <row r="453" spans="2:7" hidden="1">
      <c r="B453" s="3"/>
      <c r="C453" s="3"/>
      <c r="D453" s="3"/>
      <c r="E453" s="3"/>
      <c r="F453" s="3"/>
      <c r="G453" s="3"/>
    </row>
    <row r="454" spans="2:7" hidden="1">
      <c r="B454" s="3"/>
      <c r="C454" s="3"/>
      <c r="D454" s="3"/>
      <c r="E454" s="3"/>
      <c r="F454" s="3"/>
      <c r="G454" s="3"/>
    </row>
    <row r="455" spans="2:7" hidden="1">
      <c r="B455" s="3"/>
      <c r="C455" s="3"/>
      <c r="D455" s="3"/>
      <c r="E455" s="3"/>
      <c r="F455" s="3"/>
      <c r="G455" s="3"/>
    </row>
    <row r="456" spans="2:7" hidden="1">
      <c r="B456" s="3"/>
      <c r="C456" s="3"/>
      <c r="D456" s="3"/>
      <c r="E456" s="3"/>
      <c r="F456" s="3"/>
      <c r="G456" s="3"/>
    </row>
    <row r="457" spans="2:7" hidden="1">
      <c r="B457" s="3"/>
      <c r="C457" s="3"/>
      <c r="D457" s="3"/>
      <c r="E457" s="3"/>
      <c r="F457" s="3"/>
      <c r="G457" s="3"/>
    </row>
    <row r="458" spans="2:7" hidden="1">
      <c r="B458" s="3"/>
      <c r="C458" s="3"/>
      <c r="D458" s="3"/>
      <c r="E458" s="3"/>
      <c r="F458" s="3"/>
      <c r="G458" s="3"/>
    </row>
    <row r="459" spans="2:7" hidden="1">
      <c r="B459" s="3"/>
      <c r="C459" s="3"/>
      <c r="D459" s="3"/>
      <c r="E459" s="3"/>
      <c r="F459" s="3"/>
      <c r="G459" s="3"/>
    </row>
    <row r="460" spans="2:7" hidden="1">
      <c r="B460" s="3"/>
      <c r="C460" s="3"/>
      <c r="D460" s="3"/>
      <c r="E460" s="3"/>
      <c r="F460" s="3"/>
      <c r="G460" s="3"/>
    </row>
    <row r="461" spans="2:7" hidden="1">
      <c r="B461" s="3"/>
      <c r="C461" s="3"/>
      <c r="D461" s="3"/>
      <c r="E461" s="3"/>
      <c r="F461" s="3"/>
      <c r="G461" s="3"/>
    </row>
    <row r="462" spans="2:7" hidden="1">
      <c r="B462" s="3"/>
      <c r="C462" s="3"/>
      <c r="D462" s="3"/>
      <c r="E462" s="3"/>
      <c r="F462" s="3"/>
      <c r="G462" s="3"/>
    </row>
    <row r="463" spans="2:7" hidden="1">
      <c r="B463" s="3"/>
      <c r="C463" s="3"/>
      <c r="D463" s="3"/>
      <c r="E463" s="3"/>
      <c r="F463" s="3"/>
      <c r="G463" s="3"/>
    </row>
    <row r="464" spans="2:7" hidden="1">
      <c r="B464" s="3"/>
      <c r="C464" s="3"/>
      <c r="D464" s="3"/>
      <c r="E464" s="3"/>
      <c r="F464" s="3"/>
      <c r="G464" s="3"/>
    </row>
    <row r="465" spans="2:7" hidden="1">
      <c r="B465" s="3"/>
      <c r="C465" s="3"/>
      <c r="D465" s="3"/>
      <c r="E465" s="3"/>
      <c r="F465" s="3"/>
      <c r="G465" s="3"/>
    </row>
    <row r="466" spans="2:7" hidden="1">
      <c r="B466" s="3"/>
      <c r="C466" s="3"/>
      <c r="D466" s="3"/>
      <c r="E466" s="3"/>
      <c r="F466" s="3"/>
      <c r="G466" s="3"/>
    </row>
    <row r="467" spans="2:7" hidden="1">
      <c r="B467" s="3"/>
      <c r="C467" s="3"/>
      <c r="D467" s="3"/>
      <c r="E467" s="3"/>
      <c r="F467" s="3"/>
      <c r="G467" s="3"/>
    </row>
    <row r="468" spans="2:7" hidden="1">
      <c r="B468" s="3"/>
      <c r="C468" s="3"/>
      <c r="D468" s="3"/>
      <c r="E468" s="3"/>
      <c r="F468" s="3"/>
      <c r="G468" s="3"/>
    </row>
    <row r="469" spans="2:7" hidden="1">
      <c r="B469" s="3"/>
      <c r="C469" s="3"/>
      <c r="D469" s="3"/>
      <c r="E469" s="3"/>
      <c r="F469" s="3"/>
      <c r="G469" s="3"/>
    </row>
    <row r="470" spans="2:7" hidden="1">
      <c r="B470" s="3"/>
      <c r="C470" s="3"/>
      <c r="D470" s="3"/>
      <c r="E470" s="3"/>
      <c r="F470" s="3"/>
      <c r="G470" s="3"/>
    </row>
    <row r="471" spans="2:7" hidden="1">
      <c r="B471" s="3"/>
      <c r="C471" s="3"/>
      <c r="D471" s="3"/>
      <c r="E471" s="3"/>
      <c r="F471" s="3"/>
      <c r="G471" s="3"/>
    </row>
    <row r="472" spans="2:7" hidden="1">
      <c r="B472" s="3"/>
      <c r="C472" s="3"/>
      <c r="D472" s="3"/>
      <c r="E472" s="3"/>
      <c r="F472" s="3"/>
      <c r="G472" s="3"/>
    </row>
    <row r="473" spans="2:7" hidden="1">
      <c r="B473" s="3"/>
      <c r="C473" s="3"/>
      <c r="D473" s="3"/>
      <c r="E473" s="3"/>
      <c r="F473" s="3"/>
      <c r="G473" s="3"/>
    </row>
    <row r="474" spans="2:7" hidden="1">
      <c r="B474" s="3"/>
      <c r="C474" s="3"/>
      <c r="D474" s="3"/>
      <c r="E474" s="3"/>
      <c r="F474" s="3"/>
      <c r="G474" s="3"/>
    </row>
    <row r="475" spans="2:7" hidden="1">
      <c r="B475" s="3"/>
      <c r="C475" s="3"/>
      <c r="D475" s="3"/>
      <c r="E475" s="3"/>
      <c r="F475" s="3"/>
      <c r="G475" s="3"/>
    </row>
    <row r="476" spans="2:7" hidden="1">
      <c r="B476" s="3"/>
      <c r="C476" s="3"/>
      <c r="D476" s="3"/>
      <c r="E476" s="3"/>
      <c r="F476" s="3"/>
      <c r="G476" s="3"/>
    </row>
    <row r="477" spans="2:7" hidden="1">
      <c r="B477" s="3"/>
      <c r="C477" s="3"/>
      <c r="D477" s="3"/>
      <c r="E477" s="3"/>
      <c r="F477" s="3"/>
      <c r="G477" s="3"/>
    </row>
    <row r="478" spans="2:7" hidden="1">
      <c r="B478" s="3"/>
      <c r="C478" s="3"/>
      <c r="D478" s="3"/>
      <c r="E478" s="3"/>
      <c r="F478" s="3"/>
      <c r="G478" s="3"/>
    </row>
    <row r="479" spans="2:7" hidden="1">
      <c r="B479" s="3"/>
      <c r="C479" s="3"/>
      <c r="D479" s="3"/>
      <c r="E479" s="3"/>
      <c r="F479" s="3"/>
      <c r="G479" s="3"/>
    </row>
    <row r="480" spans="2:7" hidden="1">
      <c r="B480" s="3"/>
      <c r="C480" s="3"/>
      <c r="D480" s="3"/>
      <c r="E480" s="3"/>
      <c r="F480" s="3"/>
      <c r="G480" s="3"/>
    </row>
    <row r="481" spans="2:7" hidden="1">
      <c r="B481" s="3"/>
      <c r="C481" s="3"/>
      <c r="D481" s="3"/>
      <c r="E481" s="3"/>
      <c r="F481" s="3"/>
      <c r="G481" s="3"/>
    </row>
    <row r="482" spans="2:7" hidden="1">
      <c r="B482" s="3"/>
      <c r="C482" s="3"/>
      <c r="D482" s="3"/>
      <c r="E482" s="3"/>
      <c r="F482" s="3"/>
      <c r="G482" s="3"/>
    </row>
    <row r="483" spans="2:7" hidden="1">
      <c r="B483" s="3"/>
      <c r="C483" s="3"/>
      <c r="D483" s="3"/>
      <c r="E483" s="3"/>
      <c r="F483" s="3"/>
      <c r="G483" s="3"/>
    </row>
    <row r="484" spans="2:7" hidden="1">
      <c r="B484" s="3"/>
      <c r="C484" s="3"/>
      <c r="D484" s="3"/>
      <c r="E484" s="3"/>
      <c r="F484" s="3"/>
      <c r="G484" s="3"/>
    </row>
    <row r="485" spans="2:7" hidden="1">
      <c r="B485" s="3"/>
      <c r="C485" s="3"/>
      <c r="D485" s="3"/>
      <c r="E485" s="3"/>
      <c r="F485" s="3"/>
      <c r="G485" s="3"/>
    </row>
    <row r="486" spans="2:7" hidden="1">
      <c r="B486" s="3"/>
      <c r="C486" s="3"/>
      <c r="D486" s="3"/>
      <c r="E486" s="3"/>
      <c r="F486" s="3"/>
      <c r="G486" s="3"/>
    </row>
    <row r="487" spans="2:7" hidden="1">
      <c r="B487" s="3"/>
      <c r="C487" s="3"/>
      <c r="D487" s="3"/>
      <c r="E487" s="3"/>
      <c r="F487" s="3"/>
      <c r="G487" s="3"/>
    </row>
    <row r="488" spans="2:7" hidden="1">
      <c r="B488" s="3"/>
      <c r="C488" s="3"/>
      <c r="D488" s="3"/>
      <c r="E488" s="3"/>
      <c r="F488" s="3"/>
      <c r="G488" s="3"/>
    </row>
    <row r="489" spans="2:7" hidden="1">
      <c r="B489" s="3"/>
      <c r="C489" s="3"/>
      <c r="D489" s="3"/>
      <c r="E489" s="3"/>
      <c r="F489" s="3"/>
      <c r="G489" s="3"/>
    </row>
    <row r="490" spans="2:7" hidden="1">
      <c r="B490" s="3"/>
      <c r="C490" s="3"/>
      <c r="D490" s="3"/>
      <c r="E490" s="3"/>
      <c r="F490" s="3"/>
      <c r="G490" s="3"/>
    </row>
    <row r="491" spans="2:7" hidden="1">
      <c r="B491" s="3"/>
      <c r="C491" s="3"/>
      <c r="D491" s="3"/>
      <c r="E491" s="3"/>
      <c r="F491" s="3"/>
      <c r="G491" s="3"/>
    </row>
    <row r="492" spans="2:7" hidden="1">
      <c r="B492" s="3"/>
      <c r="C492" s="3"/>
      <c r="D492" s="3"/>
      <c r="E492" s="3"/>
      <c r="F492" s="3"/>
      <c r="G492" s="3"/>
    </row>
    <row r="493" spans="2:7" hidden="1">
      <c r="B493" s="3"/>
      <c r="C493" s="3"/>
      <c r="D493" s="3"/>
      <c r="E493" s="3"/>
      <c r="F493" s="3"/>
      <c r="G493" s="3"/>
    </row>
    <row r="494" spans="2:7" hidden="1">
      <c r="B494" s="3"/>
      <c r="C494" s="3"/>
      <c r="D494" s="3"/>
      <c r="E494" s="3"/>
      <c r="F494" s="3"/>
      <c r="G494" s="3"/>
    </row>
    <row r="495" spans="2:7" hidden="1">
      <c r="B495" s="3"/>
      <c r="C495" s="3"/>
      <c r="D495" s="3"/>
      <c r="E495" s="3"/>
      <c r="F495" s="3"/>
      <c r="G495" s="3"/>
    </row>
    <row r="496" spans="2:7" hidden="1">
      <c r="B496" s="3"/>
      <c r="C496" s="3"/>
      <c r="D496" s="3"/>
      <c r="E496" s="3"/>
      <c r="F496" s="3"/>
      <c r="G496" s="3"/>
    </row>
    <row r="497" spans="2:7" hidden="1">
      <c r="B497" s="3"/>
      <c r="C497" s="3"/>
      <c r="D497" s="3"/>
      <c r="E497" s="3"/>
      <c r="F497" s="3"/>
      <c r="G497" s="3"/>
    </row>
    <row r="498" spans="2:7" hidden="1">
      <c r="B498" s="3"/>
      <c r="C498" s="3"/>
      <c r="D498" s="3"/>
      <c r="E498" s="3"/>
      <c r="F498" s="3"/>
      <c r="G498" s="3"/>
    </row>
    <row r="499" spans="2:7" hidden="1">
      <c r="B499" s="3"/>
      <c r="C499" s="3"/>
      <c r="D499" s="3"/>
      <c r="E499" s="3"/>
      <c r="F499" s="3"/>
      <c r="G499" s="3"/>
    </row>
    <row r="500" spans="2:7" hidden="1">
      <c r="B500" s="3"/>
      <c r="C500" s="3"/>
      <c r="D500" s="3"/>
      <c r="E500" s="3"/>
      <c r="F500" s="3"/>
      <c r="G500" s="3"/>
    </row>
    <row r="501" spans="2:7" hidden="1">
      <c r="B501" s="3"/>
      <c r="C501" s="3"/>
      <c r="D501" s="3"/>
      <c r="E501" s="3"/>
      <c r="F501" s="3"/>
      <c r="G501" s="3"/>
    </row>
    <row r="502" spans="2:7" hidden="1">
      <c r="B502" s="3"/>
      <c r="C502" s="3"/>
      <c r="D502" s="3"/>
      <c r="E502" s="3"/>
      <c r="F502" s="3"/>
      <c r="G502" s="3"/>
    </row>
    <row r="503" spans="2:7" hidden="1">
      <c r="B503" s="3"/>
      <c r="C503" s="3"/>
      <c r="D503" s="3"/>
      <c r="E503" s="3"/>
      <c r="F503" s="3"/>
      <c r="G503" s="3"/>
    </row>
    <row r="504" spans="2:7" hidden="1">
      <c r="B504" s="3"/>
      <c r="C504" s="3"/>
      <c r="D504" s="3"/>
      <c r="E504" s="3"/>
      <c r="F504" s="3"/>
      <c r="G504" s="3"/>
    </row>
    <row r="505" spans="2:7" hidden="1">
      <c r="B505" s="3"/>
      <c r="C505" s="3"/>
      <c r="D505" s="3"/>
      <c r="E505" s="3"/>
      <c r="F505" s="3"/>
      <c r="G505" s="3"/>
    </row>
    <row r="506" spans="2:7" hidden="1">
      <c r="B506" s="3"/>
      <c r="C506" s="3"/>
      <c r="D506" s="3"/>
      <c r="E506" s="3"/>
      <c r="F506" s="3"/>
      <c r="G506" s="3"/>
    </row>
    <row r="507" spans="2:7" hidden="1">
      <c r="B507" s="3"/>
      <c r="C507" s="3"/>
      <c r="D507" s="3"/>
      <c r="E507" s="3"/>
      <c r="F507" s="3"/>
      <c r="G507" s="3"/>
    </row>
    <row r="508" spans="2:7" hidden="1">
      <c r="B508" s="3"/>
      <c r="C508" s="3"/>
      <c r="D508" s="3"/>
      <c r="E508" s="3"/>
      <c r="F508" s="3"/>
      <c r="G508" s="3"/>
    </row>
    <row r="509" spans="2:7" hidden="1">
      <c r="B509" s="3"/>
      <c r="C509" s="3"/>
      <c r="D509" s="3"/>
      <c r="E509" s="3"/>
      <c r="F509" s="3"/>
      <c r="G509" s="3"/>
    </row>
    <row r="510" spans="2:7" hidden="1">
      <c r="B510" s="3"/>
      <c r="C510" s="3"/>
      <c r="D510" s="3"/>
      <c r="E510" s="3"/>
      <c r="F510" s="3"/>
      <c r="G510" s="3"/>
    </row>
    <row r="511" spans="2:7" hidden="1">
      <c r="B511" s="3"/>
      <c r="C511" s="3"/>
      <c r="D511" s="3"/>
      <c r="E511" s="3"/>
      <c r="F511" s="3"/>
      <c r="G511" s="3"/>
    </row>
    <row r="512" spans="2:7" hidden="1">
      <c r="B512" s="3"/>
      <c r="C512" s="3"/>
      <c r="D512" s="3"/>
      <c r="E512" s="3"/>
      <c r="F512" s="3"/>
      <c r="G512" s="3"/>
    </row>
    <row r="513" spans="2:7" hidden="1">
      <c r="B513" s="3"/>
      <c r="C513" s="3"/>
      <c r="D513" s="3"/>
      <c r="E513" s="3"/>
      <c r="F513" s="3"/>
      <c r="G513" s="3"/>
    </row>
    <row r="514" spans="2:7" hidden="1">
      <c r="B514" s="3"/>
      <c r="C514" s="3"/>
      <c r="D514" s="3"/>
      <c r="E514" s="3"/>
      <c r="F514" s="3"/>
      <c r="G514" s="3"/>
    </row>
    <row r="515" spans="2:7" hidden="1">
      <c r="B515" s="3"/>
      <c r="C515" s="3"/>
      <c r="D515" s="3"/>
      <c r="E515" s="3"/>
      <c r="F515" s="3"/>
      <c r="G515" s="3"/>
    </row>
    <row r="516" spans="2:7" hidden="1">
      <c r="B516" s="3"/>
      <c r="C516" s="3"/>
      <c r="D516" s="3"/>
      <c r="E516" s="3"/>
      <c r="F516" s="3"/>
      <c r="G516" s="3"/>
    </row>
    <row r="517" spans="2:7" hidden="1">
      <c r="B517" s="3"/>
      <c r="C517" s="3"/>
      <c r="D517" s="3"/>
      <c r="E517" s="3"/>
      <c r="F517" s="3"/>
      <c r="G517" s="3"/>
    </row>
    <row r="518" spans="2:7" hidden="1">
      <c r="B518" s="3"/>
      <c r="C518" s="3"/>
      <c r="D518" s="3"/>
      <c r="E518" s="3"/>
      <c r="F518" s="3"/>
      <c r="G518" s="3"/>
    </row>
    <row r="519" spans="2:7" hidden="1">
      <c r="B519" s="3"/>
      <c r="C519" s="3"/>
      <c r="D519" s="3"/>
      <c r="E519" s="3"/>
      <c r="F519" s="3"/>
      <c r="G519" s="3"/>
    </row>
    <row r="520" spans="2:7" hidden="1">
      <c r="B520" s="3"/>
      <c r="C520" s="3"/>
      <c r="D520" s="3"/>
      <c r="E520" s="3"/>
      <c r="F520" s="3"/>
      <c r="G520" s="3"/>
    </row>
    <row r="521" spans="2:7" hidden="1">
      <c r="B521" s="3"/>
      <c r="C521" s="3"/>
      <c r="D521" s="3"/>
      <c r="E521" s="3"/>
      <c r="F521" s="3"/>
      <c r="G521" s="3"/>
    </row>
    <row r="522" spans="2:7" hidden="1">
      <c r="B522" s="3"/>
      <c r="C522" s="3"/>
      <c r="D522" s="3"/>
      <c r="E522" s="3"/>
      <c r="F522" s="3"/>
      <c r="G522" s="3"/>
    </row>
    <row r="523" spans="2:7" hidden="1">
      <c r="B523" s="3"/>
      <c r="C523" s="3"/>
      <c r="D523" s="3"/>
      <c r="E523" s="3"/>
      <c r="F523" s="3"/>
      <c r="G523" s="3"/>
    </row>
    <row r="524" spans="2:7" hidden="1">
      <c r="B524" s="3"/>
      <c r="C524" s="3"/>
      <c r="D524" s="3"/>
      <c r="E524" s="3"/>
      <c r="F524" s="3"/>
      <c r="G524" s="3"/>
    </row>
    <row r="525" spans="2:7" hidden="1">
      <c r="B525" s="3"/>
      <c r="C525" s="3"/>
      <c r="D525" s="3"/>
      <c r="E525" s="3"/>
      <c r="F525" s="3"/>
      <c r="G525" s="3"/>
    </row>
    <row r="526" spans="2:7" hidden="1">
      <c r="B526" s="3"/>
      <c r="C526" s="3"/>
      <c r="D526" s="3"/>
      <c r="E526" s="3"/>
      <c r="F526" s="3"/>
      <c r="G526" s="3"/>
    </row>
    <row r="527" spans="2:7" hidden="1">
      <c r="B527" s="3"/>
      <c r="C527" s="3"/>
      <c r="D527" s="3"/>
      <c r="E527" s="3"/>
      <c r="F527" s="3"/>
      <c r="G527" s="3"/>
    </row>
    <row r="528" spans="2:7" hidden="1">
      <c r="B528" s="3"/>
      <c r="C528" s="3"/>
      <c r="D528" s="3"/>
      <c r="E528" s="3"/>
      <c r="F528" s="3"/>
      <c r="G528" s="3"/>
    </row>
    <row r="529" spans="2:7" hidden="1">
      <c r="B529" s="3"/>
      <c r="C529" s="3"/>
      <c r="D529" s="3"/>
      <c r="E529" s="3"/>
      <c r="F529" s="3"/>
      <c r="G529" s="3"/>
    </row>
    <row r="530" spans="2:7" hidden="1">
      <c r="B530" s="3"/>
      <c r="C530" s="3"/>
      <c r="D530" s="3"/>
      <c r="E530" s="3"/>
      <c r="F530" s="3"/>
      <c r="G530" s="3"/>
    </row>
    <row r="531" spans="2:7" hidden="1">
      <c r="B531" s="3"/>
      <c r="C531" s="3"/>
      <c r="D531" s="3"/>
      <c r="E531" s="3"/>
      <c r="F531" s="3"/>
      <c r="G531" s="3"/>
    </row>
    <row r="532" spans="2:7" hidden="1">
      <c r="B532" s="3"/>
      <c r="C532" s="3"/>
      <c r="D532" s="3"/>
      <c r="E532" s="3"/>
      <c r="F532" s="3"/>
      <c r="G532" s="3"/>
    </row>
    <row r="533" spans="2:7" hidden="1">
      <c r="B533" s="3"/>
      <c r="C533" s="3"/>
      <c r="D533" s="3"/>
      <c r="E533" s="3"/>
      <c r="F533" s="3"/>
      <c r="G533" s="3"/>
    </row>
    <row r="534" spans="2:7" hidden="1">
      <c r="B534" s="3"/>
      <c r="C534" s="3"/>
      <c r="D534" s="3"/>
      <c r="E534" s="3"/>
      <c r="F534" s="3"/>
      <c r="G534" s="3"/>
    </row>
    <row r="535" spans="2:7" hidden="1">
      <c r="B535" s="3"/>
      <c r="C535" s="3"/>
      <c r="D535" s="3"/>
      <c r="E535" s="3"/>
      <c r="F535" s="3"/>
      <c r="G535" s="3"/>
    </row>
    <row r="536" spans="2:7" hidden="1">
      <c r="B536" s="3"/>
      <c r="C536" s="3"/>
      <c r="D536" s="3"/>
      <c r="E536" s="3"/>
      <c r="F536" s="3"/>
      <c r="G536" s="3"/>
    </row>
    <row r="537" spans="2:7" hidden="1">
      <c r="B537" s="3"/>
      <c r="C537" s="3"/>
      <c r="D537" s="3"/>
      <c r="E537" s="3"/>
      <c r="F537" s="3"/>
      <c r="G537" s="3"/>
    </row>
    <row r="538" spans="2:7" hidden="1">
      <c r="B538" s="3"/>
      <c r="C538" s="3"/>
      <c r="D538" s="3"/>
      <c r="E538" s="3"/>
      <c r="F538" s="3"/>
      <c r="G538" s="3"/>
    </row>
    <row r="539" spans="2:7" hidden="1">
      <c r="B539" s="3"/>
      <c r="C539" s="3"/>
      <c r="D539" s="3"/>
      <c r="E539" s="3"/>
      <c r="F539" s="3"/>
      <c r="G539" s="3"/>
    </row>
    <row r="540" spans="2:7" hidden="1">
      <c r="B540" s="3"/>
      <c r="C540" s="3"/>
      <c r="D540" s="3"/>
      <c r="E540" s="3"/>
      <c r="F540" s="3"/>
      <c r="G540" s="3"/>
    </row>
    <row r="541" spans="2:7" hidden="1">
      <c r="B541" s="3"/>
      <c r="C541" s="3"/>
      <c r="D541" s="3"/>
      <c r="E541" s="3"/>
      <c r="F541" s="3"/>
      <c r="G541" s="3"/>
    </row>
    <row r="542" spans="2:7" hidden="1">
      <c r="B542" s="3"/>
      <c r="C542" s="3"/>
      <c r="D542" s="3"/>
      <c r="E542" s="3"/>
      <c r="F542" s="3"/>
      <c r="G542" s="3"/>
    </row>
    <row r="543" spans="2:7" hidden="1">
      <c r="B543" s="3"/>
      <c r="C543" s="3"/>
      <c r="D543" s="3"/>
      <c r="E543" s="3"/>
      <c r="F543" s="3"/>
      <c r="G543" s="3"/>
    </row>
    <row r="544" spans="2:7" hidden="1">
      <c r="B544" s="3"/>
      <c r="C544" s="3"/>
      <c r="D544" s="3"/>
      <c r="E544" s="3"/>
      <c r="F544" s="3"/>
      <c r="G544" s="3"/>
    </row>
    <row r="545" spans="2:7" hidden="1">
      <c r="B545" s="3"/>
      <c r="C545" s="3"/>
      <c r="D545" s="3"/>
      <c r="E545" s="3"/>
      <c r="F545" s="3"/>
      <c r="G545" s="3"/>
    </row>
    <row r="546" spans="2:7" hidden="1">
      <c r="B546" s="3"/>
      <c r="C546" s="3"/>
      <c r="D546" s="3"/>
      <c r="E546" s="3"/>
      <c r="F546" s="3"/>
      <c r="G546" s="3"/>
    </row>
    <row r="547" spans="2:7" hidden="1">
      <c r="B547" s="3"/>
      <c r="C547" s="3"/>
      <c r="D547" s="3"/>
      <c r="E547" s="3"/>
      <c r="F547" s="3"/>
      <c r="G547" s="3"/>
    </row>
    <row r="548" spans="2:7" hidden="1">
      <c r="B548" s="3"/>
      <c r="C548" s="3"/>
      <c r="D548" s="3"/>
      <c r="E548" s="3"/>
      <c r="F548" s="3"/>
      <c r="G548" s="3"/>
    </row>
    <row r="549" spans="2:7" hidden="1">
      <c r="B549" s="3"/>
      <c r="C549" s="3"/>
      <c r="D549" s="3"/>
      <c r="E549" s="3"/>
      <c r="F549" s="3"/>
      <c r="G549" s="3"/>
    </row>
    <row r="550" spans="2:7" hidden="1">
      <c r="B550" s="3"/>
      <c r="C550" s="3"/>
      <c r="D550" s="3"/>
      <c r="E550" s="3"/>
      <c r="F550" s="3"/>
      <c r="G550" s="3"/>
    </row>
    <row r="551" spans="2:7" hidden="1">
      <c r="B551" s="3"/>
      <c r="C551" s="3"/>
      <c r="D551" s="3"/>
      <c r="E551" s="3"/>
      <c r="F551" s="3"/>
      <c r="G551" s="3"/>
    </row>
    <row r="552" spans="2:7" hidden="1">
      <c r="B552" s="3"/>
      <c r="C552" s="3"/>
      <c r="D552" s="3"/>
      <c r="E552" s="3"/>
      <c r="F552" s="3"/>
      <c r="G552" s="3"/>
    </row>
    <row r="553" spans="2:7" hidden="1">
      <c r="B553" s="3"/>
      <c r="C553" s="3"/>
      <c r="D553" s="3"/>
      <c r="E553" s="3"/>
      <c r="F553" s="3"/>
      <c r="G553" s="3"/>
    </row>
    <row r="554" spans="2:7" hidden="1">
      <c r="B554" s="3"/>
      <c r="C554" s="3"/>
      <c r="D554" s="3"/>
      <c r="E554" s="3"/>
      <c r="F554" s="3"/>
      <c r="G554" s="3"/>
    </row>
    <row r="555" spans="2:7" hidden="1">
      <c r="B555" s="3"/>
      <c r="C555" s="3"/>
      <c r="D555" s="3"/>
      <c r="E555" s="3"/>
      <c r="F555" s="3"/>
      <c r="G555" s="3"/>
    </row>
    <row r="556" spans="2:7" hidden="1">
      <c r="B556" s="3"/>
      <c r="C556" s="3"/>
      <c r="D556" s="3"/>
      <c r="E556" s="3"/>
      <c r="F556" s="3"/>
      <c r="G556" s="3"/>
    </row>
    <row r="557" spans="2:7" hidden="1">
      <c r="B557" s="3"/>
      <c r="C557" s="3"/>
      <c r="D557" s="3"/>
      <c r="E557" s="3"/>
      <c r="F557" s="3"/>
      <c r="G557" s="3"/>
    </row>
    <row r="558" spans="2:7" hidden="1">
      <c r="B558" s="3"/>
      <c r="C558" s="3"/>
      <c r="D558" s="3"/>
      <c r="E558" s="3"/>
      <c r="F558" s="3"/>
      <c r="G558" s="3"/>
    </row>
    <row r="559" spans="2:7" hidden="1">
      <c r="B559" s="3"/>
      <c r="C559" s="3"/>
      <c r="D559" s="3"/>
      <c r="E559" s="3"/>
      <c r="F559" s="3"/>
      <c r="G559" s="3"/>
    </row>
    <row r="560" spans="2:7" hidden="1">
      <c r="B560" s="3"/>
      <c r="C560" s="3"/>
      <c r="D560" s="3"/>
      <c r="E560" s="3"/>
      <c r="F560" s="3"/>
      <c r="G560" s="3"/>
    </row>
    <row r="561" spans="2:7" hidden="1">
      <c r="B561" s="3"/>
      <c r="C561" s="3"/>
      <c r="D561" s="3"/>
      <c r="E561" s="3"/>
      <c r="F561" s="3"/>
      <c r="G561" s="3"/>
    </row>
    <row r="562" spans="2:7" hidden="1">
      <c r="B562" s="3"/>
      <c r="C562" s="3"/>
      <c r="D562" s="3"/>
      <c r="E562" s="3"/>
      <c r="F562" s="3"/>
      <c r="G562" s="3"/>
    </row>
    <row r="563" spans="2:7" hidden="1">
      <c r="B563" s="3"/>
      <c r="C563" s="3"/>
      <c r="D563" s="3"/>
      <c r="E563" s="3"/>
      <c r="F563" s="3"/>
      <c r="G563" s="3"/>
    </row>
    <row r="564" spans="2:7" hidden="1">
      <c r="B564" s="3"/>
      <c r="C564" s="3"/>
      <c r="D564" s="3"/>
      <c r="E564" s="3"/>
      <c r="F564" s="3"/>
      <c r="G564" s="3"/>
    </row>
    <row r="565" spans="2:7" hidden="1">
      <c r="B565" s="3"/>
      <c r="C565" s="3"/>
      <c r="D565" s="3"/>
      <c r="E565" s="3"/>
      <c r="F565" s="3"/>
      <c r="G565" s="3"/>
    </row>
    <row r="566" spans="2:7" hidden="1">
      <c r="B566" s="3"/>
      <c r="C566" s="3"/>
      <c r="D566" s="3"/>
      <c r="E566" s="3"/>
      <c r="F566" s="3"/>
      <c r="G566" s="3"/>
    </row>
    <row r="567" spans="2:7" hidden="1">
      <c r="B567" s="3"/>
      <c r="C567" s="3"/>
      <c r="D567" s="3"/>
      <c r="E567" s="3"/>
      <c r="F567" s="3"/>
      <c r="G567" s="3"/>
    </row>
    <row r="568" spans="2:7" hidden="1">
      <c r="B568" s="3"/>
      <c r="C568" s="3"/>
      <c r="D568" s="3"/>
      <c r="E568" s="3"/>
      <c r="F568" s="3"/>
      <c r="G568" s="3"/>
    </row>
    <row r="569" spans="2:7" hidden="1">
      <c r="B569" s="3"/>
      <c r="C569" s="3"/>
      <c r="D569" s="3"/>
      <c r="E569" s="3"/>
      <c r="F569" s="3"/>
      <c r="G569" s="3"/>
    </row>
    <row r="570" spans="2:7" hidden="1">
      <c r="B570" s="3"/>
      <c r="C570" s="3"/>
      <c r="D570" s="3"/>
      <c r="E570" s="3"/>
      <c r="F570" s="3"/>
      <c r="G570" s="3"/>
    </row>
    <row r="571" spans="2:7" hidden="1">
      <c r="B571" s="3"/>
      <c r="C571" s="3"/>
      <c r="D571" s="3"/>
      <c r="E571" s="3"/>
      <c r="F571" s="3"/>
      <c r="G571" s="3"/>
    </row>
    <row r="572" spans="2:7" hidden="1">
      <c r="B572" s="3"/>
      <c r="C572" s="3"/>
      <c r="D572" s="3"/>
      <c r="E572" s="3"/>
      <c r="F572" s="3"/>
      <c r="G572" s="3"/>
    </row>
    <row r="573" spans="2:7" hidden="1">
      <c r="B573" s="3"/>
      <c r="C573" s="3"/>
      <c r="D573" s="3"/>
      <c r="E573" s="3"/>
      <c r="F573" s="3"/>
      <c r="G573" s="3"/>
    </row>
    <row r="574" spans="2:7" hidden="1">
      <c r="B574" s="3"/>
      <c r="C574" s="3"/>
      <c r="D574" s="3"/>
      <c r="E574" s="3"/>
      <c r="F574" s="3"/>
      <c r="G574" s="3"/>
    </row>
    <row r="575" spans="2:7" hidden="1">
      <c r="B575" s="3"/>
      <c r="C575" s="3"/>
      <c r="D575" s="3"/>
      <c r="E575" s="3"/>
      <c r="F575" s="3"/>
      <c r="G575" s="3"/>
    </row>
    <row r="576" spans="2:7" hidden="1">
      <c r="B576" s="3"/>
      <c r="C576" s="3"/>
      <c r="D576" s="3"/>
      <c r="E576" s="3"/>
      <c r="F576" s="3"/>
      <c r="G576" s="3"/>
    </row>
    <row r="577" spans="2:7" hidden="1">
      <c r="B577" s="3"/>
      <c r="C577" s="3"/>
      <c r="D577" s="3"/>
      <c r="E577" s="3"/>
      <c r="F577" s="3"/>
      <c r="G577" s="3"/>
    </row>
    <row r="578" spans="2:7" hidden="1">
      <c r="B578" s="3"/>
      <c r="C578" s="3"/>
      <c r="D578" s="3"/>
      <c r="E578" s="3"/>
      <c r="F578" s="3"/>
      <c r="G578" s="3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A1:A1048576 B5:B1048576 C1:AY1048576 BA1:XFD1048576 AZ1:AZ9999 AZ10001:AZ1048576" xr:uid="{00000000-0002-0000-0A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7.1406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5703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34">
      <c r="A1" s="37" t="s">
        <v>145</v>
      </c>
      <c r="B1" s="37" t="s" vm="1">
        <v>218</v>
      </c>
    </row>
    <row r="2" spans="1:34">
      <c r="A2" s="37" t="s">
        <v>144</v>
      </c>
      <c r="B2" s="37" t="s">
        <v>219</v>
      </c>
    </row>
    <row r="3" spans="1:34">
      <c r="A3" s="37" t="s">
        <v>146</v>
      </c>
      <c r="B3" s="37" t="s">
        <v>220</v>
      </c>
      <c r="D3" s="2"/>
    </row>
    <row r="4" spans="1:34">
      <c r="A4" s="37" t="s">
        <v>147</v>
      </c>
      <c r="B4" s="37">
        <v>8801</v>
      </c>
    </row>
    <row r="5" spans="1:34" ht="18.75">
      <c r="A5" s="158" t="s">
        <v>97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60"/>
    </row>
    <row r="6" spans="1:34" s="3" customFormat="1">
      <c r="A6" s="38" t="s">
        <v>116</v>
      </c>
      <c r="B6" s="39" t="s">
        <v>46</v>
      </c>
      <c r="C6" s="40" t="s">
        <v>52</v>
      </c>
      <c r="D6" s="39" t="s">
        <v>14</v>
      </c>
      <c r="E6" s="39" t="s">
        <v>68</v>
      </c>
      <c r="F6" s="39" t="s">
        <v>104</v>
      </c>
      <c r="G6" s="39" t="s">
        <v>17</v>
      </c>
      <c r="H6" s="39" t="s">
        <v>103</v>
      </c>
      <c r="I6" s="39" t="s">
        <v>16</v>
      </c>
      <c r="J6" s="39" t="s">
        <v>18</v>
      </c>
      <c r="K6" s="39" t="s">
        <v>195</v>
      </c>
      <c r="L6" s="39" t="s">
        <v>194</v>
      </c>
      <c r="M6" s="39" t="s">
        <v>63</v>
      </c>
      <c r="N6" s="39" t="s">
        <v>60</v>
      </c>
      <c r="O6" s="39" t="s">
        <v>148</v>
      </c>
      <c r="P6" s="41" t="s">
        <v>150</v>
      </c>
    </row>
    <row r="7" spans="1:34" s="3" customFormat="1">
      <c r="A7" s="123" t="s">
        <v>3565</v>
      </c>
      <c r="B7" s="124" t="s">
        <v>3565</v>
      </c>
      <c r="C7" s="124" t="s">
        <v>3565</v>
      </c>
      <c r="D7" s="124" t="s">
        <v>3565</v>
      </c>
      <c r="E7" s="124" t="s">
        <v>3565</v>
      </c>
      <c r="F7" s="27" t="s">
        <v>21</v>
      </c>
      <c r="G7" s="27" t="s">
        <v>20</v>
      </c>
      <c r="H7" s="124" t="s">
        <v>3565</v>
      </c>
      <c r="I7" s="27" t="s">
        <v>19</v>
      </c>
      <c r="J7" s="27" t="s">
        <v>19</v>
      </c>
      <c r="K7" s="27" t="s">
        <v>202</v>
      </c>
      <c r="L7" s="124" t="s">
        <v>3565</v>
      </c>
      <c r="M7" s="27" t="s">
        <v>198</v>
      </c>
      <c r="N7" s="27" t="s">
        <v>19</v>
      </c>
      <c r="O7" s="27" t="s">
        <v>19</v>
      </c>
      <c r="P7" s="28" t="s">
        <v>19</v>
      </c>
    </row>
    <row r="8" spans="1:34" s="4" customFormat="1" ht="20.25">
      <c r="A8" s="125" t="s">
        <v>3565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113</v>
      </c>
    </row>
    <row r="9" spans="1:34" s="4" customFormat="1" ht="20.25">
      <c r="A9" s="97" t="s">
        <v>3328</v>
      </c>
      <c r="B9" s="130" t="s">
        <v>3565</v>
      </c>
      <c r="C9" s="130" t="s">
        <v>3565</v>
      </c>
      <c r="D9" s="130" t="s">
        <v>3565</v>
      </c>
      <c r="E9" s="130" t="s">
        <v>3565</v>
      </c>
      <c r="F9" s="130" t="s">
        <v>3565</v>
      </c>
      <c r="G9" s="130" t="s">
        <v>3565</v>
      </c>
      <c r="H9" s="130" t="s">
        <v>3565</v>
      </c>
      <c r="I9" s="130" t="s">
        <v>3565</v>
      </c>
      <c r="J9" s="130" t="s">
        <v>3565</v>
      </c>
      <c r="K9" s="130" t="s">
        <v>3565</v>
      </c>
      <c r="L9" s="130" t="s">
        <v>3565</v>
      </c>
      <c r="M9" s="98">
        <v>0</v>
      </c>
      <c r="N9" s="130" t="s">
        <v>3565</v>
      </c>
      <c r="O9" s="99">
        <v>0</v>
      </c>
      <c r="P9" s="99">
        <v>0</v>
      </c>
      <c r="AH9" s="1"/>
    </row>
    <row r="10" spans="1:34">
      <c r="A10" s="100" t="s">
        <v>210</v>
      </c>
      <c r="B10" s="130" t="s">
        <v>3565</v>
      </c>
      <c r="C10" s="130" t="s">
        <v>3565</v>
      </c>
      <c r="D10" s="130" t="s">
        <v>3565</v>
      </c>
      <c r="E10" s="130" t="s">
        <v>3565</v>
      </c>
      <c r="F10" s="130" t="s">
        <v>3565</v>
      </c>
      <c r="G10" s="130" t="s">
        <v>3565</v>
      </c>
      <c r="H10" s="130" t="s">
        <v>3565</v>
      </c>
      <c r="I10" s="130" t="s">
        <v>3565</v>
      </c>
      <c r="J10" s="130" t="s">
        <v>3565</v>
      </c>
      <c r="K10" s="130" t="s">
        <v>3565</v>
      </c>
      <c r="L10" s="130" t="s">
        <v>3565</v>
      </c>
      <c r="M10" s="130" t="s">
        <v>3565</v>
      </c>
      <c r="N10" s="130" t="s">
        <v>3565</v>
      </c>
      <c r="O10" s="130" t="s">
        <v>3565</v>
      </c>
      <c r="P10" s="130" t="s">
        <v>3565</v>
      </c>
    </row>
    <row r="11" spans="1:34">
      <c r="A11" s="100" t="s">
        <v>112</v>
      </c>
      <c r="B11" s="130" t="s">
        <v>3565</v>
      </c>
      <c r="C11" s="130" t="s">
        <v>3565</v>
      </c>
      <c r="D11" s="130" t="s">
        <v>3565</v>
      </c>
      <c r="E11" s="130" t="s">
        <v>3565</v>
      </c>
      <c r="F11" s="130" t="s">
        <v>3565</v>
      </c>
      <c r="G11" s="130" t="s">
        <v>3565</v>
      </c>
      <c r="H11" s="130" t="s">
        <v>3565</v>
      </c>
      <c r="I11" s="130" t="s">
        <v>3565</v>
      </c>
      <c r="J11" s="130" t="s">
        <v>3565</v>
      </c>
      <c r="K11" s="130" t="s">
        <v>3565</v>
      </c>
      <c r="L11" s="130" t="s">
        <v>3565</v>
      </c>
      <c r="M11" s="130" t="s">
        <v>3565</v>
      </c>
      <c r="N11" s="130" t="s">
        <v>3565</v>
      </c>
      <c r="O11" s="130" t="s">
        <v>3565</v>
      </c>
      <c r="P11" s="130" t="s">
        <v>3565</v>
      </c>
    </row>
    <row r="12" spans="1:34">
      <c r="A12" s="100" t="s">
        <v>193</v>
      </c>
      <c r="B12" s="130" t="s">
        <v>3565</v>
      </c>
      <c r="C12" s="130" t="s">
        <v>3565</v>
      </c>
      <c r="D12" s="130" t="s">
        <v>3565</v>
      </c>
      <c r="E12" s="130" t="s">
        <v>3565</v>
      </c>
      <c r="F12" s="130" t="s">
        <v>3565</v>
      </c>
      <c r="G12" s="130" t="s">
        <v>3565</v>
      </c>
      <c r="H12" s="130" t="s">
        <v>3565</v>
      </c>
      <c r="I12" s="130" t="s">
        <v>3565</v>
      </c>
      <c r="J12" s="130" t="s">
        <v>3565</v>
      </c>
      <c r="K12" s="130" t="s">
        <v>3565</v>
      </c>
      <c r="L12" s="130" t="s">
        <v>3565</v>
      </c>
      <c r="M12" s="130" t="s">
        <v>3565</v>
      </c>
      <c r="N12" s="130" t="s">
        <v>3565</v>
      </c>
      <c r="O12" s="130" t="s">
        <v>3565</v>
      </c>
      <c r="P12" s="130" t="s">
        <v>3565</v>
      </c>
    </row>
    <row r="13" spans="1:34">
      <c r="A13" s="100" t="s">
        <v>201</v>
      </c>
      <c r="B13" s="130" t="s">
        <v>3565</v>
      </c>
      <c r="C13" s="130" t="s">
        <v>3565</v>
      </c>
      <c r="D13" s="130" t="s">
        <v>3565</v>
      </c>
      <c r="E13" s="130" t="s">
        <v>3565</v>
      </c>
      <c r="F13" s="130" t="s">
        <v>3565</v>
      </c>
      <c r="G13" s="130" t="s">
        <v>3565</v>
      </c>
      <c r="H13" s="130" t="s">
        <v>3565</v>
      </c>
      <c r="I13" s="130" t="s">
        <v>3565</v>
      </c>
      <c r="J13" s="130" t="s">
        <v>3565</v>
      </c>
      <c r="K13" s="130" t="s">
        <v>3565</v>
      </c>
      <c r="L13" s="130" t="s">
        <v>3565</v>
      </c>
      <c r="M13" s="130" t="s">
        <v>3565</v>
      </c>
      <c r="N13" s="130" t="s">
        <v>3565</v>
      </c>
      <c r="O13" s="130" t="s">
        <v>3565</v>
      </c>
      <c r="P13" s="130" t="s">
        <v>3565</v>
      </c>
    </row>
    <row r="14" spans="1:34" hidden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</row>
    <row r="15" spans="1:34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34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6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6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6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1:16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</row>
    <row r="21" spans="1:16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1:16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1:16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16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1:16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16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1:16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16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</row>
    <row r="30" spans="1:16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1:16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</row>
    <row r="32" spans="1:16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1:16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</row>
    <row r="34" spans="1:16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1:16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</row>
    <row r="36" spans="1:16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</row>
    <row r="37" spans="1:16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1:16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</row>
    <row r="39" spans="1:16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</row>
    <row r="40" spans="1:16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6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16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</row>
    <row r="44" spans="1:16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1:16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6" spans="1:16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</row>
    <row r="47" spans="1:16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</row>
    <row r="48" spans="1:16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</row>
    <row r="49" spans="1:16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</row>
    <row r="50" spans="1:16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</row>
    <row r="51" spans="1:16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</row>
    <row r="52" spans="1:16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</row>
    <row r="53" spans="1:16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</row>
    <row r="54" spans="1:16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</row>
    <row r="55" spans="1:16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</row>
    <row r="56" spans="1:16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</row>
    <row r="57" spans="1:16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</row>
    <row r="58" spans="1:16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</row>
    <row r="59" spans="1:16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</row>
    <row r="60" spans="1:16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</row>
    <row r="61" spans="1:16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</row>
    <row r="62" spans="1:16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</row>
    <row r="63" spans="1:16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</row>
    <row r="64" spans="1:16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</row>
    <row r="65" spans="1:16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</row>
    <row r="66" spans="1:16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</row>
    <row r="67" spans="1:16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</row>
    <row r="68" spans="1:16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</row>
    <row r="69" spans="1:16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</row>
    <row r="70" spans="1:16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</row>
    <row r="71" spans="1:16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</row>
    <row r="72" spans="1:16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</row>
    <row r="73" spans="1:16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</row>
    <row r="74" spans="1:16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</row>
    <row r="75" spans="1:16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</row>
    <row r="76" spans="1:16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</row>
    <row r="77" spans="1:16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</row>
    <row r="78" spans="1:16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</row>
    <row r="79" spans="1:16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</row>
    <row r="80" spans="1:16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</row>
    <row r="81" spans="1:16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</row>
    <row r="82" spans="1:16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</row>
    <row r="83" spans="1:16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</row>
    <row r="84" spans="1:16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</row>
    <row r="85" spans="1:16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</row>
    <row r="86" spans="1:16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</row>
    <row r="87" spans="1:16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</row>
    <row r="88" spans="1:16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</row>
    <row r="89" spans="1:16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</row>
    <row r="90" spans="1:16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</row>
    <row r="91" spans="1:16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</row>
    <row r="92" spans="1:16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</row>
    <row r="93" spans="1:16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</row>
    <row r="94" spans="1:16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</row>
    <row r="95" spans="1:16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</row>
    <row r="96" spans="1:16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</row>
    <row r="97" spans="1:16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</row>
    <row r="98" spans="1:16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</row>
    <row r="99" spans="1:16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</row>
    <row r="100" spans="1:16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</row>
    <row r="101" spans="1:16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</row>
    <row r="102" spans="1:16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</row>
    <row r="103" spans="1:16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</row>
    <row r="104" spans="1:16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</row>
    <row r="105" spans="1:16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</row>
    <row r="106" spans="1:16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</row>
    <row r="107" spans="1:16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</row>
    <row r="108" spans="1:16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dataValidations count="1">
    <dataValidation allowBlank="1" showInputMessage="1" showErrorMessage="1" sqref="O10:P33 M10:M33 O1:P8 A1:A8 C1:L33 N1:N33 M1:M8 Q1:XFD33 B5:B1048576 A10:A1048576 C34:AY1048576 BA34:XFD1048576 AZ34:AZ9999 AZ10001:AZ1048576" xr:uid="{00000000-0002-0000-0B00-000000000000}"/>
  </dataValidations>
  <pageMargins left="0" right="0" top="0.5" bottom="0.5" header="0" footer="0.25"/>
  <pageSetup paperSize="9" scale="5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.42578125" style="2" bestFit="1" customWidth="1"/>
    <col min="2" max="2" width="57.140625" style="2" bestFit="1" customWidth="1"/>
    <col min="3" max="3" width="7.5703125" style="1" customWidth="1"/>
    <col min="4" max="4" width="11.140625" style="1" customWidth="1"/>
    <col min="5" max="5" width="15.140625" style="1" customWidth="1"/>
    <col min="6" max="6" width="8.140625" style="1" customWidth="1"/>
    <col min="7" max="7" width="11.5703125" style="1" customWidth="1"/>
    <col min="8" max="8" width="13.85546875" style="1" customWidth="1"/>
    <col min="9" max="9" width="15.5703125" style="1" customWidth="1"/>
    <col min="10" max="10" width="15.42578125" style="1" bestFit="1" customWidth="1"/>
    <col min="11" max="11" width="9.5703125" style="1" customWidth="1"/>
    <col min="12" max="12" width="13.140625" style="1" bestFit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7" t="s">
        <v>145</v>
      </c>
      <c r="B1" s="37" t="s" vm="1">
        <v>218</v>
      </c>
    </row>
    <row r="2" spans="1:15">
      <c r="A2" s="37" t="s">
        <v>144</v>
      </c>
      <c r="B2" s="37" t="s">
        <v>219</v>
      </c>
    </row>
    <row r="3" spans="1:15">
      <c r="A3" s="37" t="s">
        <v>146</v>
      </c>
      <c r="B3" s="37" t="s">
        <v>220</v>
      </c>
    </row>
    <row r="4" spans="1:15">
      <c r="A4" s="37" t="s">
        <v>147</v>
      </c>
      <c r="B4" s="37">
        <v>8801</v>
      </c>
    </row>
    <row r="5" spans="1:15" ht="18.75">
      <c r="A5" s="158" t="s">
        <v>89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60"/>
    </row>
    <row r="6" spans="1:15" s="3" customFormat="1">
      <c r="A6" s="38" t="s">
        <v>116</v>
      </c>
      <c r="B6" s="39" t="s">
        <v>46</v>
      </c>
      <c r="C6" s="39" t="s">
        <v>14</v>
      </c>
      <c r="D6" s="39" t="s">
        <v>68</v>
      </c>
      <c r="E6" s="39" t="s">
        <v>104</v>
      </c>
      <c r="F6" s="39" t="s">
        <v>17</v>
      </c>
      <c r="G6" s="39" t="s">
        <v>103</v>
      </c>
      <c r="H6" s="39" t="s">
        <v>16</v>
      </c>
      <c r="I6" s="39" t="s">
        <v>18</v>
      </c>
      <c r="J6" s="39" t="s">
        <v>195</v>
      </c>
      <c r="K6" s="39" t="s">
        <v>194</v>
      </c>
      <c r="L6" s="39" t="s">
        <v>111</v>
      </c>
      <c r="M6" s="39" t="s">
        <v>60</v>
      </c>
      <c r="N6" s="39" t="s">
        <v>148</v>
      </c>
      <c r="O6" s="41" t="s">
        <v>150</v>
      </c>
    </row>
    <row r="7" spans="1:15" s="3" customFormat="1">
      <c r="A7" s="123" t="s">
        <v>3565</v>
      </c>
      <c r="B7" s="124" t="s">
        <v>3565</v>
      </c>
      <c r="C7" s="124" t="s">
        <v>3565</v>
      </c>
      <c r="D7" s="124" t="s">
        <v>3565</v>
      </c>
      <c r="E7" s="27" t="s">
        <v>21</v>
      </c>
      <c r="F7" s="27" t="s">
        <v>20</v>
      </c>
      <c r="G7" s="124" t="s">
        <v>3565</v>
      </c>
      <c r="H7" s="27" t="s">
        <v>19</v>
      </c>
      <c r="I7" s="27" t="s">
        <v>19</v>
      </c>
      <c r="J7" s="27" t="s">
        <v>202</v>
      </c>
      <c r="K7" s="124" t="s">
        <v>3565</v>
      </c>
      <c r="L7" s="27" t="s">
        <v>198</v>
      </c>
      <c r="M7" s="27" t="s">
        <v>19</v>
      </c>
      <c r="N7" s="27" t="s">
        <v>19</v>
      </c>
      <c r="O7" s="28" t="s">
        <v>19</v>
      </c>
    </row>
    <row r="8" spans="1:15" s="4" customFormat="1" ht="20.25">
      <c r="A8" s="125" t="s">
        <v>3565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5" t="s">
        <v>13</v>
      </c>
    </row>
    <row r="9" spans="1:15" s="4" customFormat="1" ht="20.25">
      <c r="A9" s="55" t="s">
        <v>26</v>
      </c>
      <c r="B9" s="126" t="s">
        <v>3565</v>
      </c>
      <c r="C9" s="126" t="s">
        <v>3565</v>
      </c>
      <c r="D9" s="126" t="s">
        <v>3565</v>
      </c>
      <c r="E9" s="126" t="s">
        <v>3565</v>
      </c>
      <c r="F9" s="67">
        <v>6.0420354300144661</v>
      </c>
      <c r="G9" s="126" t="s">
        <v>3565</v>
      </c>
      <c r="H9" s="126" t="s">
        <v>3565</v>
      </c>
      <c r="I9" s="75">
        <v>4.8786079844163235E-2</v>
      </c>
      <c r="J9" s="126" t="s">
        <v>3565</v>
      </c>
      <c r="K9" s="126" t="s">
        <v>3565</v>
      </c>
      <c r="L9" s="63">
        <v>5431052.6762841204</v>
      </c>
      <c r="M9" s="126" t="s">
        <v>3565</v>
      </c>
      <c r="N9" s="64">
        <f>IFERROR(L9/$L$9,0)</f>
        <v>1</v>
      </c>
      <c r="O9" s="64">
        <f>L9/'סכום נכסי הקרן'!$C$41</f>
        <v>0.25805023046252284</v>
      </c>
    </row>
    <row r="10" spans="1:15">
      <c r="A10" s="56" t="s">
        <v>187</v>
      </c>
      <c r="B10" s="127" t="s">
        <v>3565</v>
      </c>
      <c r="C10" s="127" t="s">
        <v>3565</v>
      </c>
      <c r="D10" s="127" t="s">
        <v>3565</v>
      </c>
      <c r="E10" s="127" t="s">
        <v>3565</v>
      </c>
      <c r="F10" s="67">
        <v>6.0420354300144608</v>
      </c>
      <c r="G10" s="127" t="s">
        <v>3565</v>
      </c>
      <c r="H10" s="127" t="s">
        <v>3565</v>
      </c>
      <c r="I10" s="76">
        <v>4.8786079844163187E-2</v>
      </c>
      <c r="J10" s="127" t="s">
        <v>3565</v>
      </c>
      <c r="K10" s="127" t="s">
        <v>3565</v>
      </c>
      <c r="L10" s="65">
        <f>L11+L21</f>
        <v>5431052.6762841232</v>
      </c>
      <c r="M10" s="127" t="s">
        <v>3565</v>
      </c>
      <c r="N10" s="66">
        <f t="shared" ref="N10:N75" si="0">IFERROR(L10/$L$9,0)</f>
        <v>1.0000000000000004</v>
      </c>
      <c r="O10" s="66">
        <f>L10/'סכום נכסי הקרן'!$C$41</f>
        <v>0.25805023046252296</v>
      </c>
    </row>
    <row r="11" spans="1:15">
      <c r="A11" s="85" t="s">
        <v>3335</v>
      </c>
      <c r="B11" s="127" t="s">
        <v>3565</v>
      </c>
      <c r="C11" s="127" t="s">
        <v>3565</v>
      </c>
      <c r="D11" s="127" t="s">
        <v>3565</v>
      </c>
      <c r="E11" s="127" t="s">
        <v>3565</v>
      </c>
      <c r="F11" s="65">
        <v>4.5142775911522852</v>
      </c>
      <c r="G11" s="127" t="s">
        <v>3565</v>
      </c>
      <c r="H11" s="127" t="s">
        <v>3565</v>
      </c>
      <c r="I11" s="101">
        <v>5.1400000000000071E-2</v>
      </c>
      <c r="J11" s="127" t="s">
        <v>3565</v>
      </c>
      <c r="K11" s="127" t="s">
        <v>3565</v>
      </c>
      <c r="L11" s="65">
        <f>SUM(L12:L19)</f>
        <v>499594.051345699</v>
      </c>
      <c r="M11" s="127" t="s">
        <v>3565</v>
      </c>
      <c r="N11" s="66">
        <f t="shared" ref="N11" si="1">IFERROR(L11/$L$9,0)</f>
        <v>9.1988437808251375E-2</v>
      </c>
      <c r="O11" s="66">
        <f>L11/'סכום נכסי הקרן'!$C$41</f>
        <v>2.3737637576306717E-2</v>
      </c>
    </row>
    <row r="12" spans="1:15">
      <c r="A12" s="62" t="s">
        <v>1798</v>
      </c>
      <c r="B12" s="59">
        <v>9444</v>
      </c>
      <c r="C12" s="59" t="s">
        <v>223</v>
      </c>
      <c r="D12" s="130" t="s">
        <v>3565</v>
      </c>
      <c r="E12" s="78">
        <v>44958</v>
      </c>
      <c r="F12" s="68">
        <v>4.0899999999999466</v>
      </c>
      <c r="G12" s="71" t="s">
        <v>132</v>
      </c>
      <c r="H12" s="72">
        <v>5.1500000000000004E-2</v>
      </c>
      <c r="I12" s="72">
        <v>5.1399999999999516E-2</v>
      </c>
      <c r="J12" s="68">
        <v>17669628.441686999</v>
      </c>
      <c r="K12" s="70">
        <v>107.90034828122126</v>
      </c>
      <c r="L12" s="68">
        <v>19065.590628578</v>
      </c>
      <c r="M12" s="130" t="s">
        <v>3565</v>
      </c>
      <c r="N12" s="69">
        <f t="shared" ref="N12:N19" si="2">IFERROR(L12/$L$9,0)</f>
        <v>3.5104779432230649E-3</v>
      </c>
      <c r="O12" s="69">
        <f>L12/'סכום נכסי הקרן'!$C$41</f>
        <v>9.0587964228231507E-4</v>
      </c>
    </row>
    <row r="13" spans="1:15">
      <c r="A13" s="62" t="s">
        <v>1799</v>
      </c>
      <c r="B13" s="59">
        <v>9499</v>
      </c>
      <c r="C13" s="59" t="s">
        <v>223</v>
      </c>
      <c r="D13" s="130" t="s">
        <v>3565</v>
      </c>
      <c r="E13" s="78">
        <v>44986</v>
      </c>
      <c r="F13" s="68">
        <v>4.1699999999998099</v>
      </c>
      <c r="G13" s="71" t="s">
        <v>132</v>
      </c>
      <c r="H13" s="72">
        <v>5.1500000000000004E-2</v>
      </c>
      <c r="I13" s="72">
        <v>5.1399999999996206E-2</v>
      </c>
      <c r="J13" s="68">
        <v>1474917.5991179999</v>
      </c>
      <c r="K13" s="70">
        <v>107.15028957109642</v>
      </c>
      <c r="L13" s="68">
        <v>1580.3784783900001</v>
      </c>
      <c r="M13" s="130" t="s">
        <v>3565</v>
      </c>
      <c r="N13" s="69">
        <f t="shared" si="2"/>
        <v>2.9098934821440204E-4</v>
      </c>
      <c r="O13" s="69">
        <f>L13/'סכום נכסי הקרן'!$C$41</f>
        <v>7.5089868368865759E-5</v>
      </c>
    </row>
    <row r="14" spans="1:15">
      <c r="A14" s="62" t="s">
        <v>1800</v>
      </c>
      <c r="B14" s="59">
        <v>9528</v>
      </c>
      <c r="C14" s="59" t="s">
        <v>223</v>
      </c>
      <c r="D14" s="130" t="s">
        <v>3565</v>
      </c>
      <c r="E14" s="78">
        <v>45047</v>
      </c>
      <c r="F14" s="68">
        <v>4.3400000000000061</v>
      </c>
      <c r="G14" s="71" t="s">
        <v>132</v>
      </c>
      <c r="H14" s="72">
        <v>5.1500000000000004E-2</v>
      </c>
      <c r="I14" s="72">
        <v>5.140000000000014E-2</v>
      </c>
      <c r="J14" s="68">
        <v>98698415.797803998</v>
      </c>
      <c r="K14" s="70">
        <v>105.32936263559262</v>
      </c>
      <c r="L14" s="68">
        <v>103958.412291254</v>
      </c>
      <c r="M14" s="130" t="s">
        <v>3565</v>
      </c>
      <c r="N14" s="69">
        <f t="shared" si="2"/>
        <v>1.9141484807394919E-2</v>
      </c>
      <c r="O14" s="69">
        <f>L14/'סכום נכסי הקרן'!$C$41</f>
        <v>4.939464565943138E-3</v>
      </c>
    </row>
    <row r="15" spans="1:15">
      <c r="A15" s="62" t="s">
        <v>1801</v>
      </c>
      <c r="B15" s="59">
        <v>9586</v>
      </c>
      <c r="C15" s="59" t="s">
        <v>223</v>
      </c>
      <c r="D15" s="130" t="s">
        <v>3565</v>
      </c>
      <c r="E15" s="78">
        <v>45078</v>
      </c>
      <c r="F15" s="68">
        <v>4.4199999999999715</v>
      </c>
      <c r="G15" s="71" t="s">
        <v>132</v>
      </c>
      <c r="H15" s="72">
        <v>5.1500000000000004E-2</v>
      </c>
      <c r="I15" s="72">
        <v>5.1399999999999675E-2</v>
      </c>
      <c r="J15" s="68">
        <v>55219977.232033998</v>
      </c>
      <c r="K15" s="70">
        <v>104.06179235457353</v>
      </c>
      <c r="L15" s="68">
        <v>57462.898045442002</v>
      </c>
      <c r="M15" s="130" t="s">
        <v>3565</v>
      </c>
      <c r="N15" s="69">
        <f t="shared" si="2"/>
        <v>1.0580434672704671E-2</v>
      </c>
      <c r="O15" s="69">
        <f>L15/'סכום נכסי הקרן'!$C$41</f>
        <v>2.7302836056851076E-3</v>
      </c>
    </row>
    <row r="16" spans="1:15">
      <c r="A16" s="62" t="s">
        <v>1802</v>
      </c>
      <c r="B16" s="59">
        <v>9636</v>
      </c>
      <c r="C16" s="59" t="s">
        <v>223</v>
      </c>
      <c r="D16" s="130" t="s">
        <v>3565</v>
      </c>
      <c r="E16" s="78">
        <v>45108</v>
      </c>
      <c r="F16" s="68">
        <v>4.4999999999999813</v>
      </c>
      <c r="G16" s="71" t="s">
        <v>132</v>
      </c>
      <c r="H16" s="72">
        <v>5.1500000000000004E-2</v>
      </c>
      <c r="I16" s="72">
        <v>5.1399999999999793E-2</v>
      </c>
      <c r="J16" s="68">
        <v>77827138.798613995</v>
      </c>
      <c r="K16" s="70">
        <v>103.4283629058486</v>
      </c>
      <c r="L16" s="68">
        <v>80495.335555868995</v>
      </c>
      <c r="M16" s="130" t="s">
        <v>3565</v>
      </c>
      <c r="N16" s="69">
        <f t="shared" si="2"/>
        <v>1.4821313721991592E-2</v>
      </c>
      <c r="O16" s="69">
        <f>L16/'סכום נכסי הקרן'!$C$41</f>
        <v>3.8246434217172826E-3</v>
      </c>
    </row>
    <row r="17" spans="1:15">
      <c r="A17" s="62" t="s">
        <v>1803</v>
      </c>
      <c r="B17" s="59">
        <v>9689</v>
      </c>
      <c r="C17" s="59" t="s">
        <v>223</v>
      </c>
      <c r="D17" s="130" t="s">
        <v>3565</v>
      </c>
      <c r="E17" s="78">
        <v>45139</v>
      </c>
      <c r="F17" s="68">
        <v>4.589999999999999</v>
      </c>
      <c r="G17" s="71" t="s">
        <v>132</v>
      </c>
      <c r="H17" s="72">
        <v>5.1500000000000004E-2</v>
      </c>
      <c r="I17" s="72">
        <v>5.1399999999999987E-2</v>
      </c>
      <c r="J17" s="68">
        <v>164339313.662927</v>
      </c>
      <c r="K17" s="70">
        <v>102.99643928213075</v>
      </c>
      <c r="L17" s="68">
        <v>169263.64141350702</v>
      </c>
      <c r="M17" s="130" t="s">
        <v>3565</v>
      </c>
      <c r="N17" s="69">
        <f t="shared" si="2"/>
        <v>3.116589941258234E-2</v>
      </c>
      <c r="O17" s="69">
        <f>L17/'סכום נכסי הקרן'!$C$41</f>
        <v>8.0423675259886779E-3</v>
      </c>
    </row>
    <row r="18" spans="1:15">
      <c r="A18" s="62" t="s">
        <v>1804</v>
      </c>
      <c r="B18" s="59">
        <v>9731</v>
      </c>
      <c r="C18" s="59" t="s">
        <v>223</v>
      </c>
      <c r="D18" s="130" t="s">
        <v>3565</v>
      </c>
      <c r="E18" s="78">
        <v>45170</v>
      </c>
      <c r="F18" s="68">
        <v>4.6699999999999511</v>
      </c>
      <c r="G18" s="71" t="s">
        <v>132</v>
      </c>
      <c r="H18" s="72">
        <v>5.1500000000000004E-2</v>
      </c>
      <c r="I18" s="72">
        <v>5.1399999999999446E-2</v>
      </c>
      <c r="J18" s="68">
        <v>27356140.943014003</v>
      </c>
      <c r="K18" s="70">
        <v>102.27183929850203</v>
      </c>
      <c r="L18" s="68">
        <v>27977.628503511001</v>
      </c>
      <c r="M18" s="130" t="s">
        <v>3565</v>
      </c>
      <c r="N18" s="69">
        <f t="shared" si="2"/>
        <v>5.151419102539999E-3</v>
      </c>
      <c r="O18" s="69">
        <f>L18/'סכום נכסי הקרן'!$C$41</f>
        <v>1.3293248866194892E-3</v>
      </c>
    </row>
    <row r="19" spans="1:15">
      <c r="A19" s="62" t="s">
        <v>1805</v>
      </c>
      <c r="B19" s="59">
        <v>9787</v>
      </c>
      <c r="C19" s="59" t="s">
        <v>223</v>
      </c>
      <c r="D19" s="130" t="s">
        <v>3565</v>
      </c>
      <c r="E19" s="78">
        <v>45261</v>
      </c>
      <c r="F19" s="68">
        <v>4.9199999999999955</v>
      </c>
      <c r="G19" s="71" t="s">
        <v>132</v>
      </c>
      <c r="H19" s="72">
        <v>5.1500000000000004E-2</v>
      </c>
      <c r="I19" s="72">
        <v>5.1400000000000057E-2</v>
      </c>
      <c r="J19" s="68">
        <v>39624000.084991999</v>
      </c>
      <c r="K19" s="70">
        <v>100.41935782303548</v>
      </c>
      <c r="L19" s="68">
        <v>39790.166429148005</v>
      </c>
      <c r="M19" s="130" t="s">
        <v>3565</v>
      </c>
      <c r="N19" s="69">
        <f t="shared" si="2"/>
        <v>7.3264187996003923E-3</v>
      </c>
      <c r="O19" s="69">
        <f>L19/'סכום נכסי הקרן'!$C$41</f>
        <v>1.8905840597018412E-3</v>
      </c>
    </row>
    <row r="20" spans="1:15">
      <c r="A20" s="134" t="s">
        <v>3565</v>
      </c>
      <c r="B20" s="130" t="s">
        <v>3565</v>
      </c>
      <c r="C20" s="130" t="s">
        <v>3565</v>
      </c>
      <c r="D20" s="130" t="s">
        <v>3565</v>
      </c>
      <c r="E20" s="130" t="s">
        <v>3565</v>
      </c>
      <c r="F20" s="130" t="s">
        <v>3565</v>
      </c>
      <c r="G20" s="130" t="s">
        <v>3565</v>
      </c>
      <c r="H20" s="130" t="s">
        <v>3565</v>
      </c>
      <c r="I20" s="130" t="s">
        <v>3565</v>
      </c>
      <c r="J20" s="130" t="s">
        <v>3565</v>
      </c>
      <c r="K20" s="130" t="s">
        <v>3565</v>
      </c>
      <c r="L20" s="130" t="s">
        <v>3565</v>
      </c>
      <c r="M20" s="130" t="s">
        <v>3565</v>
      </c>
      <c r="N20" s="130" t="s">
        <v>3565</v>
      </c>
      <c r="O20" s="130" t="s">
        <v>3565</v>
      </c>
    </row>
    <row r="21" spans="1:15">
      <c r="A21" s="74" t="s">
        <v>69</v>
      </c>
      <c r="B21" s="127" t="s">
        <v>3565</v>
      </c>
      <c r="C21" s="127" t="s">
        <v>3565</v>
      </c>
      <c r="D21" s="127" t="s">
        <v>3565</v>
      </c>
      <c r="E21" s="127" t="s">
        <v>3565</v>
      </c>
      <c r="F21" s="102">
        <v>6.1968088522900757</v>
      </c>
      <c r="G21" s="127" t="s">
        <v>3565</v>
      </c>
      <c r="H21" s="127" t="s">
        <v>3565</v>
      </c>
      <c r="I21" s="90">
        <v>4.8521269965409543E-2</v>
      </c>
      <c r="J21" s="127" t="s">
        <v>3565</v>
      </c>
      <c r="K21" s="127" t="s">
        <v>3565</v>
      </c>
      <c r="L21" s="87">
        <f>SUM(L22:L162)</f>
        <v>4931458.6249384247</v>
      </c>
      <c r="M21" s="127" t="s">
        <v>3565</v>
      </c>
      <c r="N21" s="66">
        <f t="shared" si="0"/>
        <v>0.90801156219174928</v>
      </c>
      <c r="O21" s="66">
        <f>L21/'סכום נכסי הקרן'!$C$41</f>
        <v>0.23431259288621628</v>
      </c>
    </row>
    <row r="22" spans="1:15">
      <c r="A22" s="62" t="s">
        <v>1806</v>
      </c>
      <c r="B22" s="59" t="s">
        <v>1807</v>
      </c>
      <c r="C22" s="59" t="s">
        <v>223</v>
      </c>
      <c r="D22" s="130" t="s">
        <v>3565</v>
      </c>
      <c r="E22" s="78">
        <v>39845</v>
      </c>
      <c r="F22" s="68">
        <v>8.9999999999293825E-2</v>
      </c>
      <c r="G22" s="71" t="s">
        <v>132</v>
      </c>
      <c r="H22" s="72">
        <v>4.8000000000000001E-2</v>
      </c>
      <c r="I22" s="72">
        <v>4.620000000002069E-2</v>
      </c>
      <c r="J22" s="68">
        <v>476064.73779500002</v>
      </c>
      <c r="K22" s="70">
        <v>127.906463</v>
      </c>
      <c r="L22" s="68">
        <v>608.917566427</v>
      </c>
      <c r="M22" s="130" t="s">
        <v>3565</v>
      </c>
      <c r="N22" s="69">
        <f t="shared" si="0"/>
        <v>1.1211777950266838E-4</v>
      </c>
      <c r="O22" s="69">
        <f>L22/'סכום נכסי הקרן'!$C$41</f>
        <v>2.8932018839609895E-5</v>
      </c>
    </row>
    <row r="23" spans="1:15">
      <c r="A23" s="62" t="s">
        <v>1808</v>
      </c>
      <c r="B23" s="59" t="s">
        <v>1809</v>
      </c>
      <c r="C23" s="59" t="s">
        <v>223</v>
      </c>
      <c r="D23" s="130" t="s">
        <v>3565</v>
      </c>
      <c r="E23" s="78">
        <v>39873</v>
      </c>
      <c r="F23" s="68">
        <v>0.17000000000000354</v>
      </c>
      <c r="G23" s="71" t="s">
        <v>132</v>
      </c>
      <c r="H23" s="72">
        <v>4.8000000000000001E-2</v>
      </c>
      <c r="I23" s="72">
        <v>4.819999999999941E-2</v>
      </c>
      <c r="J23" s="68">
        <v>17498791.045054998</v>
      </c>
      <c r="K23" s="70">
        <v>128.081064</v>
      </c>
      <c r="L23" s="68">
        <v>22412.637670876004</v>
      </c>
      <c r="M23" s="130" t="s">
        <v>3565</v>
      </c>
      <c r="N23" s="69">
        <f t="shared" si="0"/>
        <v>4.1267575563657651E-3</v>
      </c>
      <c r="O23" s="69">
        <f>L23/'סכום נכסי הקרן'!$C$41</f>
        <v>1.0649107384831432E-3</v>
      </c>
    </row>
    <row r="24" spans="1:15">
      <c r="A24" s="62" t="s">
        <v>1810</v>
      </c>
      <c r="B24" s="59" t="s">
        <v>1811</v>
      </c>
      <c r="C24" s="59" t="s">
        <v>223</v>
      </c>
      <c r="D24" s="130" t="s">
        <v>3565</v>
      </c>
      <c r="E24" s="78">
        <v>39934</v>
      </c>
      <c r="F24" s="68">
        <v>0.33000000000000129</v>
      </c>
      <c r="G24" s="71" t="s">
        <v>132</v>
      </c>
      <c r="H24" s="72">
        <v>4.8000000000000001E-2</v>
      </c>
      <c r="I24" s="72">
        <v>4.8299999999999399E-2</v>
      </c>
      <c r="J24" s="68">
        <v>19095574.79459</v>
      </c>
      <c r="K24" s="70">
        <v>126.569211</v>
      </c>
      <c r="L24" s="68">
        <v>24169.118367508996</v>
      </c>
      <c r="M24" s="130" t="s">
        <v>3565</v>
      </c>
      <c r="N24" s="69">
        <f t="shared" si="0"/>
        <v>4.4501719663019908E-3</v>
      </c>
      <c r="O24" s="69">
        <f>L24/'סכום נכסי הקרן'!$C$41</f>
        <v>1.1483679015020874E-3</v>
      </c>
    </row>
    <row r="25" spans="1:15">
      <c r="A25" s="62" t="s">
        <v>1812</v>
      </c>
      <c r="B25" s="59" t="s">
        <v>1813</v>
      </c>
      <c r="C25" s="59" t="s">
        <v>223</v>
      </c>
      <c r="D25" s="130" t="s">
        <v>3565</v>
      </c>
      <c r="E25" s="78">
        <v>40148</v>
      </c>
      <c r="F25" s="68">
        <v>0.91000000000000547</v>
      </c>
      <c r="G25" s="71" t="s">
        <v>132</v>
      </c>
      <c r="H25" s="72">
        <v>4.8000000000000001E-2</v>
      </c>
      <c r="I25" s="72">
        <v>4.830000000000071E-2</v>
      </c>
      <c r="J25" s="68">
        <v>25445298.971851002</v>
      </c>
      <c r="K25" s="70">
        <v>121.502201</v>
      </c>
      <c r="L25" s="68">
        <v>30916.598241013002</v>
      </c>
      <c r="M25" s="130" t="s">
        <v>3565</v>
      </c>
      <c r="N25" s="69">
        <f t="shared" si="0"/>
        <v>5.6925609239654573E-3</v>
      </c>
      <c r="O25" s="69">
        <f>L25/'סכום נכסי הקרן'!$C$41</f>
        <v>1.4689666583512383E-3</v>
      </c>
    </row>
    <row r="26" spans="1:15">
      <c r="A26" s="62" t="s">
        <v>1814</v>
      </c>
      <c r="B26" s="59" t="s">
        <v>1815</v>
      </c>
      <c r="C26" s="59" t="s">
        <v>223</v>
      </c>
      <c r="D26" s="130" t="s">
        <v>3565</v>
      </c>
      <c r="E26" s="78">
        <v>40269</v>
      </c>
      <c r="F26" s="68">
        <v>1.2199999999999971</v>
      </c>
      <c r="G26" s="71" t="s">
        <v>132</v>
      </c>
      <c r="H26" s="72">
        <v>4.8000000000000001E-2</v>
      </c>
      <c r="I26" s="72">
        <v>4.8499999999999786E-2</v>
      </c>
      <c r="J26" s="68">
        <v>28850004.794766001</v>
      </c>
      <c r="K26" s="70">
        <v>123.288242</v>
      </c>
      <c r="L26" s="68">
        <v>35568.663683355</v>
      </c>
      <c r="M26" s="130" t="s">
        <v>3565</v>
      </c>
      <c r="N26" s="69">
        <f t="shared" si="0"/>
        <v>6.5491288343921521E-3</v>
      </c>
      <c r="O26" s="69">
        <f>L26/'סכום נכסי הקרן'!$C$41</f>
        <v>1.6900042050436485E-3</v>
      </c>
    </row>
    <row r="27" spans="1:15">
      <c r="A27" s="62" t="s">
        <v>1816</v>
      </c>
      <c r="B27" s="59" t="s">
        <v>1817</v>
      </c>
      <c r="C27" s="59" t="s">
        <v>223</v>
      </c>
      <c r="D27" s="130" t="s">
        <v>3565</v>
      </c>
      <c r="E27" s="78">
        <v>40391</v>
      </c>
      <c r="F27" s="68">
        <v>1.5200000000000267</v>
      </c>
      <c r="G27" s="71" t="s">
        <v>132</v>
      </c>
      <c r="H27" s="72">
        <v>4.8000000000000001E-2</v>
      </c>
      <c r="I27" s="72">
        <v>4.8500000000000612E-2</v>
      </c>
      <c r="J27" s="68">
        <v>19436607.342002001</v>
      </c>
      <c r="K27" s="70">
        <v>122.272352</v>
      </c>
      <c r="L27" s="68">
        <v>23765.596856143002</v>
      </c>
      <c r="M27" s="130" t="s">
        <v>3565</v>
      </c>
      <c r="N27" s="69">
        <f t="shared" si="0"/>
        <v>4.3758730162792711E-3</v>
      </c>
      <c r="O27" s="69">
        <f>L27/'סכום נכסי הקרן'!$C$41</f>
        <v>1.1291950403256009E-3</v>
      </c>
    </row>
    <row r="28" spans="1:15">
      <c r="A28" s="62" t="s">
        <v>1818</v>
      </c>
      <c r="B28" s="59" t="s">
        <v>1819</v>
      </c>
      <c r="C28" s="59" t="s">
        <v>223</v>
      </c>
      <c r="D28" s="130" t="s">
        <v>3565</v>
      </c>
      <c r="E28" s="78">
        <v>40452</v>
      </c>
      <c r="F28" s="68">
        <v>1.6799999999999908</v>
      </c>
      <c r="G28" s="71" t="s">
        <v>132</v>
      </c>
      <c r="H28" s="72">
        <v>4.8000000000000001E-2</v>
      </c>
      <c r="I28" s="72">
        <v>4.8499999999999724E-2</v>
      </c>
      <c r="J28" s="68">
        <v>25764655.721757997</v>
      </c>
      <c r="K28" s="70">
        <v>120.162972</v>
      </c>
      <c r="L28" s="68">
        <v>30959.576044121004</v>
      </c>
      <c r="M28" s="130" t="s">
        <v>3565</v>
      </c>
      <c r="N28" s="69">
        <f t="shared" si="0"/>
        <v>5.7004742707270663E-3</v>
      </c>
      <c r="O28" s="69">
        <f>L28/'סכום נכסי הקרן'!$C$41</f>
        <v>1.4710086993068013E-3</v>
      </c>
    </row>
    <row r="29" spans="1:15">
      <c r="A29" s="62" t="s">
        <v>1820</v>
      </c>
      <c r="B29" s="59" t="s">
        <v>1821</v>
      </c>
      <c r="C29" s="59" t="s">
        <v>223</v>
      </c>
      <c r="D29" s="130" t="s">
        <v>3565</v>
      </c>
      <c r="E29" s="78">
        <v>40909</v>
      </c>
      <c r="F29" s="68">
        <v>2.7699999999999854</v>
      </c>
      <c r="G29" s="71" t="s">
        <v>132</v>
      </c>
      <c r="H29" s="72">
        <v>4.8000000000000001E-2</v>
      </c>
      <c r="I29" s="72">
        <v>4.8499999999999745E-2</v>
      </c>
      <c r="J29" s="68">
        <v>18322150.227318998</v>
      </c>
      <c r="K29" s="70">
        <v>117.813993</v>
      </c>
      <c r="L29" s="68">
        <v>21586.056721703</v>
      </c>
      <c r="M29" s="130" t="s">
        <v>3565</v>
      </c>
      <c r="N29" s="69">
        <f t="shared" si="0"/>
        <v>3.9745622088998029E-3</v>
      </c>
      <c r="O29" s="69">
        <f>L29/'סכום נכסי הקרן'!$C$41</f>
        <v>1.0256366939942281E-3</v>
      </c>
    </row>
    <row r="30" spans="1:15">
      <c r="A30" s="62" t="s">
        <v>1822</v>
      </c>
      <c r="B30" s="59">
        <v>8790</v>
      </c>
      <c r="C30" s="59" t="s">
        <v>223</v>
      </c>
      <c r="D30" s="130" t="s">
        <v>3565</v>
      </c>
      <c r="E30" s="78">
        <v>41030</v>
      </c>
      <c r="F30" s="68">
        <v>3.1000000000000374</v>
      </c>
      <c r="G30" s="71" t="s">
        <v>132</v>
      </c>
      <c r="H30" s="72">
        <v>4.8000000000000001E-2</v>
      </c>
      <c r="I30" s="72">
        <v>4.8600000000000219E-2</v>
      </c>
      <c r="J30" s="68">
        <v>25342700.196993999</v>
      </c>
      <c r="K30" s="70">
        <v>115.497479</v>
      </c>
      <c r="L30" s="68">
        <v>29270.179768369006</v>
      </c>
      <c r="M30" s="130" t="s">
        <v>3565</v>
      </c>
      <c r="N30" s="69">
        <f t="shared" si="0"/>
        <v>5.3894118715113277E-3</v>
      </c>
      <c r="O30" s="69">
        <f>L30/'סכום נכסי הקרן'!$C$41</f>
        <v>1.3907389755009546E-3</v>
      </c>
    </row>
    <row r="31" spans="1:15">
      <c r="A31" s="62" t="s">
        <v>1823</v>
      </c>
      <c r="B31" s="59" t="s">
        <v>1824</v>
      </c>
      <c r="C31" s="59" t="s">
        <v>223</v>
      </c>
      <c r="D31" s="130" t="s">
        <v>3565</v>
      </c>
      <c r="E31" s="78">
        <v>41091</v>
      </c>
      <c r="F31" s="68">
        <v>3.1899999999998174</v>
      </c>
      <c r="G31" s="71" t="s">
        <v>132</v>
      </c>
      <c r="H31" s="72">
        <v>4.8000000000000001E-2</v>
      </c>
      <c r="I31" s="72">
        <v>4.8599999999994987E-2</v>
      </c>
      <c r="J31" s="68">
        <v>3765647.9917390002</v>
      </c>
      <c r="K31" s="70">
        <v>116.333029</v>
      </c>
      <c r="L31" s="68">
        <v>4380.6923620199996</v>
      </c>
      <c r="M31" s="130" t="s">
        <v>3565</v>
      </c>
      <c r="N31" s="69">
        <f t="shared" si="0"/>
        <v>8.0660097095895439E-4</v>
      </c>
      <c r="O31" s="69">
        <f>L31/'סכום נכסי הקרן'!$C$41</f>
        <v>2.0814356644725289E-4</v>
      </c>
    </row>
    <row r="32" spans="1:15">
      <c r="A32" s="62" t="s">
        <v>1825</v>
      </c>
      <c r="B32" s="59" t="s">
        <v>1826</v>
      </c>
      <c r="C32" s="59" t="s">
        <v>223</v>
      </c>
      <c r="D32" s="130" t="s">
        <v>3565</v>
      </c>
      <c r="E32" s="78">
        <v>41122</v>
      </c>
      <c r="F32" s="68">
        <v>3.2699999999999849</v>
      </c>
      <c r="G32" s="71" t="s">
        <v>132</v>
      </c>
      <c r="H32" s="72">
        <v>4.8000000000000001E-2</v>
      </c>
      <c r="I32" s="72">
        <v>4.8599999999999442E-2</v>
      </c>
      <c r="J32" s="68">
        <v>12096058.376568001</v>
      </c>
      <c r="K32" s="70">
        <v>116.22693099999999</v>
      </c>
      <c r="L32" s="68">
        <v>14058.877473122999</v>
      </c>
      <c r="M32" s="130" t="s">
        <v>3565</v>
      </c>
      <c r="N32" s="69">
        <f t="shared" si="0"/>
        <v>2.5886100377030337E-3</v>
      </c>
      <c r="O32" s="69">
        <f>L32/'סכום נכסי הקרן'!$C$41</f>
        <v>6.6799141680686772E-4</v>
      </c>
    </row>
    <row r="33" spans="1:15">
      <c r="A33" s="62" t="s">
        <v>1827</v>
      </c>
      <c r="B33" s="59" t="s">
        <v>1828</v>
      </c>
      <c r="C33" s="59" t="s">
        <v>223</v>
      </c>
      <c r="D33" s="130" t="s">
        <v>3565</v>
      </c>
      <c r="E33" s="78">
        <v>41154</v>
      </c>
      <c r="F33" s="68">
        <v>3.3599999999999737</v>
      </c>
      <c r="G33" s="71" t="s">
        <v>132</v>
      </c>
      <c r="H33" s="72">
        <v>4.8000000000000001E-2</v>
      </c>
      <c r="I33" s="72">
        <v>4.8599999999999734E-2</v>
      </c>
      <c r="J33" s="68">
        <v>21103235.327941999</v>
      </c>
      <c r="K33" s="70">
        <v>115.65342200000001</v>
      </c>
      <c r="L33" s="68">
        <v>24406.613818874001</v>
      </c>
      <c r="M33" s="130" t="s">
        <v>3565</v>
      </c>
      <c r="N33" s="69">
        <f t="shared" si="0"/>
        <v>4.4939011410165142E-3</v>
      </c>
      <c r="O33" s="69">
        <f>L33/'סכום נכסי הקרן'!$C$41</f>
        <v>1.1596522251151058E-3</v>
      </c>
    </row>
    <row r="34" spans="1:15">
      <c r="A34" s="62" t="s">
        <v>1829</v>
      </c>
      <c r="B34" s="59" t="s">
        <v>1830</v>
      </c>
      <c r="C34" s="59" t="s">
        <v>223</v>
      </c>
      <c r="D34" s="130" t="s">
        <v>3565</v>
      </c>
      <c r="E34" s="78">
        <v>41184</v>
      </c>
      <c r="F34" s="68">
        <v>3.4399999999999893</v>
      </c>
      <c r="G34" s="71" t="s">
        <v>132</v>
      </c>
      <c r="H34" s="72">
        <v>4.8000000000000001E-2</v>
      </c>
      <c r="I34" s="72">
        <v>4.8599999999999692E-2</v>
      </c>
      <c r="J34" s="68">
        <v>23690522.742723998</v>
      </c>
      <c r="K34" s="70">
        <v>113.99917600000001</v>
      </c>
      <c r="L34" s="68">
        <v>27007.000789936999</v>
      </c>
      <c r="M34" s="130" t="s">
        <v>3565</v>
      </c>
      <c r="N34" s="69">
        <f t="shared" si="0"/>
        <v>4.9727009476208872E-3</v>
      </c>
      <c r="O34" s="69">
        <f>L34/'סכום נכסי הקרן'!$C$41</f>
        <v>1.2832066255547756E-3</v>
      </c>
    </row>
    <row r="35" spans="1:15">
      <c r="A35" s="62" t="s">
        <v>1831</v>
      </c>
      <c r="B35" s="59" t="s">
        <v>1832</v>
      </c>
      <c r="C35" s="59" t="s">
        <v>223</v>
      </c>
      <c r="D35" s="130" t="s">
        <v>3565</v>
      </c>
      <c r="E35" s="78">
        <v>41214</v>
      </c>
      <c r="F35" s="68">
        <v>3.5199999999999814</v>
      </c>
      <c r="G35" s="71" t="s">
        <v>132</v>
      </c>
      <c r="H35" s="72">
        <v>4.8000000000000001E-2</v>
      </c>
      <c r="I35" s="72">
        <v>4.8499999999999523E-2</v>
      </c>
      <c r="J35" s="68">
        <v>24935355.765363</v>
      </c>
      <c r="K35" s="70">
        <v>113.55918699999999</v>
      </c>
      <c r="L35" s="68">
        <v>28316.387341651</v>
      </c>
      <c r="M35" s="130" t="s">
        <v>3565</v>
      </c>
      <c r="N35" s="69">
        <f t="shared" si="0"/>
        <v>5.2137935368037763E-3</v>
      </c>
      <c r="O35" s="69">
        <f>L35/'סכום נכסי הקרן'!$C$41</f>
        <v>1.3454206237562265E-3</v>
      </c>
    </row>
    <row r="36" spans="1:15">
      <c r="A36" s="62" t="s">
        <v>1833</v>
      </c>
      <c r="B36" s="59" t="s">
        <v>1834</v>
      </c>
      <c r="C36" s="59" t="s">
        <v>223</v>
      </c>
      <c r="D36" s="130" t="s">
        <v>3565</v>
      </c>
      <c r="E36" s="78">
        <v>41245</v>
      </c>
      <c r="F36" s="68">
        <v>3.6100000000000367</v>
      </c>
      <c r="G36" s="71" t="s">
        <v>132</v>
      </c>
      <c r="H36" s="72">
        <v>4.8000000000000001E-2</v>
      </c>
      <c r="I36" s="72">
        <v>4.8600000000000358E-2</v>
      </c>
      <c r="J36" s="68">
        <v>26044032.667378001</v>
      </c>
      <c r="K36" s="70">
        <v>113.309814</v>
      </c>
      <c r="L36" s="68">
        <v>29510.444933872001</v>
      </c>
      <c r="M36" s="130" t="s">
        <v>3565</v>
      </c>
      <c r="N36" s="69">
        <f t="shared" si="0"/>
        <v>5.4336510236285889E-3</v>
      </c>
      <c r="O36" s="69">
        <f>L36/'סכום נכסי הקרן'!$C$41</f>
        <v>1.4021548989002807E-3</v>
      </c>
    </row>
    <row r="37" spans="1:15">
      <c r="A37" s="62" t="s">
        <v>1835</v>
      </c>
      <c r="B37" s="59" t="s">
        <v>1836</v>
      </c>
      <c r="C37" s="59" t="s">
        <v>223</v>
      </c>
      <c r="D37" s="130" t="s">
        <v>3565</v>
      </c>
      <c r="E37" s="78">
        <v>41275</v>
      </c>
      <c r="F37" s="68">
        <v>3.6100000000000279</v>
      </c>
      <c r="G37" s="71" t="s">
        <v>132</v>
      </c>
      <c r="H37" s="72">
        <v>4.8000000000000001E-2</v>
      </c>
      <c r="I37" s="72">
        <v>4.8600000000000539E-2</v>
      </c>
      <c r="J37" s="68">
        <v>25512895.347773999</v>
      </c>
      <c r="K37" s="70">
        <v>116.124005</v>
      </c>
      <c r="L37" s="68">
        <v>29626.595751297002</v>
      </c>
      <c r="M37" s="130" t="s">
        <v>3565</v>
      </c>
      <c r="N37" s="69">
        <f t="shared" si="0"/>
        <v>5.4550374517021378E-3</v>
      </c>
      <c r="O37" s="69">
        <f>L37/'סכום נכסי הקרן'!$C$41</f>
        <v>1.4076736715934299E-3</v>
      </c>
    </row>
    <row r="38" spans="1:15">
      <c r="A38" s="62" t="s">
        <v>1837</v>
      </c>
      <c r="B38" s="59" t="s">
        <v>1838</v>
      </c>
      <c r="C38" s="59" t="s">
        <v>223</v>
      </c>
      <c r="D38" s="130" t="s">
        <v>3565</v>
      </c>
      <c r="E38" s="78">
        <v>41306</v>
      </c>
      <c r="F38" s="68">
        <v>3.6900000000000102</v>
      </c>
      <c r="G38" s="71" t="s">
        <v>132</v>
      </c>
      <c r="H38" s="72">
        <v>4.8000000000000001E-2</v>
      </c>
      <c r="I38" s="72">
        <v>4.8500000000000328E-2</v>
      </c>
      <c r="J38" s="68">
        <v>29940698.812925</v>
      </c>
      <c r="K38" s="70">
        <v>115.447581</v>
      </c>
      <c r="L38" s="68">
        <v>34565.812387213999</v>
      </c>
      <c r="M38" s="130" t="s">
        <v>3565</v>
      </c>
      <c r="N38" s="69">
        <f t="shared" si="0"/>
        <v>6.3644774682729884E-3</v>
      </c>
      <c r="O38" s="69">
        <f>L38/'סכום נכסי הקרן'!$C$41</f>
        <v>1.6423548774613787E-3</v>
      </c>
    </row>
    <row r="39" spans="1:15">
      <c r="A39" s="62" t="s">
        <v>1839</v>
      </c>
      <c r="B39" s="59" t="s">
        <v>1840</v>
      </c>
      <c r="C39" s="59" t="s">
        <v>223</v>
      </c>
      <c r="D39" s="130" t="s">
        <v>3565</v>
      </c>
      <c r="E39" s="78">
        <v>41334</v>
      </c>
      <c r="F39" s="68">
        <v>3.7700000000000569</v>
      </c>
      <c r="G39" s="71" t="s">
        <v>132</v>
      </c>
      <c r="H39" s="72">
        <v>4.8000000000000001E-2</v>
      </c>
      <c r="I39" s="72">
        <v>4.8600000000000636E-2</v>
      </c>
      <c r="J39" s="68">
        <v>22495945.458004002</v>
      </c>
      <c r="K39" s="70">
        <v>115.193015</v>
      </c>
      <c r="L39" s="68">
        <v>25913.757893876002</v>
      </c>
      <c r="M39" s="130" t="s">
        <v>3565</v>
      </c>
      <c r="N39" s="69">
        <f t="shared" si="0"/>
        <v>4.771406104572341E-3</v>
      </c>
      <c r="O39" s="69">
        <f>L39/'סכום נכסי הקרן'!$C$41</f>
        <v>1.231262444915181E-3</v>
      </c>
    </row>
    <row r="40" spans="1:15">
      <c r="A40" s="62" t="s">
        <v>1841</v>
      </c>
      <c r="B40" s="59" t="s">
        <v>1842</v>
      </c>
      <c r="C40" s="59" t="s">
        <v>223</v>
      </c>
      <c r="D40" s="130" t="s">
        <v>3565</v>
      </c>
      <c r="E40" s="78">
        <v>41366</v>
      </c>
      <c r="F40" s="68">
        <v>3.8499999999999903</v>
      </c>
      <c r="G40" s="71" t="s">
        <v>132</v>
      </c>
      <c r="H40" s="72">
        <v>4.8000000000000001E-2</v>
      </c>
      <c r="I40" s="72">
        <v>4.8599999999999872E-2</v>
      </c>
      <c r="J40" s="68">
        <v>31177343.200950999</v>
      </c>
      <c r="K40" s="70">
        <v>114.73222800000001</v>
      </c>
      <c r="L40" s="68">
        <v>35770.460406411003</v>
      </c>
      <c r="M40" s="130" t="s">
        <v>3565</v>
      </c>
      <c r="N40" s="69">
        <f t="shared" si="0"/>
        <v>6.5862849319452453E-3</v>
      </c>
      <c r="O40" s="69">
        <f>L40/'סכום נכסי הקרן'!$C$41</f>
        <v>1.6995923445803122E-3</v>
      </c>
    </row>
    <row r="41" spans="1:15">
      <c r="A41" s="62" t="s">
        <v>1843</v>
      </c>
      <c r="B41" s="59">
        <v>2704</v>
      </c>
      <c r="C41" s="59" t="s">
        <v>223</v>
      </c>
      <c r="D41" s="130" t="s">
        <v>3565</v>
      </c>
      <c r="E41" s="78">
        <v>41395</v>
      </c>
      <c r="F41" s="68">
        <v>3.9399999999999635</v>
      </c>
      <c r="G41" s="71" t="s">
        <v>132</v>
      </c>
      <c r="H41" s="72">
        <v>4.8000000000000001E-2</v>
      </c>
      <c r="I41" s="72">
        <v>4.8599999999999442E-2</v>
      </c>
      <c r="J41" s="68">
        <v>21348894.366331998</v>
      </c>
      <c r="K41" s="70">
        <v>114.058114</v>
      </c>
      <c r="L41" s="68">
        <v>24350.146277469001</v>
      </c>
      <c r="M41" s="130" t="s">
        <v>3565</v>
      </c>
      <c r="N41" s="69">
        <f t="shared" si="0"/>
        <v>4.4835039777462006E-3</v>
      </c>
      <c r="O41" s="69">
        <f>L41/'סכום נכסי הקרן'!$C$41</f>
        <v>1.1569692347370448E-3</v>
      </c>
    </row>
    <row r="42" spans="1:15">
      <c r="A42" s="62" t="s">
        <v>1844</v>
      </c>
      <c r="B42" s="59" t="s">
        <v>1845</v>
      </c>
      <c r="C42" s="59" t="s">
        <v>223</v>
      </c>
      <c r="D42" s="130" t="s">
        <v>3565</v>
      </c>
      <c r="E42" s="78">
        <v>41427</v>
      </c>
      <c r="F42" s="68">
        <v>4.0199999999999996</v>
      </c>
      <c r="G42" s="71" t="s">
        <v>132</v>
      </c>
      <c r="H42" s="72">
        <v>4.8000000000000001E-2</v>
      </c>
      <c r="I42" s="72">
        <v>4.8600000000000032E-2</v>
      </c>
      <c r="J42" s="68">
        <v>42205186.164180003</v>
      </c>
      <c r="K42" s="70">
        <v>113.152174</v>
      </c>
      <c r="L42" s="68">
        <v>47756.085702151002</v>
      </c>
      <c r="M42" s="130" t="s">
        <v>3565</v>
      </c>
      <c r="N42" s="69">
        <f t="shared" si="0"/>
        <v>8.7931545776914286E-3</v>
      </c>
      <c r="O42" s="69">
        <f>L42/'סכום נכסי הקרן'!$C$41</f>
        <v>2.2690755652658612E-3</v>
      </c>
    </row>
    <row r="43" spans="1:15">
      <c r="A43" s="62" t="s">
        <v>1846</v>
      </c>
      <c r="B43" s="59">
        <v>8805</v>
      </c>
      <c r="C43" s="59" t="s">
        <v>223</v>
      </c>
      <c r="D43" s="130" t="s">
        <v>3565</v>
      </c>
      <c r="E43" s="78">
        <v>41487</v>
      </c>
      <c r="F43" s="68">
        <v>4.089999999999935</v>
      </c>
      <c r="G43" s="71" t="s">
        <v>132</v>
      </c>
      <c r="H43" s="72">
        <v>4.8000000000000001E-2</v>
      </c>
      <c r="I43" s="72">
        <v>4.8499999999999363E-2</v>
      </c>
      <c r="J43" s="68">
        <v>22245951.260113001</v>
      </c>
      <c r="K43" s="70">
        <v>113.944827</v>
      </c>
      <c r="L43" s="68">
        <v>25348.110774696004</v>
      </c>
      <c r="M43" s="130" t="s">
        <v>3565</v>
      </c>
      <c r="N43" s="69">
        <f t="shared" si="0"/>
        <v>4.667255555333513E-3</v>
      </c>
      <c r="O43" s="69">
        <f>L43/'סכום נכסי הקרן'!$C$41</f>
        <v>1.2043863716813031E-3</v>
      </c>
    </row>
    <row r="44" spans="1:15">
      <c r="A44" s="62" t="s">
        <v>1847</v>
      </c>
      <c r="B44" s="59" t="s">
        <v>1848</v>
      </c>
      <c r="C44" s="59" t="s">
        <v>223</v>
      </c>
      <c r="D44" s="130" t="s">
        <v>3565</v>
      </c>
      <c r="E44" s="78">
        <v>41518</v>
      </c>
      <c r="F44" s="68">
        <v>4.1799999999998683</v>
      </c>
      <c r="G44" s="71" t="s">
        <v>132</v>
      </c>
      <c r="H44" s="72">
        <v>4.8000000000000001E-2</v>
      </c>
      <c r="I44" s="72">
        <v>4.8499999999997427E-2</v>
      </c>
      <c r="J44" s="68">
        <v>2415004.964983</v>
      </c>
      <c r="K44" s="70">
        <v>113.164751</v>
      </c>
      <c r="L44" s="68">
        <v>2732.9343572019998</v>
      </c>
      <c r="M44" s="130" t="s">
        <v>3565</v>
      </c>
      <c r="N44" s="69">
        <f t="shared" si="0"/>
        <v>5.0320527531171912E-4</v>
      </c>
      <c r="O44" s="69">
        <f>L44/'סכום נכסי הקרן'!$C$41</f>
        <v>1.2985223726414636E-4</v>
      </c>
    </row>
    <row r="45" spans="1:15">
      <c r="A45" s="62" t="s">
        <v>1849</v>
      </c>
      <c r="B45" s="59" t="s">
        <v>1850</v>
      </c>
      <c r="C45" s="59" t="s">
        <v>223</v>
      </c>
      <c r="D45" s="130" t="s">
        <v>3565</v>
      </c>
      <c r="E45" s="78">
        <v>41548</v>
      </c>
      <c r="F45" s="68">
        <v>4.2600000000000184</v>
      </c>
      <c r="G45" s="71" t="s">
        <v>132</v>
      </c>
      <c r="H45" s="72">
        <v>4.8000000000000001E-2</v>
      </c>
      <c r="I45" s="72">
        <v>4.8500000000000189E-2</v>
      </c>
      <c r="J45" s="68">
        <v>55541421.280959994</v>
      </c>
      <c r="K45" s="70">
        <v>112.49197700000001</v>
      </c>
      <c r="L45" s="68">
        <v>62479.642954260999</v>
      </c>
      <c r="M45" s="130" t="s">
        <v>3565</v>
      </c>
      <c r="N45" s="69">
        <f t="shared" si="0"/>
        <v>1.150414968852945E-2</v>
      </c>
      <c r="O45" s="69">
        <f>L45/'סכום נכסי הקרן'!$C$41</f>
        <v>2.9686484784003848E-3</v>
      </c>
    </row>
    <row r="46" spans="1:15">
      <c r="A46" s="62" t="s">
        <v>1851</v>
      </c>
      <c r="B46" s="59" t="s">
        <v>1852</v>
      </c>
      <c r="C46" s="59" t="s">
        <v>223</v>
      </c>
      <c r="D46" s="130" t="s">
        <v>3565</v>
      </c>
      <c r="E46" s="78">
        <v>41579</v>
      </c>
      <c r="F46" s="68">
        <v>4.34</v>
      </c>
      <c r="G46" s="71" t="s">
        <v>132</v>
      </c>
      <c r="H46" s="72">
        <v>4.8000000000000001E-2</v>
      </c>
      <c r="I46" s="72">
        <v>4.849999999999987E-2</v>
      </c>
      <c r="J46" s="68">
        <v>38540210.209742002</v>
      </c>
      <c r="K46" s="70">
        <v>112.048484</v>
      </c>
      <c r="L46" s="68">
        <v>43183.721128402991</v>
      </c>
      <c r="M46" s="130" t="s">
        <v>3565</v>
      </c>
      <c r="N46" s="69">
        <f t="shared" si="0"/>
        <v>7.9512616986710805E-3</v>
      </c>
      <c r="O46" s="69">
        <f>L46/'סכום נכסי הקרן'!$C$41</f>
        <v>2.051824913809903E-3</v>
      </c>
    </row>
    <row r="47" spans="1:15">
      <c r="A47" s="62" t="s">
        <v>1853</v>
      </c>
      <c r="B47" s="59" t="s">
        <v>1854</v>
      </c>
      <c r="C47" s="59" t="s">
        <v>223</v>
      </c>
      <c r="D47" s="130" t="s">
        <v>3565</v>
      </c>
      <c r="E47" s="78">
        <v>41609</v>
      </c>
      <c r="F47" s="68">
        <v>4.4300000000000201</v>
      </c>
      <c r="G47" s="71" t="s">
        <v>132</v>
      </c>
      <c r="H47" s="72">
        <v>4.8000000000000001E-2</v>
      </c>
      <c r="I47" s="72">
        <v>4.850000000000023E-2</v>
      </c>
      <c r="J47" s="68">
        <v>37381277.569807999</v>
      </c>
      <c r="K47" s="70">
        <v>111.287283</v>
      </c>
      <c r="L47" s="68">
        <v>41600.608296325998</v>
      </c>
      <c r="M47" s="130" t="s">
        <v>3565</v>
      </c>
      <c r="N47" s="69">
        <f t="shared" si="0"/>
        <v>7.6597688838453276E-3</v>
      </c>
      <c r="O47" s="69">
        <f>L47/'סכום נכסי הקרן'!$C$41</f>
        <v>1.9766051257659482E-3</v>
      </c>
    </row>
    <row r="48" spans="1:15">
      <c r="A48" s="62" t="s">
        <v>1855</v>
      </c>
      <c r="B48" s="59" t="s">
        <v>1856</v>
      </c>
      <c r="C48" s="59" t="s">
        <v>223</v>
      </c>
      <c r="D48" s="130" t="s">
        <v>3565</v>
      </c>
      <c r="E48" s="78">
        <v>41672</v>
      </c>
      <c r="F48" s="68">
        <v>4.4899999999998963</v>
      </c>
      <c r="G48" s="71" t="s">
        <v>132</v>
      </c>
      <c r="H48" s="72">
        <v>4.8000000000000001E-2</v>
      </c>
      <c r="I48" s="72">
        <v>4.8499999999999203E-2</v>
      </c>
      <c r="J48" s="68">
        <v>11598638.964194</v>
      </c>
      <c r="K48" s="70">
        <v>113.389481</v>
      </c>
      <c r="L48" s="68">
        <v>13151.636528612999</v>
      </c>
      <c r="M48" s="130" t="s">
        <v>3565</v>
      </c>
      <c r="N48" s="69">
        <f t="shared" si="0"/>
        <v>2.4215630583077378E-3</v>
      </c>
      <c r="O48" s="69">
        <f>L48/'סכום נכסי הקרן'!$C$41</f>
        <v>6.2488490527584336E-4</v>
      </c>
    </row>
    <row r="49" spans="1:15">
      <c r="A49" s="62" t="s">
        <v>1857</v>
      </c>
      <c r="B49" s="59" t="s">
        <v>1858</v>
      </c>
      <c r="C49" s="59" t="s">
        <v>223</v>
      </c>
      <c r="D49" s="130" t="s">
        <v>3565</v>
      </c>
      <c r="E49" s="78">
        <v>41700</v>
      </c>
      <c r="F49" s="68">
        <v>4.5700000000000101</v>
      </c>
      <c r="G49" s="71" t="s">
        <v>132</v>
      </c>
      <c r="H49" s="72">
        <v>4.8000000000000001E-2</v>
      </c>
      <c r="I49" s="72">
        <v>4.8600000000000129E-2</v>
      </c>
      <c r="J49" s="68">
        <v>50245301.423905</v>
      </c>
      <c r="K49" s="70">
        <v>113.608948</v>
      </c>
      <c r="L49" s="68">
        <v>57083.158258941003</v>
      </c>
      <c r="M49" s="130" t="s">
        <v>3565</v>
      </c>
      <c r="N49" s="69">
        <f t="shared" si="0"/>
        <v>1.0510514565289912E-2</v>
      </c>
      <c r="O49" s="69">
        <f>L49/'סכום נכסי הקרן'!$C$41</f>
        <v>2.7122407058527646E-3</v>
      </c>
    </row>
    <row r="50" spans="1:15">
      <c r="A50" s="62" t="s">
        <v>1859</v>
      </c>
      <c r="B50" s="59" t="s">
        <v>1860</v>
      </c>
      <c r="C50" s="59" t="s">
        <v>223</v>
      </c>
      <c r="D50" s="130" t="s">
        <v>3565</v>
      </c>
      <c r="E50" s="78">
        <v>41730</v>
      </c>
      <c r="F50" s="68">
        <v>4.6499999999999559</v>
      </c>
      <c r="G50" s="71" t="s">
        <v>132</v>
      </c>
      <c r="H50" s="72">
        <v>4.8000000000000001E-2</v>
      </c>
      <c r="I50" s="72">
        <v>4.8499999999999377E-2</v>
      </c>
      <c r="J50" s="68">
        <v>29093576.534136999</v>
      </c>
      <c r="K50" s="70">
        <v>113.389898</v>
      </c>
      <c r="L50" s="68">
        <v>32989.176872692995</v>
      </c>
      <c r="M50" s="130" t="s">
        <v>3565</v>
      </c>
      <c r="N50" s="69">
        <f t="shared" si="0"/>
        <v>6.0741772983987901E-3</v>
      </c>
      <c r="O50" s="69">
        <f>L50/'סכום נכסי הקרן'!$C$41</f>
        <v>1.5674428517220319E-3</v>
      </c>
    </row>
    <row r="51" spans="1:15">
      <c r="A51" s="62" t="s">
        <v>1861</v>
      </c>
      <c r="B51" s="59" t="s">
        <v>1862</v>
      </c>
      <c r="C51" s="59" t="s">
        <v>223</v>
      </c>
      <c r="D51" s="130" t="s">
        <v>3565</v>
      </c>
      <c r="E51" s="78">
        <v>41760</v>
      </c>
      <c r="F51" s="68">
        <v>4.7399999999999016</v>
      </c>
      <c r="G51" s="71" t="s">
        <v>132</v>
      </c>
      <c r="H51" s="72">
        <v>4.8000000000000001E-2</v>
      </c>
      <c r="I51" s="72">
        <v>4.8599999999999151E-2</v>
      </c>
      <c r="J51" s="68">
        <v>10690824.452392001</v>
      </c>
      <c r="K51" s="70">
        <v>112.56057800000001</v>
      </c>
      <c r="L51" s="68">
        <v>12033.653757157001</v>
      </c>
      <c r="M51" s="130" t="s">
        <v>3565</v>
      </c>
      <c r="N51" s="69">
        <f t="shared" si="0"/>
        <v>2.2157129518747963E-3</v>
      </c>
      <c r="O51" s="69">
        <f>L51/'סכום נכסי הקרן'!$C$41</f>
        <v>5.717652378700879E-4</v>
      </c>
    </row>
    <row r="52" spans="1:15">
      <c r="A52" s="62" t="s">
        <v>1863</v>
      </c>
      <c r="B52" s="59" t="s">
        <v>1864</v>
      </c>
      <c r="C52" s="59" t="s">
        <v>223</v>
      </c>
      <c r="D52" s="130" t="s">
        <v>3565</v>
      </c>
      <c r="E52" s="78">
        <v>41791</v>
      </c>
      <c r="F52" s="68">
        <v>4.8200000000000367</v>
      </c>
      <c r="G52" s="71" t="s">
        <v>132</v>
      </c>
      <c r="H52" s="72">
        <v>4.8000000000000001E-2</v>
      </c>
      <c r="I52" s="72">
        <v>4.860000000000033E-2</v>
      </c>
      <c r="J52" s="68">
        <v>42805686.035800003</v>
      </c>
      <c r="K52" s="70">
        <v>112.045067</v>
      </c>
      <c r="L52" s="68">
        <v>47961.659399203993</v>
      </c>
      <c r="M52" s="130" t="s">
        <v>3565</v>
      </c>
      <c r="N52" s="69">
        <f t="shared" si="0"/>
        <v>8.8310061157460453E-3</v>
      </c>
      <c r="O52" s="69">
        <f>L52/'סכום נכסי הקרן'!$C$41</f>
        <v>2.2788431633842155E-3</v>
      </c>
    </row>
    <row r="53" spans="1:15">
      <c r="A53" s="62" t="s">
        <v>1865</v>
      </c>
      <c r="B53" s="59" t="s">
        <v>1866</v>
      </c>
      <c r="C53" s="59" t="s">
        <v>223</v>
      </c>
      <c r="D53" s="130" t="s">
        <v>3565</v>
      </c>
      <c r="E53" s="78">
        <v>41821</v>
      </c>
      <c r="F53" s="68">
        <v>4.7900000000000338</v>
      </c>
      <c r="G53" s="71" t="s">
        <v>132</v>
      </c>
      <c r="H53" s="72">
        <v>4.8000000000000001E-2</v>
      </c>
      <c r="I53" s="72">
        <v>4.8600000000000539E-2</v>
      </c>
      <c r="J53" s="68">
        <v>27861106.744148999</v>
      </c>
      <c r="K53" s="70">
        <v>114.165436</v>
      </c>
      <c r="L53" s="68">
        <v>31807.753963148003</v>
      </c>
      <c r="M53" s="130" t="s">
        <v>3565</v>
      </c>
      <c r="N53" s="69">
        <f t="shared" si="0"/>
        <v>5.8566461897973333E-3</v>
      </c>
      <c r="O53" s="69">
        <f>L53/'סכום נכסי הקרן'!$C$41</f>
        <v>1.5113088990146581E-3</v>
      </c>
    </row>
    <row r="54" spans="1:15">
      <c r="A54" s="62" t="s">
        <v>1867</v>
      </c>
      <c r="B54" s="59" t="s">
        <v>1868</v>
      </c>
      <c r="C54" s="59" t="s">
        <v>223</v>
      </c>
      <c r="D54" s="130" t="s">
        <v>3565</v>
      </c>
      <c r="E54" s="78">
        <v>41852</v>
      </c>
      <c r="F54" s="68">
        <v>4.8699999999999886</v>
      </c>
      <c r="G54" s="71" t="s">
        <v>132</v>
      </c>
      <c r="H54" s="72">
        <v>4.8000000000000001E-2</v>
      </c>
      <c r="I54" s="72">
        <v>4.8499999999999835E-2</v>
      </c>
      <c r="J54" s="68">
        <v>20502414.333395999</v>
      </c>
      <c r="K54" s="70">
        <v>113.389836</v>
      </c>
      <c r="L54" s="68">
        <v>23247.653955743997</v>
      </c>
      <c r="M54" s="130" t="s">
        <v>3565</v>
      </c>
      <c r="N54" s="69">
        <f t="shared" si="0"/>
        <v>4.2805060715503575E-3</v>
      </c>
      <c r="O54" s="69">
        <f>L54/'סכום נכסי הקרן'!$C$41</f>
        <v>1.1045855782597981E-3</v>
      </c>
    </row>
    <row r="55" spans="1:15">
      <c r="A55" s="62" t="s">
        <v>1869</v>
      </c>
      <c r="B55" s="59" t="s">
        <v>1870</v>
      </c>
      <c r="C55" s="59" t="s">
        <v>223</v>
      </c>
      <c r="D55" s="130" t="s">
        <v>3565</v>
      </c>
      <c r="E55" s="78">
        <v>41883</v>
      </c>
      <c r="F55" s="68">
        <v>4.9599999999999769</v>
      </c>
      <c r="G55" s="71" t="s">
        <v>132</v>
      </c>
      <c r="H55" s="72">
        <v>4.8000000000000001E-2</v>
      </c>
      <c r="I55" s="72">
        <v>4.8499999999999724E-2</v>
      </c>
      <c r="J55" s="68">
        <v>33375750.752347004</v>
      </c>
      <c r="K55" s="70">
        <v>112.83300199999999</v>
      </c>
      <c r="L55" s="68">
        <v>37658.861491853</v>
      </c>
      <c r="M55" s="130" t="s">
        <v>3565</v>
      </c>
      <c r="N55" s="69">
        <f t="shared" si="0"/>
        <v>6.9339893638481276E-3</v>
      </c>
      <c r="O55" s="69">
        <f>L55/'סכום נכסי הקרן'!$C$41</f>
        <v>1.7893175533656915E-3</v>
      </c>
    </row>
    <row r="56" spans="1:15">
      <c r="A56" s="62" t="s">
        <v>1871</v>
      </c>
      <c r="B56" s="59" t="s">
        <v>1872</v>
      </c>
      <c r="C56" s="59" t="s">
        <v>223</v>
      </c>
      <c r="D56" s="130" t="s">
        <v>3565</v>
      </c>
      <c r="E56" s="78">
        <v>41913</v>
      </c>
      <c r="F56" s="68">
        <v>5.0400000000000569</v>
      </c>
      <c r="G56" s="71" t="s">
        <v>132</v>
      </c>
      <c r="H56" s="72">
        <v>4.8000000000000001E-2</v>
      </c>
      <c r="I56" s="72">
        <v>4.8500000000000369E-2</v>
      </c>
      <c r="J56" s="68">
        <v>29026301.28114</v>
      </c>
      <c r="K56" s="70">
        <v>112.502351</v>
      </c>
      <c r="L56" s="68">
        <v>32655.271335528003</v>
      </c>
      <c r="M56" s="130" t="s">
        <v>3565</v>
      </c>
      <c r="N56" s="69">
        <f t="shared" si="0"/>
        <v>6.0126964848130435E-3</v>
      </c>
      <c r="O56" s="69">
        <f>L56/'סכום נכסי הקרן'!$C$41</f>
        <v>1.5515777136072069E-3</v>
      </c>
    </row>
    <row r="57" spans="1:15">
      <c r="A57" s="62" t="s">
        <v>1873</v>
      </c>
      <c r="B57" s="59" t="s">
        <v>1874</v>
      </c>
      <c r="C57" s="59" t="s">
        <v>223</v>
      </c>
      <c r="D57" s="130" t="s">
        <v>3565</v>
      </c>
      <c r="E57" s="78">
        <v>41945</v>
      </c>
      <c r="F57" s="68">
        <v>5.1299999999998889</v>
      </c>
      <c r="G57" s="71" t="s">
        <v>132</v>
      </c>
      <c r="H57" s="72">
        <v>4.8000000000000001E-2</v>
      </c>
      <c r="I57" s="72">
        <v>4.849999999999894E-2</v>
      </c>
      <c r="J57" s="68">
        <v>15600312.306543</v>
      </c>
      <c r="K57" s="70">
        <v>112.370261</v>
      </c>
      <c r="L57" s="68">
        <v>17530.111660461</v>
      </c>
      <c r="M57" s="130" t="s">
        <v>3565</v>
      </c>
      <c r="N57" s="69">
        <f t="shared" si="0"/>
        <v>3.227755778729613E-3</v>
      </c>
      <c r="O57" s="69">
        <f>L57/'סכום נכסי הקרן'!$C$41</f>
        <v>8.3292312257791652E-4</v>
      </c>
    </row>
    <row r="58" spans="1:15">
      <c r="A58" s="62" t="s">
        <v>1875</v>
      </c>
      <c r="B58" s="59" t="s">
        <v>1876</v>
      </c>
      <c r="C58" s="59" t="s">
        <v>223</v>
      </c>
      <c r="D58" s="130" t="s">
        <v>3565</v>
      </c>
      <c r="E58" s="78">
        <v>41974</v>
      </c>
      <c r="F58" s="68">
        <v>5.2100000000000479</v>
      </c>
      <c r="G58" s="71" t="s">
        <v>132</v>
      </c>
      <c r="H58" s="72">
        <v>4.8000000000000001E-2</v>
      </c>
      <c r="I58" s="72">
        <v>4.8500000000000425E-2</v>
      </c>
      <c r="J58" s="68">
        <v>52841419.719152004</v>
      </c>
      <c r="K58" s="70">
        <v>111.614228</v>
      </c>
      <c r="L58" s="68">
        <v>58978.54250601001</v>
      </c>
      <c r="M58" s="130" t="s">
        <v>3565</v>
      </c>
      <c r="N58" s="69">
        <f t="shared" si="0"/>
        <v>1.0859504781375573E-2</v>
      </c>
      <c r="O58" s="69">
        <f>L58/'סכום נכסי הקרן'!$C$41</f>
        <v>2.8022977115428355E-3</v>
      </c>
    </row>
    <row r="59" spans="1:15">
      <c r="A59" s="62" t="s">
        <v>1877</v>
      </c>
      <c r="B59" s="59" t="s">
        <v>1878</v>
      </c>
      <c r="C59" s="59" t="s">
        <v>223</v>
      </c>
      <c r="D59" s="130" t="s">
        <v>3565</v>
      </c>
      <c r="E59" s="78">
        <v>42005</v>
      </c>
      <c r="F59" s="68">
        <v>5.170000000000246</v>
      </c>
      <c r="G59" s="71" t="s">
        <v>132</v>
      </c>
      <c r="H59" s="72">
        <v>4.8000000000000001E-2</v>
      </c>
      <c r="I59" s="72">
        <v>4.8500000000002617E-2</v>
      </c>
      <c r="J59" s="68">
        <v>4525103.7117290003</v>
      </c>
      <c r="K59" s="70">
        <v>114.063997</v>
      </c>
      <c r="L59" s="68">
        <v>5161.5141612689995</v>
      </c>
      <c r="M59" s="130" t="s">
        <v>3565</v>
      </c>
      <c r="N59" s="69">
        <f t="shared" si="0"/>
        <v>9.5037085237782357E-4</v>
      </c>
      <c r="O59" s="69">
        <f>L59/'סכום נכסי הקרן'!$C$41</f>
        <v>2.4524341748096166E-4</v>
      </c>
    </row>
    <row r="60" spans="1:15">
      <c r="A60" s="62" t="s">
        <v>1879</v>
      </c>
      <c r="B60" s="59" t="s">
        <v>1880</v>
      </c>
      <c r="C60" s="59" t="s">
        <v>223</v>
      </c>
      <c r="D60" s="130" t="s">
        <v>3565</v>
      </c>
      <c r="E60" s="78">
        <v>42036</v>
      </c>
      <c r="F60" s="68">
        <v>5.2500000000000346</v>
      </c>
      <c r="G60" s="71" t="s">
        <v>132</v>
      </c>
      <c r="H60" s="72">
        <v>4.8000000000000001E-2</v>
      </c>
      <c r="I60" s="72">
        <v>4.8600000000000268E-2</v>
      </c>
      <c r="J60" s="68">
        <v>31178948.815581001</v>
      </c>
      <c r="K60" s="70">
        <v>113.556585</v>
      </c>
      <c r="L60" s="68">
        <v>35405.749522871003</v>
      </c>
      <c r="M60" s="130" t="s">
        <v>3565</v>
      </c>
      <c r="N60" s="69">
        <f t="shared" si="0"/>
        <v>6.5191320418374792E-3</v>
      </c>
      <c r="O60" s="69">
        <f>L60/'סכום נכסי הקרן'!$C$41</f>
        <v>1.6822635258117785E-3</v>
      </c>
    </row>
    <row r="61" spans="1:15">
      <c r="A61" s="62" t="s">
        <v>1881</v>
      </c>
      <c r="B61" s="59" t="s">
        <v>1882</v>
      </c>
      <c r="C61" s="59" t="s">
        <v>223</v>
      </c>
      <c r="D61" s="130" t="s">
        <v>3565</v>
      </c>
      <c r="E61" s="78">
        <v>42064</v>
      </c>
      <c r="F61" s="68">
        <v>5.3299999999999965</v>
      </c>
      <c r="G61" s="71" t="s">
        <v>132</v>
      </c>
      <c r="H61" s="72">
        <v>4.8000000000000001E-2</v>
      </c>
      <c r="I61" s="72">
        <v>4.8600000000000004E-2</v>
      </c>
      <c r="J61" s="68">
        <v>77298944.570627004</v>
      </c>
      <c r="K61" s="70">
        <v>114.162852</v>
      </c>
      <c r="L61" s="68">
        <v>88246.679975922016</v>
      </c>
      <c r="M61" s="130" t="s">
        <v>3565</v>
      </c>
      <c r="N61" s="69">
        <f t="shared" si="0"/>
        <v>1.6248540611891033E-2</v>
      </c>
      <c r="O61" s="69">
        <f>L61/'סכום נכסי הקרן'!$C$41</f>
        <v>4.1929396495781427E-3</v>
      </c>
    </row>
    <row r="62" spans="1:15">
      <c r="A62" s="62" t="s">
        <v>1883</v>
      </c>
      <c r="B62" s="59" t="s">
        <v>1884</v>
      </c>
      <c r="C62" s="59" t="s">
        <v>223</v>
      </c>
      <c r="D62" s="130" t="s">
        <v>3565</v>
      </c>
      <c r="E62" s="78">
        <v>42095</v>
      </c>
      <c r="F62" s="68">
        <v>5.410000000000001</v>
      </c>
      <c r="G62" s="71" t="s">
        <v>132</v>
      </c>
      <c r="H62" s="72">
        <v>4.8000000000000001E-2</v>
      </c>
      <c r="I62" s="72">
        <v>4.8500000000000029E-2</v>
      </c>
      <c r="J62" s="68">
        <v>46195941.327045001</v>
      </c>
      <c r="K62" s="70">
        <v>114.551188</v>
      </c>
      <c r="L62" s="68">
        <v>52917.999491268012</v>
      </c>
      <c r="M62" s="130" t="s">
        <v>3565</v>
      </c>
      <c r="N62" s="69">
        <f t="shared" si="0"/>
        <v>9.7435990120931862E-3</v>
      </c>
      <c r="O62" s="69">
        <f>L62/'סכום נכסי הקרן'!$C$41</f>
        <v>2.5143379706050566E-3</v>
      </c>
    </row>
    <row r="63" spans="1:15">
      <c r="A63" s="62" t="s">
        <v>1885</v>
      </c>
      <c r="B63" s="59" t="s">
        <v>1886</v>
      </c>
      <c r="C63" s="59" t="s">
        <v>223</v>
      </c>
      <c r="D63" s="130" t="s">
        <v>3565</v>
      </c>
      <c r="E63" s="78">
        <v>42125</v>
      </c>
      <c r="F63" s="68">
        <v>5.5000000000000391</v>
      </c>
      <c r="G63" s="71" t="s">
        <v>132</v>
      </c>
      <c r="H63" s="72">
        <v>4.8000000000000001E-2</v>
      </c>
      <c r="I63" s="72">
        <v>4.8500000000000376E-2</v>
      </c>
      <c r="J63" s="68">
        <v>43922391.010964997</v>
      </c>
      <c r="K63" s="70">
        <v>113.753461</v>
      </c>
      <c r="L63" s="68">
        <v>49963.239754146001</v>
      </c>
      <c r="M63" s="130" t="s">
        <v>3565</v>
      </c>
      <c r="N63" s="69">
        <f t="shared" si="0"/>
        <v>9.1995498353977332E-3</v>
      </c>
      <c r="O63" s="69">
        <f>L63/'סכום נכסי הקרן'!$C$41</f>
        <v>2.3739459551758491E-3</v>
      </c>
    </row>
    <row r="64" spans="1:15">
      <c r="A64" s="62" t="s">
        <v>1887</v>
      </c>
      <c r="B64" s="59" t="s">
        <v>1888</v>
      </c>
      <c r="C64" s="59" t="s">
        <v>223</v>
      </c>
      <c r="D64" s="130" t="s">
        <v>3565</v>
      </c>
      <c r="E64" s="78">
        <v>42156</v>
      </c>
      <c r="F64" s="68">
        <v>5.5799999999999272</v>
      </c>
      <c r="G64" s="71" t="s">
        <v>132</v>
      </c>
      <c r="H64" s="72">
        <v>4.8000000000000001E-2</v>
      </c>
      <c r="I64" s="72">
        <v>4.8499999999999356E-2</v>
      </c>
      <c r="J64" s="68">
        <v>16526591.386589998</v>
      </c>
      <c r="K64" s="70">
        <v>112.618172</v>
      </c>
      <c r="L64" s="68">
        <v>18611.945153691999</v>
      </c>
      <c r="M64" s="130" t="s">
        <v>3565</v>
      </c>
      <c r="N64" s="69">
        <f t="shared" si="0"/>
        <v>3.4269498498817972E-3</v>
      </c>
      <c r="O64" s="69">
        <f>L64/'סכום נכסי הקרן'!$C$41</f>
        <v>8.8432519854550582E-4</v>
      </c>
    </row>
    <row r="65" spans="1:15">
      <c r="A65" s="62" t="s">
        <v>1889</v>
      </c>
      <c r="B65" s="59" t="s">
        <v>1890</v>
      </c>
      <c r="C65" s="59" t="s">
        <v>223</v>
      </c>
      <c r="D65" s="130" t="s">
        <v>3565</v>
      </c>
      <c r="E65" s="78">
        <v>42218</v>
      </c>
      <c r="F65" s="68">
        <v>5.6200000000000037</v>
      </c>
      <c r="G65" s="71" t="s">
        <v>132</v>
      </c>
      <c r="H65" s="72">
        <v>4.8000000000000001E-2</v>
      </c>
      <c r="I65" s="72">
        <v>4.8500000000000189E-2</v>
      </c>
      <c r="J65" s="68">
        <v>18219390.890999001</v>
      </c>
      <c r="K65" s="70">
        <v>113.827915</v>
      </c>
      <c r="L65" s="68">
        <v>20738.752823816001</v>
      </c>
      <c r="M65" s="130" t="s">
        <v>3565</v>
      </c>
      <c r="N65" s="69">
        <f t="shared" si="0"/>
        <v>3.8185512201670043E-3</v>
      </c>
      <c r="O65" s="69">
        <f>L65/'סכום נכסי הקרן'!$C$41</f>
        <v>9.8537802239704328E-4</v>
      </c>
    </row>
    <row r="66" spans="1:15">
      <c r="A66" s="62" t="s">
        <v>1891</v>
      </c>
      <c r="B66" s="59" t="s">
        <v>1892</v>
      </c>
      <c r="C66" s="59" t="s">
        <v>223</v>
      </c>
      <c r="D66" s="130" t="s">
        <v>3565</v>
      </c>
      <c r="E66" s="78">
        <v>42309</v>
      </c>
      <c r="F66" s="68">
        <v>5.8699999999999877</v>
      </c>
      <c r="G66" s="71" t="s">
        <v>132</v>
      </c>
      <c r="H66" s="72">
        <v>4.8000000000000001E-2</v>
      </c>
      <c r="I66" s="72">
        <v>4.8499999999999759E-2</v>
      </c>
      <c r="J66" s="68">
        <v>39270443.743465997</v>
      </c>
      <c r="K66" s="70">
        <v>112.953007</v>
      </c>
      <c r="L66" s="68">
        <v>44357.147014173002</v>
      </c>
      <c r="M66" s="130" t="s">
        <v>3565</v>
      </c>
      <c r="N66" s="69">
        <f t="shared" si="0"/>
        <v>8.1673203443354894E-3</v>
      </c>
      <c r="O66" s="69">
        <f>L66/'סכום נכסי הקרן'!$C$41</f>
        <v>2.1075788971170245E-3</v>
      </c>
    </row>
    <row r="67" spans="1:15">
      <c r="A67" s="62" t="s">
        <v>1893</v>
      </c>
      <c r="B67" s="59" t="s">
        <v>1894</v>
      </c>
      <c r="C67" s="59" t="s">
        <v>223</v>
      </c>
      <c r="D67" s="130" t="s">
        <v>3565</v>
      </c>
      <c r="E67" s="78">
        <v>42339</v>
      </c>
      <c r="F67" s="68">
        <v>5.9499999999999131</v>
      </c>
      <c r="G67" s="71" t="s">
        <v>132</v>
      </c>
      <c r="H67" s="72">
        <v>4.8000000000000001E-2</v>
      </c>
      <c r="I67" s="72">
        <v>4.8499999999999349E-2</v>
      </c>
      <c r="J67" s="68">
        <v>31360062.145845</v>
      </c>
      <c r="K67" s="70">
        <v>112.394024</v>
      </c>
      <c r="L67" s="68">
        <v>35246.835853997996</v>
      </c>
      <c r="M67" s="130" t="s">
        <v>3565</v>
      </c>
      <c r="N67" s="69">
        <f t="shared" si="0"/>
        <v>6.4898718452706264E-3</v>
      </c>
      <c r="O67" s="69">
        <f>L67/'סכום נכסי הקרן'!$C$41</f>
        <v>1.6747129253443234E-3</v>
      </c>
    </row>
    <row r="68" spans="1:15">
      <c r="A68" s="62" t="s">
        <v>1895</v>
      </c>
      <c r="B68" s="59" t="s">
        <v>1896</v>
      </c>
      <c r="C68" s="59" t="s">
        <v>223</v>
      </c>
      <c r="D68" s="130" t="s">
        <v>3565</v>
      </c>
      <c r="E68" s="78">
        <v>42370</v>
      </c>
      <c r="F68" s="68">
        <v>5.8899999999999659</v>
      </c>
      <c r="G68" s="71" t="s">
        <v>132</v>
      </c>
      <c r="H68" s="72">
        <v>4.8000000000000001E-2</v>
      </c>
      <c r="I68" s="72">
        <v>4.8499999999999349E-2</v>
      </c>
      <c r="J68" s="68">
        <v>16716535.597318999</v>
      </c>
      <c r="K68" s="70">
        <v>115.09980400000001</v>
      </c>
      <c r="L68" s="68">
        <v>19240.699663384999</v>
      </c>
      <c r="M68" s="130" t="s">
        <v>3565</v>
      </c>
      <c r="N68" s="69">
        <f t="shared" si="0"/>
        <v>3.5427201336867388E-3</v>
      </c>
      <c r="O68" s="69">
        <f>L68/'סכום נכסי הקרן'!$C$41</f>
        <v>9.1419974696208266E-4</v>
      </c>
    </row>
    <row r="69" spans="1:15">
      <c r="A69" s="62" t="s">
        <v>1897</v>
      </c>
      <c r="B69" s="59" t="s">
        <v>1898</v>
      </c>
      <c r="C69" s="59" t="s">
        <v>223</v>
      </c>
      <c r="D69" s="130" t="s">
        <v>3565</v>
      </c>
      <c r="E69" s="78">
        <v>42461</v>
      </c>
      <c r="F69" s="68">
        <v>6.139999999999981</v>
      </c>
      <c r="G69" s="71" t="s">
        <v>132</v>
      </c>
      <c r="H69" s="72">
        <v>4.8000000000000001E-2</v>
      </c>
      <c r="I69" s="72">
        <v>4.8499999999999786E-2</v>
      </c>
      <c r="J69" s="68">
        <v>45541332.242394</v>
      </c>
      <c r="K69" s="70">
        <v>114.780339</v>
      </c>
      <c r="L69" s="68">
        <v>52272.495447385998</v>
      </c>
      <c r="M69" s="130" t="s">
        <v>3565</v>
      </c>
      <c r="N69" s="69">
        <f t="shared" si="0"/>
        <v>9.6247446974037434E-3</v>
      </c>
      <c r="O69" s="69">
        <f>L69/'סכום נכסי הקרן'!$C$41</f>
        <v>2.4836675873079806E-3</v>
      </c>
    </row>
    <row r="70" spans="1:15">
      <c r="A70" s="62" t="s">
        <v>1899</v>
      </c>
      <c r="B70" s="59" t="s">
        <v>1900</v>
      </c>
      <c r="C70" s="59" t="s">
        <v>223</v>
      </c>
      <c r="D70" s="130" t="s">
        <v>3565</v>
      </c>
      <c r="E70" s="78">
        <v>42491</v>
      </c>
      <c r="F70" s="68">
        <v>6.2200000000000308</v>
      </c>
      <c r="G70" s="71" t="s">
        <v>132</v>
      </c>
      <c r="H70" s="72">
        <v>4.8000000000000001E-2</v>
      </c>
      <c r="I70" s="72">
        <v>4.8600000000000199E-2</v>
      </c>
      <c r="J70" s="68">
        <v>48964823.756480001</v>
      </c>
      <c r="K70" s="70">
        <v>114.564193</v>
      </c>
      <c r="L70" s="68">
        <v>56096.155284764995</v>
      </c>
      <c r="M70" s="130" t="s">
        <v>3565</v>
      </c>
      <c r="N70" s="69">
        <f t="shared" si="0"/>
        <v>1.0328781293122258E-2</v>
      </c>
      <c r="O70" s="69">
        <f>L70/'סכום נכסי הקרן'!$C$41</f>
        <v>2.6653443930871931E-3</v>
      </c>
    </row>
    <row r="71" spans="1:15">
      <c r="A71" s="62" t="s">
        <v>1901</v>
      </c>
      <c r="B71" s="59" t="s">
        <v>1902</v>
      </c>
      <c r="C71" s="59" t="s">
        <v>223</v>
      </c>
      <c r="D71" s="130" t="s">
        <v>3565</v>
      </c>
      <c r="E71" s="78">
        <v>42522</v>
      </c>
      <c r="F71" s="68">
        <v>6.3100000000000005</v>
      </c>
      <c r="G71" s="71" t="s">
        <v>132</v>
      </c>
      <c r="H71" s="72">
        <v>4.8000000000000001E-2</v>
      </c>
      <c r="I71" s="72">
        <v>4.8500000000000126E-2</v>
      </c>
      <c r="J71" s="68">
        <v>27883103.664579999</v>
      </c>
      <c r="K71" s="70">
        <v>113.64869400000001</v>
      </c>
      <c r="L71" s="68">
        <v>31688.783224015999</v>
      </c>
      <c r="M71" s="130" t="s">
        <v>3565</v>
      </c>
      <c r="N71" s="69">
        <f t="shared" si="0"/>
        <v>5.8347405397837521E-3</v>
      </c>
      <c r="O71" s="69">
        <f>L71/'סכום נכסי הקרן'!$C$41</f>
        <v>1.505656140980222E-3</v>
      </c>
    </row>
    <row r="72" spans="1:15">
      <c r="A72" s="62" t="s">
        <v>1903</v>
      </c>
      <c r="B72" s="59" t="s">
        <v>1904</v>
      </c>
      <c r="C72" s="59" t="s">
        <v>223</v>
      </c>
      <c r="D72" s="130" t="s">
        <v>3565</v>
      </c>
      <c r="E72" s="78">
        <v>42552</v>
      </c>
      <c r="F72" s="68">
        <v>6.2400000000003475</v>
      </c>
      <c r="G72" s="71" t="s">
        <v>132</v>
      </c>
      <c r="H72" s="72">
        <v>4.8000000000000001E-2</v>
      </c>
      <c r="I72" s="72">
        <v>4.8500000000001868E-2</v>
      </c>
      <c r="J72" s="68">
        <v>8582652.4432020001</v>
      </c>
      <c r="K72" s="70">
        <v>115.56699999999999</v>
      </c>
      <c r="L72" s="68">
        <v>9918.713973119</v>
      </c>
      <c r="M72" s="130" t="s">
        <v>3565</v>
      </c>
      <c r="N72" s="69">
        <f t="shared" si="0"/>
        <v>1.8262967723423553E-3</v>
      </c>
      <c r="O72" s="69">
        <f>L72/'סכום נכסי הקרן'!$C$41</f>
        <v>4.7127630299590638E-4</v>
      </c>
    </row>
    <row r="73" spans="1:15">
      <c r="A73" s="62" t="s">
        <v>1905</v>
      </c>
      <c r="B73" s="59" t="s">
        <v>1906</v>
      </c>
      <c r="C73" s="59" t="s">
        <v>223</v>
      </c>
      <c r="D73" s="130" t="s">
        <v>3565</v>
      </c>
      <c r="E73" s="78">
        <v>42583</v>
      </c>
      <c r="F73" s="68">
        <v>6.330000000000001</v>
      </c>
      <c r="G73" s="71" t="s">
        <v>132</v>
      </c>
      <c r="H73" s="72">
        <v>4.8000000000000001E-2</v>
      </c>
      <c r="I73" s="72">
        <v>4.8500000000000043E-2</v>
      </c>
      <c r="J73" s="68">
        <v>73476778.943911999</v>
      </c>
      <c r="K73" s="70">
        <v>114.769786</v>
      </c>
      <c r="L73" s="68">
        <v>84329.141647808996</v>
      </c>
      <c r="M73" s="130" t="s">
        <v>3565</v>
      </c>
      <c r="N73" s="69">
        <f t="shared" si="0"/>
        <v>1.5527218510704313E-2</v>
      </c>
      <c r="O73" s="69">
        <f>L73/'סכום נכסי הקרן'!$C$41</f>
        <v>4.0068023151291991E-3</v>
      </c>
    </row>
    <row r="74" spans="1:15">
      <c r="A74" s="62" t="s">
        <v>1907</v>
      </c>
      <c r="B74" s="59" t="s">
        <v>1908</v>
      </c>
      <c r="C74" s="59" t="s">
        <v>223</v>
      </c>
      <c r="D74" s="130" t="s">
        <v>3565</v>
      </c>
      <c r="E74" s="78">
        <v>42614</v>
      </c>
      <c r="F74" s="68">
        <v>6.409999999999898</v>
      </c>
      <c r="G74" s="71" t="s">
        <v>132</v>
      </c>
      <c r="H74" s="72">
        <v>4.8000000000000001E-2</v>
      </c>
      <c r="I74" s="72">
        <v>4.8499999999999162E-2</v>
      </c>
      <c r="J74" s="68">
        <v>22508790.375043999</v>
      </c>
      <c r="K74" s="70">
        <v>113.84910000000001</v>
      </c>
      <c r="L74" s="68">
        <v>25626.055349899001</v>
      </c>
      <c r="M74" s="130" t="s">
        <v>3565</v>
      </c>
      <c r="N74" s="69">
        <f t="shared" si="0"/>
        <v>4.7184324802815444E-3</v>
      </c>
      <c r="O74" s="69">
        <f>L74/'סכום נכסי הקרן'!$C$41</f>
        <v>1.2175925889585056E-3</v>
      </c>
    </row>
    <row r="75" spans="1:15">
      <c r="A75" s="62" t="s">
        <v>1909</v>
      </c>
      <c r="B75" s="59" t="s">
        <v>1910</v>
      </c>
      <c r="C75" s="59" t="s">
        <v>223</v>
      </c>
      <c r="D75" s="130" t="s">
        <v>3565</v>
      </c>
      <c r="E75" s="78">
        <v>42644</v>
      </c>
      <c r="F75" s="68">
        <v>6.4899999999999372</v>
      </c>
      <c r="G75" s="71" t="s">
        <v>132</v>
      </c>
      <c r="H75" s="72">
        <v>4.8000000000000001E-2</v>
      </c>
      <c r="I75" s="72">
        <v>4.8599999999999317E-2</v>
      </c>
      <c r="J75" s="68">
        <v>17313503.116753001</v>
      </c>
      <c r="K75" s="70">
        <v>113.741338</v>
      </c>
      <c r="L75" s="68">
        <v>19692.610160876</v>
      </c>
      <c r="M75" s="130" t="s">
        <v>3565</v>
      </c>
      <c r="N75" s="69">
        <f t="shared" si="0"/>
        <v>3.6259287719428851E-3</v>
      </c>
      <c r="O75" s="69">
        <f>L75/'סכום נכסי הקרן'!$C$41</f>
        <v>9.3567175524055391E-4</v>
      </c>
    </row>
    <row r="76" spans="1:15">
      <c r="A76" s="62" t="s">
        <v>1911</v>
      </c>
      <c r="B76" s="59" t="s">
        <v>1912</v>
      </c>
      <c r="C76" s="59" t="s">
        <v>223</v>
      </c>
      <c r="D76" s="130" t="s">
        <v>3565</v>
      </c>
      <c r="E76" s="78">
        <v>42675</v>
      </c>
      <c r="F76" s="68">
        <v>6.5800000000000818</v>
      </c>
      <c r="G76" s="71" t="s">
        <v>132</v>
      </c>
      <c r="H76" s="72">
        <v>4.8000000000000001E-2</v>
      </c>
      <c r="I76" s="72">
        <v>4.8600000000000622E-2</v>
      </c>
      <c r="J76" s="68">
        <v>25252785.777713999</v>
      </c>
      <c r="K76" s="70">
        <v>113.397054</v>
      </c>
      <c r="L76" s="68">
        <v>28635.915250077</v>
      </c>
      <c r="M76" s="130" t="s">
        <v>3565</v>
      </c>
      <c r="N76" s="69">
        <f t="shared" ref="N76:N139" si="3">IFERROR(L76/$L$9,0)</f>
        <v>5.2726270498391573E-3</v>
      </c>
      <c r="O76" s="69">
        <f>L76/'סכום נכסי הקרן'!$C$41</f>
        <v>1.3606026253539264E-3</v>
      </c>
    </row>
    <row r="77" spans="1:15">
      <c r="A77" s="62" t="s">
        <v>1913</v>
      </c>
      <c r="B77" s="59" t="s">
        <v>1914</v>
      </c>
      <c r="C77" s="59" t="s">
        <v>223</v>
      </c>
      <c r="D77" s="130" t="s">
        <v>3565</v>
      </c>
      <c r="E77" s="78">
        <v>42705</v>
      </c>
      <c r="F77" s="68">
        <v>6.6599999999999202</v>
      </c>
      <c r="G77" s="71" t="s">
        <v>132</v>
      </c>
      <c r="H77" s="72">
        <v>4.8000000000000001E-2</v>
      </c>
      <c r="I77" s="72">
        <v>4.8599999999999394E-2</v>
      </c>
      <c r="J77" s="68">
        <v>28213699.716897</v>
      </c>
      <c r="K77" s="70">
        <v>112.70606600000001</v>
      </c>
      <c r="L77" s="68">
        <v>31798.551161322001</v>
      </c>
      <c r="M77" s="130" t="s">
        <v>3565</v>
      </c>
      <c r="N77" s="69">
        <f t="shared" si="3"/>
        <v>5.8549517113279589E-3</v>
      </c>
      <c r="O77" s="69">
        <f>L77/'סכום נכסי הקרן'!$C$41</f>
        <v>1.5108716384551223E-3</v>
      </c>
    </row>
    <row r="78" spans="1:15">
      <c r="A78" s="62" t="s">
        <v>1915</v>
      </c>
      <c r="B78" s="59" t="s">
        <v>1916</v>
      </c>
      <c r="C78" s="59" t="s">
        <v>223</v>
      </c>
      <c r="D78" s="130" t="s">
        <v>3565</v>
      </c>
      <c r="E78" s="78">
        <v>42736</v>
      </c>
      <c r="F78" s="68">
        <v>6.5900000000000354</v>
      </c>
      <c r="G78" s="71" t="s">
        <v>132</v>
      </c>
      <c r="H78" s="72">
        <v>4.8000000000000001E-2</v>
      </c>
      <c r="I78" s="72">
        <v>4.8500000000000341E-2</v>
      </c>
      <c r="J78" s="68">
        <v>57147517.595348999</v>
      </c>
      <c r="K78" s="70">
        <v>115.44776</v>
      </c>
      <c r="L78" s="68">
        <v>65975.528892835006</v>
      </c>
      <c r="M78" s="130" t="s">
        <v>3565</v>
      </c>
      <c r="N78" s="69">
        <f t="shared" si="3"/>
        <v>1.2147834466959157E-2</v>
      </c>
      <c r="O78" s="69">
        <f>L78/'סכום נכסי הקרן'!$C$41</f>
        <v>3.1347514838193885E-3</v>
      </c>
    </row>
    <row r="79" spans="1:15">
      <c r="A79" s="62" t="s">
        <v>1917</v>
      </c>
      <c r="B79" s="59" t="s">
        <v>1918</v>
      </c>
      <c r="C79" s="59" t="s">
        <v>223</v>
      </c>
      <c r="D79" s="130" t="s">
        <v>3565</v>
      </c>
      <c r="E79" s="78">
        <v>42767</v>
      </c>
      <c r="F79" s="68">
        <v>6.6699999999999733</v>
      </c>
      <c r="G79" s="71" t="s">
        <v>132</v>
      </c>
      <c r="H79" s="72">
        <v>4.8000000000000001E-2</v>
      </c>
      <c r="I79" s="72">
        <v>4.8499999999999745E-2</v>
      </c>
      <c r="J79" s="68">
        <v>31238677.679816999</v>
      </c>
      <c r="K79" s="70">
        <v>114.983689</v>
      </c>
      <c r="L79" s="68">
        <v>35919.383894494</v>
      </c>
      <c r="M79" s="130" t="s">
        <v>3565</v>
      </c>
      <c r="N79" s="69">
        <f t="shared" si="3"/>
        <v>6.613705672814379E-3</v>
      </c>
      <c r="O79" s="69">
        <f>L79/'סכום נכסי הקרן'!$C$41</f>
        <v>1.7066682730810451E-3</v>
      </c>
    </row>
    <row r="80" spans="1:15">
      <c r="A80" s="62" t="s">
        <v>1919</v>
      </c>
      <c r="B80" s="59" t="s">
        <v>1920</v>
      </c>
      <c r="C80" s="59" t="s">
        <v>223</v>
      </c>
      <c r="D80" s="130" t="s">
        <v>3565</v>
      </c>
      <c r="E80" s="78">
        <v>42795</v>
      </c>
      <c r="F80" s="68">
        <v>6.7499999999999272</v>
      </c>
      <c r="G80" s="71" t="s">
        <v>132</v>
      </c>
      <c r="H80" s="72">
        <v>4.8000000000000001E-2</v>
      </c>
      <c r="I80" s="72">
        <v>4.8499999999999391E-2</v>
      </c>
      <c r="J80" s="68">
        <v>38703501.217612997</v>
      </c>
      <c r="K80" s="70">
        <v>114.76819</v>
      </c>
      <c r="L80" s="68">
        <v>44419.307812974999</v>
      </c>
      <c r="M80" s="130" t="s">
        <v>3565</v>
      </c>
      <c r="N80" s="69">
        <f t="shared" si="3"/>
        <v>8.1787657864085209E-3</v>
      </c>
      <c r="O80" s="69">
        <f>L80/'סכום נכסי הקרן'!$C$41</f>
        <v>2.1105323960817156E-3</v>
      </c>
    </row>
    <row r="81" spans="1:15">
      <c r="A81" s="62" t="s">
        <v>1921</v>
      </c>
      <c r="B81" s="59" t="s">
        <v>1922</v>
      </c>
      <c r="C81" s="59" t="s">
        <v>223</v>
      </c>
      <c r="D81" s="130" t="s">
        <v>3565</v>
      </c>
      <c r="E81" s="78">
        <v>42826</v>
      </c>
      <c r="F81" s="68">
        <v>6.8300000000000827</v>
      </c>
      <c r="G81" s="71" t="s">
        <v>132</v>
      </c>
      <c r="H81" s="72">
        <v>4.8000000000000001E-2</v>
      </c>
      <c r="I81" s="72">
        <v>4.850000000000039E-2</v>
      </c>
      <c r="J81" s="68">
        <v>27314234.401170999</v>
      </c>
      <c r="K81" s="70">
        <v>114.315331</v>
      </c>
      <c r="L81" s="68">
        <v>31224.357585067999</v>
      </c>
      <c r="M81" s="130" t="s">
        <v>3565</v>
      </c>
      <c r="N81" s="69">
        <f t="shared" si="3"/>
        <v>5.7492275339946506E-3</v>
      </c>
      <c r="O81" s="69">
        <f>L81/'סכום נכסי הקרן'!$C$41</f>
        <v>1.4835894901288013E-3</v>
      </c>
    </row>
    <row r="82" spans="1:15">
      <c r="A82" s="62" t="s">
        <v>1923</v>
      </c>
      <c r="B82" s="59" t="s">
        <v>1924</v>
      </c>
      <c r="C82" s="59" t="s">
        <v>223</v>
      </c>
      <c r="D82" s="130" t="s">
        <v>3565</v>
      </c>
      <c r="E82" s="78">
        <v>42856</v>
      </c>
      <c r="F82" s="68">
        <v>6.9200000000000159</v>
      </c>
      <c r="G82" s="71" t="s">
        <v>132</v>
      </c>
      <c r="H82" s="72">
        <v>4.8000000000000001E-2</v>
      </c>
      <c r="I82" s="72">
        <v>4.850000000000023E-2</v>
      </c>
      <c r="J82" s="68">
        <v>49363337.307645999</v>
      </c>
      <c r="K82" s="70">
        <v>113.520008</v>
      </c>
      <c r="L82" s="68">
        <v>56037.264313735002</v>
      </c>
      <c r="M82" s="130" t="s">
        <v>3565</v>
      </c>
      <c r="N82" s="69">
        <f t="shared" si="3"/>
        <v>1.0317937912558642E-2</v>
      </c>
      <c r="O82" s="69">
        <f>L82/'סכום נכסי הקרן'!$C$41</f>
        <v>2.6625462562337595E-3</v>
      </c>
    </row>
    <row r="83" spans="1:15">
      <c r="A83" s="62" t="s">
        <v>1925</v>
      </c>
      <c r="B83" s="59" t="s">
        <v>1926</v>
      </c>
      <c r="C83" s="59" t="s">
        <v>223</v>
      </c>
      <c r="D83" s="130" t="s">
        <v>3565</v>
      </c>
      <c r="E83" s="78">
        <v>42887</v>
      </c>
      <c r="F83" s="68">
        <v>6.9999999999999583</v>
      </c>
      <c r="G83" s="71" t="s">
        <v>132</v>
      </c>
      <c r="H83" s="72">
        <v>4.8000000000000001E-2</v>
      </c>
      <c r="I83" s="72">
        <v>4.8499999999999648E-2</v>
      </c>
      <c r="J83" s="68">
        <v>43348865.465129003</v>
      </c>
      <c r="K83" s="70">
        <v>112.857688</v>
      </c>
      <c r="L83" s="68">
        <v>48922.527284702002</v>
      </c>
      <c r="M83" s="130" t="s">
        <v>3565</v>
      </c>
      <c r="N83" s="69">
        <f t="shared" si="3"/>
        <v>9.0079272289758702E-3</v>
      </c>
      <c r="O83" s="69">
        <f>L83/'סכום נכסי הקרן'!$C$41</f>
        <v>2.324497697426858E-3</v>
      </c>
    </row>
    <row r="84" spans="1:15">
      <c r="A84" s="62" t="s">
        <v>1927</v>
      </c>
      <c r="B84" s="59" t="s">
        <v>1928</v>
      </c>
      <c r="C84" s="59" t="s">
        <v>223</v>
      </c>
      <c r="D84" s="130" t="s">
        <v>3565</v>
      </c>
      <c r="E84" s="78">
        <v>42918</v>
      </c>
      <c r="F84" s="68">
        <v>6.9199999999999955</v>
      </c>
      <c r="G84" s="71" t="s">
        <v>132</v>
      </c>
      <c r="H84" s="72">
        <v>4.8000000000000001E-2</v>
      </c>
      <c r="I84" s="72">
        <v>4.8599999999999796E-2</v>
      </c>
      <c r="J84" s="68">
        <v>18819730.201156002</v>
      </c>
      <c r="K84" s="70">
        <v>114.614419</v>
      </c>
      <c r="L84" s="68">
        <v>21570.124459810995</v>
      </c>
      <c r="M84" s="130" t="s">
        <v>3565</v>
      </c>
      <c r="N84" s="69">
        <f t="shared" si="3"/>
        <v>3.9716286593944597E-3</v>
      </c>
      <c r="O84" s="69">
        <f>L84/'סכום נכסי הקרן'!$C$41</f>
        <v>1.024879690868301E-3</v>
      </c>
    </row>
    <row r="85" spans="1:15">
      <c r="A85" s="62" t="s">
        <v>1929</v>
      </c>
      <c r="B85" s="59" t="s">
        <v>1930</v>
      </c>
      <c r="C85" s="59" t="s">
        <v>223</v>
      </c>
      <c r="D85" s="130" t="s">
        <v>3565</v>
      </c>
      <c r="E85" s="78">
        <v>42949</v>
      </c>
      <c r="F85" s="68">
        <v>7.0100000000000691</v>
      </c>
      <c r="G85" s="71" t="s">
        <v>132</v>
      </c>
      <c r="H85" s="72">
        <v>4.8000000000000001E-2</v>
      </c>
      <c r="I85" s="72">
        <v>4.8500000000000473E-2</v>
      </c>
      <c r="J85" s="68">
        <v>46083708.864407994</v>
      </c>
      <c r="K85" s="70">
        <v>114.985602</v>
      </c>
      <c r="L85" s="68">
        <v>52989.63022603</v>
      </c>
      <c r="M85" s="130" t="s">
        <v>3565</v>
      </c>
      <c r="N85" s="69">
        <f t="shared" si="3"/>
        <v>9.756788119073271E-3</v>
      </c>
      <c r="O85" s="69">
        <f>L85/'סכום נכסי הקרן'!$C$41</f>
        <v>2.5177414227008626E-3</v>
      </c>
    </row>
    <row r="86" spans="1:15">
      <c r="A86" s="62" t="s">
        <v>1931</v>
      </c>
      <c r="B86" s="59" t="s">
        <v>1932</v>
      </c>
      <c r="C86" s="59" t="s">
        <v>223</v>
      </c>
      <c r="D86" s="130" t="s">
        <v>3565</v>
      </c>
      <c r="E86" s="78">
        <v>42979</v>
      </c>
      <c r="F86" s="68">
        <v>7.0900000000000247</v>
      </c>
      <c r="G86" s="71" t="s">
        <v>132</v>
      </c>
      <c r="H86" s="72">
        <v>4.8000000000000001E-2</v>
      </c>
      <c r="I86" s="72">
        <v>4.85000000000003E-2</v>
      </c>
      <c r="J86" s="68">
        <v>20700226.055812001</v>
      </c>
      <c r="K86" s="70">
        <v>114.662871</v>
      </c>
      <c r="L86" s="68">
        <v>23735.473510637999</v>
      </c>
      <c r="M86" s="130" t="s">
        <v>3565</v>
      </c>
      <c r="N86" s="69">
        <f t="shared" si="3"/>
        <v>4.3703265140999526E-3</v>
      </c>
      <c r="O86" s="69">
        <f>L86/'סכום נכסי הקרן'!$C$41</f>
        <v>1.1277637641599668E-3</v>
      </c>
    </row>
    <row r="87" spans="1:15">
      <c r="A87" s="62" t="s">
        <v>1933</v>
      </c>
      <c r="B87" s="59" t="s">
        <v>1934</v>
      </c>
      <c r="C87" s="59" t="s">
        <v>223</v>
      </c>
      <c r="D87" s="130" t="s">
        <v>3565</v>
      </c>
      <c r="E87" s="78">
        <v>43009</v>
      </c>
      <c r="F87" s="68">
        <v>7.1699999999999591</v>
      </c>
      <c r="G87" s="71" t="s">
        <v>132</v>
      </c>
      <c r="H87" s="72">
        <v>4.8000000000000001E-2</v>
      </c>
      <c r="I87" s="72">
        <v>4.8499999999999682E-2</v>
      </c>
      <c r="J87" s="68">
        <v>39563307.851977997</v>
      </c>
      <c r="K87" s="70">
        <v>113.867862</v>
      </c>
      <c r="L87" s="68">
        <v>45049.892686416999</v>
      </c>
      <c r="M87" s="130" t="s">
        <v>3565</v>
      </c>
      <c r="N87" s="69">
        <f t="shared" si="3"/>
        <v>8.2948730884414377E-3</v>
      </c>
      <c r="O87" s="69">
        <f>L87/'סכום נכסי הקרן'!$C$41</f>
        <v>2.1404939121296915E-3</v>
      </c>
    </row>
    <row r="88" spans="1:15">
      <c r="A88" s="62" t="s">
        <v>1935</v>
      </c>
      <c r="B88" s="59" t="s">
        <v>1936</v>
      </c>
      <c r="C88" s="59" t="s">
        <v>223</v>
      </c>
      <c r="D88" s="130" t="s">
        <v>3565</v>
      </c>
      <c r="E88" s="78">
        <v>43040</v>
      </c>
      <c r="F88" s="68">
        <v>7.2500000000000364</v>
      </c>
      <c r="G88" s="71" t="s">
        <v>132</v>
      </c>
      <c r="H88" s="72">
        <v>4.8000000000000001E-2</v>
      </c>
      <c r="I88" s="72">
        <v>4.8500000000000328E-2</v>
      </c>
      <c r="J88" s="68">
        <v>42445225.551365003</v>
      </c>
      <c r="K88" s="70">
        <v>113.291509</v>
      </c>
      <c r="L88" s="68">
        <v>48086.836415297003</v>
      </c>
      <c r="M88" s="130" t="s">
        <v>3565</v>
      </c>
      <c r="N88" s="69">
        <f t="shared" si="3"/>
        <v>8.85405450499103E-3</v>
      </c>
      <c r="O88" s="69">
        <f>L88/'סכום נכסי הקרן'!$C$41</f>
        <v>2.2847908055406737E-3</v>
      </c>
    </row>
    <row r="89" spans="1:15">
      <c r="A89" s="62" t="s">
        <v>1937</v>
      </c>
      <c r="B89" s="59" t="s">
        <v>1938</v>
      </c>
      <c r="C89" s="59" t="s">
        <v>223</v>
      </c>
      <c r="D89" s="130" t="s">
        <v>3565</v>
      </c>
      <c r="E89" s="78">
        <v>43070</v>
      </c>
      <c r="F89" s="68">
        <v>7.339999999999999</v>
      </c>
      <c r="G89" s="71" t="s">
        <v>132</v>
      </c>
      <c r="H89" s="72">
        <v>4.8000000000000001E-2</v>
      </c>
      <c r="I89" s="72">
        <v>4.849999999999996E-2</v>
      </c>
      <c r="J89" s="68">
        <v>43466878.140433997</v>
      </c>
      <c r="K89" s="70">
        <v>112.520844</v>
      </c>
      <c r="L89" s="68">
        <v>48909.298238812</v>
      </c>
      <c r="M89" s="130" t="s">
        <v>3565</v>
      </c>
      <c r="N89" s="69">
        <f t="shared" si="3"/>
        <v>9.0054914128130537E-3</v>
      </c>
      <c r="O89" s="69">
        <f>L89/'סכום נכסי הקרן'!$C$41</f>
        <v>2.3238691345046788E-3</v>
      </c>
    </row>
    <row r="90" spans="1:15">
      <c r="A90" s="62" t="s">
        <v>1939</v>
      </c>
      <c r="B90" s="59" t="s">
        <v>1940</v>
      </c>
      <c r="C90" s="59" t="s">
        <v>223</v>
      </c>
      <c r="D90" s="130" t="s">
        <v>3565</v>
      </c>
      <c r="E90" s="78">
        <v>43101</v>
      </c>
      <c r="F90" s="68">
        <v>7.2499999999999583</v>
      </c>
      <c r="G90" s="71" t="s">
        <v>132</v>
      </c>
      <c r="H90" s="72">
        <v>4.8000000000000001E-2</v>
      </c>
      <c r="I90" s="72">
        <v>4.8499999999999627E-2</v>
      </c>
      <c r="J90" s="68">
        <v>59343035.040411003</v>
      </c>
      <c r="K90" s="70">
        <v>115.099919</v>
      </c>
      <c r="L90" s="68">
        <v>68303.785119723005</v>
      </c>
      <c r="M90" s="130" t="s">
        <v>3565</v>
      </c>
      <c r="N90" s="69">
        <f t="shared" si="3"/>
        <v>1.2576527828202887E-2</v>
      </c>
      <c r="O90" s="69">
        <f>L90/'סכום נכסי הקרן'!$C$41</f>
        <v>3.2453759044860867E-3</v>
      </c>
    </row>
    <row r="91" spans="1:15">
      <c r="A91" s="62" t="s">
        <v>1941</v>
      </c>
      <c r="B91" s="59" t="s">
        <v>1942</v>
      </c>
      <c r="C91" s="59" t="s">
        <v>223</v>
      </c>
      <c r="D91" s="130" t="s">
        <v>3565</v>
      </c>
      <c r="E91" s="78">
        <v>43132</v>
      </c>
      <c r="F91" s="68">
        <v>7.3299999999999894</v>
      </c>
      <c r="G91" s="71" t="s">
        <v>132</v>
      </c>
      <c r="H91" s="72">
        <v>4.8000000000000001E-2</v>
      </c>
      <c r="I91" s="72">
        <v>4.8499999999999946E-2</v>
      </c>
      <c r="J91" s="68">
        <v>56971060.54751201</v>
      </c>
      <c r="K91" s="70">
        <v>114.5279</v>
      </c>
      <c r="L91" s="68">
        <v>65247.759038283999</v>
      </c>
      <c r="M91" s="130" t="s">
        <v>3565</v>
      </c>
      <c r="N91" s="69">
        <f t="shared" si="3"/>
        <v>1.2013832847396714E-2</v>
      </c>
      <c r="O91" s="69">
        <f>L91/'סכום נכסי הקרן'!$C$41</f>
        <v>3.100172335008949E-3</v>
      </c>
    </row>
    <row r="92" spans="1:15">
      <c r="A92" s="62" t="s">
        <v>1943</v>
      </c>
      <c r="B92" s="59" t="s">
        <v>1944</v>
      </c>
      <c r="C92" s="59" t="s">
        <v>223</v>
      </c>
      <c r="D92" s="130" t="s">
        <v>3565</v>
      </c>
      <c r="E92" s="78">
        <v>43161</v>
      </c>
      <c r="F92" s="68">
        <v>7.4099999999999326</v>
      </c>
      <c r="G92" s="71" t="s">
        <v>132</v>
      </c>
      <c r="H92" s="72">
        <v>4.8000000000000001E-2</v>
      </c>
      <c r="I92" s="72">
        <v>4.8499999999999543E-2</v>
      </c>
      <c r="J92" s="68">
        <v>13401262.509294998</v>
      </c>
      <c r="K92" s="70">
        <v>114.646511</v>
      </c>
      <c r="L92" s="68">
        <v>15364.079939222</v>
      </c>
      <c r="M92" s="130" t="s">
        <v>3565</v>
      </c>
      <c r="N92" s="69">
        <f t="shared" si="3"/>
        <v>2.8289322264010834E-3</v>
      </c>
      <c r="O92" s="69">
        <f>L92/'סכום נכסי הקרן'!$C$41</f>
        <v>7.3000661298565741E-4</v>
      </c>
    </row>
    <row r="93" spans="1:15">
      <c r="A93" s="62" t="s">
        <v>1945</v>
      </c>
      <c r="B93" s="59" t="s">
        <v>1946</v>
      </c>
      <c r="C93" s="59" t="s">
        <v>223</v>
      </c>
      <c r="D93" s="130" t="s">
        <v>3565</v>
      </c>
      <c r="E93" s="78">
        <v>43221</v>
      </c>
      <c r="F93" s="68">
        <v>7.5800000000000036</v>
      </c>
      <c r="G93" s="71" t="s">
        <v>132</v>
      </c>
      <c r="H93" s="72">
        <v>4.8000000000000001E-2</v>
      </c>
      <c r="I93" s="72">
        <v>4.8600000000000067E-2</v>
      </c>
      <c r="J93" s="68">
        <v>54241194.553585999</v>
      </c>
      <c r="K93" s="70">
        <v>113.29356199999999</v>
      </c>
      <c r="L93" s="68">
        <v>61451.781536909999</v>
      </c>
      <c r="M93" s="130" t="s">
        <v>3565</v>
      </c>
      <c r="N93" s="69">
        <f t="shared" si="3"/>
        <v>1.1314893299645691E-2</v>
      </c>
      <c r="O93" s="69">
        <f>L93/'סכום נכסי הקרן'!$C$41</f>
        <v>2.9198108236324263E-3</v>
      </c>
    </row>
    <row r="94" spans="1:15">
      <c r="A94" s="62" t="s">
        <v>1947</v>
      </c>
      <c r="B94" s="59" t="s">
        <v>1948</v>
      </c>
      <c r="C94" s="59" t="s">
        <v>223</v>
      </c>
      <c r="D94" s="130" t="s">
        <v>3565</v>
      </c>
      <c r="E94" s="78">
        <v>43252</v>
      </c>
      <c r="F94" s="68">
        <v>7.6600000000000765</v>
      </c>
      <c r="G94" s="71" t="s">
        <v>132</v>
      </c>
      <c r="H94" s="72">
        <v>4.8000000000000001E-2</v>
      </c>
      <c r="I94" s="72">
        <v>4.8500000000000584E-2</v>
      </c>
      <c r="J94" s="68">
        <v>30226819.339990996</v>
      </c>
      <c r="K94" s="70">
        <v>112.400429</v>
      </c>
      <c r="L94" s="68">
        <v>33975.074466293001</v>
      </c>
      <c r="M94" s="130" t="s">
        <v>3565</v>
      </c>
      <c r="N94" s="69">
        <f t="shared" si="3"/>
        <v>6.2557070408564798E-3</v>
      </c>
      <c r="O94" s="69">
        <f>L94/'סכום נכסי הקרן'!$C$41</f>
        <v>1.6142866435990414E-3</v>
      </c>
    </row>
    <row r="95" spans="1:15">
      <c r="A95" s="62" t="s">
        <v>1949</v>
      </c>
      <c r="B95" s="59" t="s">
        <v>1950</v>
      </c>
      <c r="C95" s="59" t="s">
        <v>223</v>
      </c>
      <c r="D95" s="130" t="s">
        <v>3565</v>
      </c>
      <c r="E95" s="78">
        <v>43282</v>
      </c>
      <c r="F95" s="68">
        <v>7.560000000000036</v>
      </c>
      <c r="G95" s="71" t="s">
        <v>132</v>
      </c>
      <c r="H95" s="72">
        <v>4.8000000000000001E-2</v>
      </c>
      <c r="I95" s="72">
        <v>4.8500000000000314E-2</v>
      </c>
      <c r="J95" s="68">
        <v>23182506.273791999</v>
      </c>
      <c r="K95" s="70">
        <v>114.084023</v>
      </c>
      <c r="L95" s="68">
        <v>26447.535881159001</v>
      </c>
      <c r="M95" s="130" t="s">
        <v>3565</v>
      </c>
      <c r="N95" s="69">
        <f t="shared" si="3"/>
        <v>4.869688706325378E-3</v>
      </c>
      <c r="O95" s="69">
        <f>L95/'סכום נכסי הקרן'!$C$41</f>
        <v>1.2566242929480085E-3</v>
      </c>
    </row>
    <row r="96" spans="1:15">
      <c r="A96" s="62" t="s">
        <v>1951</v>
      </c>
      <c r="B96" s="59" t="s">
        <v>1952</v>
      </c>
      <c r="C96" s="59" t="s">
        <v>223</v>
      </c>
      <c r="D96" s="130" t="s">
        <v>3565</v>
      </c>
      <c r="E96" s="78">
        <v>43313</v>
      </c>
      <c r="F96" s="68">
        <v>7.6500000000000465</v>
      </c>
      <c r="G96" s="71" t="s">
        <v>132</v>
      </c>
      <c r="H96" s="72">
        <v>4.8000000000000001E-2</v>
      </c>
      <c r="I96" s="72">
        <v>4.8600000000000268E-2</v>
      </c>
      <c r="J96" s="68">
        <v>65495108.056718998</v>
      </c>
      <c r="K96" s="70">
        <v>113.488804</v>
      </c>
      <c r="L96" s="68">
        <v>74329.614783092999</v>
      </c>
      <c r="M96" s="130" t="s">
        <v>3565</v>
      </c>
      <c r="N96" s="69">
        <f t="shared" si="3"/>
        <v>1.3686041954199693E-2</v>
      </c>
      <c r="O96" s="69">
        <f>L96/'סכום נכסי הקרן'!$C$41</f>
        <v>3.5316862804009872E-3</v>
      </c>
    </row>
    <row r="97" spans="1:15">
      <c r="A97" s="62" t="s">
        <v>1953</v>
      </c>
      <c r="B97" s="59" t="s">
        <v>1954</v>
      </c>
      <c r="C97" s="59" t="s">
        <v>223</v>
      </c>
      <c r="D97" s="130" t="s">
        <v>3565</v>
      </c>
      <c r="E97" s="78">
        <v>43345</v>
      </c>
      <c r="F97" s="68">
        <v>7.7399999999999984</v>
      </c>
      <c r="G97" s="71" t="s">
        <v>132</v>
      </c>
      <c r="H97" s="72">
        <v>4.8000000000000001E-2</v>
      </c>
      <c r="I97" s="72">
        <v>4.8600000000000004E-2</v>
      </c>
      <c r="J97" s="68">
        <v>60789372.699115001</v>
      </c>
      <c r="K97" s="70">
        <v>113.037572</v>
      </c>
      <c r="L97" s="68">
        <v>68714.830888056997</v>
      </c>
      <c r="M97" s="130" t="s">
        <v>3565</v>
      </c>
      <c r="N97" s="69">
        <f t="shared" si="3"/>
        <v>1.2652212192327896E-2</v>
      </c>
      <c r="O97" s="69">
        <f>L97/'סכום נכסי הקרן'!$C$41</f>
        <v>3.2649062720909549E-3</v>
      </c>
    </row>
    <row r="98" spans="1:15">
      <c r="A98" s="62" t="s">
        <v>1955</v>
      </c>
      <c r="B98" s="59" t="s">
        <v>1956</v>
      </c>
      <c r="C98" s="59" t="s">
        <v>223</v>
      </c>
      <c r="D98" s="130" t="s">
        <v>3565</v>
      </c>
      <c r="E98" s="78">
        <v>43375</v>
      </c>
      <c r="F98" s="68">
        <v>7.8200000000000198</v>
      </c>
      <c r="G98" s="71" t="s">
        <v>132</v>
      </c>
      <c r="H98" s="72">
        <v>4.8000000000000001E-2</v>
      </c>
      <c r="I98" s="72">
        <v>4.8600000000000199E-2</v>
      </c>
      <c r="J98" s="68">
        <v>21829615.386553999</v>
      </c>
      <c r="K98" s="70">
        <v>112.484824</v>
      </c>
      <c r="L98" s="68">
        <v>24555.004478925002</v>
      </c>
      <c r="M98" s="130" t="s">
        <v>3565</v>
      </c>
      <c r="N98" s="69">
        <f t="shared" si="3"/>
        <v>4.5212237741957097E-3</v>
      </c>
      <c r="O98" s="69">
        <f>L98/'סכום נכסי הקרן'!$C$41</f>
        <v>1.1667028369038402E-3</v>
      </c>
    </row>
    <row r="99" spans="1:15">
      <c r="A99" s="62" t="s">
        <v>1957</v>
      </c>
      <c r="B99" s="59" t="s">
        <v>1958</v>
      </c>
      <c r="C99" s="59" t="s">
        <v>223</v>
      </c>
      <c r="D99" s="130" t="s">
        <v>3565</v>
      </c>
      <c r="E99" s="78">
        <v>43405</v>
      </c>
      <c r="F99" s="68">
        <v>7.8999999999455843</v>
      </c>
      <c r="G99" s="71" t="s">
        <v>132</v>
      </c>
      <c r="H99" s="72">
        <v>4.8000000000000001E-2</v>
      </c>
      <c r="I99" s="72">
        <v>4.8499999999788386E-2</v>
      </c>
      <c r="J99" s="68">
        <v>14771.654596</v>
      </c>
      <c r="K99" s="70">
        <v>111.966283</v>
      </c>
      <c r="L99" s="68">
        <v>16.539272530999998</v>
      </c>
      <c r="M99" s="130" t="s">
        <v>3565</v>
      </c>
      <c r="N99" s="69">
        <f t="shared" si="3"/>
        <v>3.0453161692248631E-6</v>
      </c>
      <c r="O99" s="69">
        <f>L99/'סכום נכסי הקרן'!$C$41</f>
        <v>7.8584453929972309E-7</v>
      </c>
    </row>
    <row r="100" spans="1:15">
      <c r="A100" s="62" t="s">
        <v>1959</v>
      </c>
      <c r="B100" s="59" t="s">
        <v>1960</v>
      </c>
      <c r="C100" s="59" t="s">
        <v>223</v>
      </c>
      <c r="D100" s="130" t="s">
        <v>3565</v>
      </c>
      <c r="E100" s="78">
        <v>43435</v>
      </c>
      <c r="F100" s="68">
        <v>7.9800000000000262</v>
      </c>
      <c r="G100" s="71" t="s">
        <v>132</v>
      </c>
      <c r="H100" s="72">
        <v>4.8000000000000001E-2</v>
      </c>
      <c r="I100" s="72">
        <v>4.8600000000000067E-2</v>
      </c>
      <c r="J100" s="68">
        <v>25255997.006974</v>
      </c>
      <c r="K100" s="70">
        <v>111.13375000000001</v>
      </c>
      <c r="L100" s="68">
        <v>28067.936473386999</v>
      </c>
      <c r="M100" s="130" t="s">
        <v>3565</v>
      </c>
      <c r="N100" s="69">
        <f t="shared" si="3"/>
        <v>5.1680471809731812E-3</v>
      </c>
      <c r="O100" s="69">
        <f>L100/'סכום נכסי הקרן'!$C$41</f>
        <v>1.3336157660913208E-3</v>
      </c>
    </row>
    <row r="101" spans="1:15">
      <c r="A101" s="62" t="s">
        <v>1961</v>
      </c>
      <c r="B101" s="59" t="s">
        <v>1962</v>
      </c>
      <c r="C101" s="59" t="s">
        <v>223</v>
      </c>
      <c r="D101" s="130" t="s">
        <v>3565</v>
      </c>
      <c r="E101" s="78">
        <v>43497</v>
      </c>
      <c r="F101" s="68">
        <v>7.9599999999999769</v>
      </c>
      <c r="G101" s="71" t="s">
        <v>132</v>
      </c>
      <c r="H101" s="72">
        <v>4.8000000000000001E-2</v>
      </c>
      <c r="I101" s="72">
        <v>4.8599999999999782E-2</v>
      </c>
      <c r="J101" s="68">
        <v>38118415.246440999</v>
      </c>
      <c r="K101" s="70">
        <v>113.591307</v>
      </c>
      <c r="L101" s="68">
        <v>43299.206042849997</v>
      </c>
      <c r="M101" s="130" t="s">
        <v>3565</v>
      </c>
      <c r="N101" s="69">
        <f t="shared" si="3"/>
        <v>7.9725255164483037E-3</v>
      </c>
      <c r="O101" s="69">
        <f>L101/'סכום נכסי הקרן'!$C$41</f>
        <v>2.0573120468878286E-3</v>
      </c>
    </row>
    <row r="102" spans="1:15">
      <c r="A102" s="62" t="s">
        <v>1963</v>
      </c>
      <c r="B102" s="59" t="s">
        <v>1964</v>
      </c>
      <c r="C102" s="59" t="s">
        <v>223</v>
      </c>
      <c r="D102" s="130" t="s">
        <v>3565</v>
      </c>
      <c r="E102" s="78">
        <v>43525</v>
      </c>
      <c r="F102" s="68">
        <v>8.0400000000000595</v>
      </c>
      <c r="G102" s="71" t="s">
        <v>132</v>
      </c>
      <c r="H102" s="72">
        <v>4.8000000000000001E-2</v>
      </c>
      <c r="I102" s="72">
        <v>4.8700000000000347E-2</v>
      </c>
      <c r="J102" s="68">
        <v>59815085.741631001</v>
      </c>
      <c r="K102" s="70">
        <v>113.188796</v>
      </c>
      <c r="L102" s="68">
        <v>67703.97522084901</v>
      </c>
      <c r="M102" s="130" t="s">
        <v>3565</v>
      </c>
      <c r="N102" s="69">
        <f t="shared" si="3"/>
        <v>1.2466087010441499E-2</v>
      </c>
      <c r="O102" s="69">
        <f>L102/'סכום נכסי הקרן'!$C$41</f>
        <v>3.2168766260102909E-3</v>
      </c>
    </row>
    <row r="103" spans="1:15">
      <c r="A103" s="62" t="s">
        <v>1965</v>
      </c>
      <c r="B103" s="59" t="s">
        <v>1966</v>
      </c>
      <c r="C103" s="59" t="s">
        <v>223</v>
      </c>
      <c r="D103" s="130" t="s">
        <v>3565</v>
      </c>
      <c r="E103" s="78">
        <v>43556</v>
      </c>
      <c r="F103" s="68">
        <v>8.1199999999999779</v>
      </c>
      <c r="G103" s="71" t="s">
        <v>132</v>
      </c>
      <c r="H103" s="72">
        <v>4.8000000000000001E-2</v>
      </c>
      <c r="I103" s="72">
        <v>4.8699999999999861E-2</v>
      </c>
      <c r="J103" s="68">
        <v>26486379.497942999</v>
      </c>
      <c r="K103" s="70">
        <v>112.60576500000001</v>
      </c>
      <c r="L103" s="68">
        <v>29825.190337688997</v>
      </c>
      <c r="M103" s="130" t="s">
        <v>3565</v>
      </c>
      <c r="N103" s="69">
        <f t="shared" si="3"/>
        <v>5.4916039514636295E-3</v>
      </c>
      <c r="O103" s="69">
        <f>L103/'סכום נכסי הקרן'!$C$41</f>
        <v>1.4171096652840908E-3</v>
      </c>
    </row>
    <row r="104" spans="1:15">
      <c r="A104" s="62" t="s">
        <v>1967</v>
      </c>
      <c r="B104" s="59" t="s">
        <v>1968</v>
      </c>
      <c r="C104" s="59" t="s">
        <v>223</v>
      </c>
      <c r="D104" s="130" t="s">
        <v>3565</v>
      </c>
      <c r="E104" s="78">
        <v>43586</v>
      </c>
      <c r="F104" s="68">
        <v>8.2099999999999653</v>
      </c>
      <c r="G104" s="71" t="s">
        <v>132</v>
      </c>
      <c r="H104" s="72">
        <v>4.8000000000000001E-2</v>
      </c>
      <c r="I104" s="72">
        <v>4.8499999999999745E-2</v>
      </c>
      <c r="J104" s="68">
        <v>64527725.242144004</v>
      </c>
      <c r="K104" s="70">
        <v>111.74923800000001</v>
      </c>
      <c r="L104" s="68">
        <v>72109.241017041</v>
      </c>
      <c r="M104" s="130" t="s">
        <v>3565</v>
      </c>
      <c r="N104" s="69">
        <f t="shared" si="3"/>
        <v>1.3277212598567083E-2</v>
      </c>
      <c r="O104" s="69">
        <f>L104/'סכום נכסי הקרן'!$C$41</f>
        <v>3.4261877709601475E-3</v>
      </c>
    </row>
    <row r="105" spans="1:15">
      <c r="A105" s="62" t="s">
        <v>1969</v>
      </c>
      <c r="B105" s="59" t="s">
        <v>1970</v>
      </c>
      <c r="C105" s="59" t="s">
        <v>223</v>
      </c>
      <c r="D105" s="130" t="s">
        <v>3565</v>
      </c>
      <c r="E105" s="78">
        <v>43617</v>
      </c>
      <c r="F105" s="68">
        <v>8.2900000002056089</v>
      </c>
      <c r="G105" s="71" t="s">
        <v>132</v>
      </c>
      <c r="H105" s="72">
        <v>4.8000000000000001E-2</v>
      </c>
      <c r="I105" s="72">
        <v>4.8500000001389251E-2</v>
      </c>
      <c r="J105" s="68">
        <v>16216.707763</v>
      </c>
      <c r="K105" s="70">
        <v>110.968</v>
      </c>
      <c r="L105" s="68">
        <v>17.995356269999998</v>
      </c>
      <c r="M105" s="130" t="s">
        <v>3565</v>
      </c>
      <c r="N105" s="69">
        <f t="shared" si="3"/>
        <v>3.3134195785985761E-6</v>
      </c>
      <c r="O105" s="69">
        <f>L105/'סכום נכסי הקרן'!$C$41</f>
        <v>8.5502868587639783E-7</v>
      </c>
    </row>
    <row r="106" spans="1:15">
      <c r="A106" s="62" t="s">
        <v>1971</v>
      </c>
      <c r="B106" s="59" t="s">
        <v>1972</v>
      </c>
      <c r="C106" s="59" t="s">
        <v>223</v>
      </c>
      <c r="D106" s="130" t="s">
        <v>3565</v>
      </c>
      <c r="E106" s="78">
        <v>43647</v>
      </c>
      <c r="F106" s="68">
        <v>8.18000000000014</v>
      </c>
      <c r="G106" s="71" t="s">
        <v>132</v>
      </c>
      <c r="H106" s="72">
        <v>4.8000000000000001E-2</v>
      </c>
      <c r="I106" s="72">
        <v>4.8500000000000938E-2</v>
      </c>
      <c r="J106" s="68">
        <v>20028758.017546002</v>
      </c>
      <c r="K106" s="70">
        <v>112.402232</v>
      </c>
      <c r="L106" s="68">
        <v>22512.770974693998</v>
      </c>
      <c r="M106" s="130" t="s">
        <v>3565</v>
      </c>
      <c r="N106" s="69">
        <f t="shared" si="3"/>
        <v>4.145194737845379E-3</v>
      </c>
      <c r="O106" s="69">
        <f>L106/'סכום נכסי הקרן'!$C$41</f>
        <v>1.0696684574130369E-3</v>
      </c>
    </row>
    <row r="107" spans="1:15">
      <c r="A107" s="62" t="s">
        <v>1973</v>
      </c>
      <c r="B107" s="59" t="s">
        <v>1974</v>
      </c>
      <c r="C107" s="59" t="s">
        <v>223</v>
      </c>
      <c r="D107" s="130" t="s">
        <v>3565</v>
      </c>
      <c r="E107" s="78">
        <v>43678</v>
      </c>
      <c r="F107" s="68">
        <v>8.259999999999982</v>
      </c>
      <c r="G107" s="71" t="s">
        <v>132</v>
      </c>
      <c r="H107" s="72">
        <v>4.8000000000000001E-2</v>
      </c>
      <c r="I107" s="72">
        <v>4.849999999999996E-2</v>
      </c>
      <c r="J107" s="68">
        <v>44986592.387728997</v>
      </c>
      <c r="K107" s="70">
        <v>112.623751</v>
      </c>
      <c r="L107" s="68">
        <v>50665.587692292</v>
      </c>
      <c r="M107" s="130" t="s">
        <v>3565</v>
      </c>
      <c r="N107" s="69">
        <f t="shared" si="3"/>
        <v>9.3288706098422457E-3</v>
      </c>
      <c r="O107" s="69">
        <f>L107/'סכום נכסי הקרן'!$C$41</f>
        <v>2.4073172108248471E-3</v>
      </c>
    </row>
    <row r="108" spans="1:15">
      <c r="A108" s="62" t="s">
        <v>1975</v>
      </c>
      <c r="B108" s="59" t="s">
        <v>1976</v>
      </c>
      <c r="C108" s="59" t="s">
        <v>223</v>
      </c>
      <c r="D108" s="130" t="s">
        <v>3565</v>
      </c>
      <c r="E108" s="78">
        <v>43709</v>
      </c>
      <c r="F108" s="68">
        <v>8.350000000164691</v>
      </c>
      <c r="G108" s="71" t="s">
        <v>132</v>
      </c>
      <c r="H108" s="72">
        <v>4.8000000000000001E-2</v>
      </c>
      <c r="I108" s="72">
        <v>4.8500000001189446E-2</v>
      </c>
      <c r="J108" s="68">
        <v>19427.937022999999</v>
      </c>
      <c r="K108" s="70">
        <v>112.51356199999999</v>
      </c>
      <c r="L108" s="68">
        <v>21.859063964000001</v>
      </c>
      <c r="M108" s="130" t="s">
        <v>3565</v>
      </c>
      <c r="N108" s="69">
        <f t="shared" si="3"/>
        <v>4.024830040675611E-6</v>
      </c>
      <c r="O108" s="69">
        <f>L108/'סכום נכסי הקרן'!$C$41</f>
        <v>1.0386083195688266E-6</v>
      </c>
    </row>
    <row r="109" spans="1:15">
      <c r="A109" s="62" t="s">
        <v>1977</v>
      </c>
      <c r="B109" s="59" t="s">
        <v>1978</v>
      </c>
      <c r="C109" s="59" t="s">
        <v>223</v>
      </c>
      <c r="D109" s="130" t="s">
        <v>3565</v>
      </c>
      <c r="E109" s="78">
        <v>43740</v>
      </c>
      <c r="F109" s="68">
        <v>8.4300000000000068</v>
      </c>
      <c r="G109" s="71" t="s">
        <v>132</v>
      </c>
      <c r="H109" s="72">
        <v>4.8000000000000001E-2</v>
      </c>
      <c r="I109" s="72">
        <v>4.8499999999999967E-2</v>
      </c>
      <c r="J109" s="68">
        <v>51328930.737691991</v>
      </c>
      <c r="K109" s="70">
        <v>111.81374700000001</v>
      </c>
      <c r="L109" s="68">
        <v>57392.800772199007</v>
      </c>
      <c r="M109" s="130" t="s">
        <v>3565</v>
      </c>
      <c r="N109" s="69">
        <f t="shared" si="3"/>
        <v>1.05675279164235E-2</v>
      </c>
      <c r="O109" s="69">
        <f>L109/'סכום נכסי הקרן'!$C$41</f>
        <v>2.7269530142522281E-3</v>
      </c>
    </row>
    <row r="110" spans="1:15">
      <c r="A110" s="62" t="s">
        <v>1979</v>
      </c>
      <c r="B110" s="59" t="s">
        <v>1980</v>
      </c>
      <c r="C110" s="59" t="s">
        <v>223</v>
      </c>
      <c r="D110" s="130" t="s">
        <v>3565</v>
      </c>
      <c r="E110" s="78">
        <v>43770</v>
      </c>
      <c r="F110" s="68">
        <v>8.5099999999999731</v>
      </c>
      <c r="G110" s="71" t="s">
        <v>132</v>
      </c>
      <c r="H110" s="72">
        <v>4.8000000000000001E-2</v>
      </c>
      <c r="I110" s="72">
        <v>4.8499999999999835E-2</v>
      </c>
      <c r="J110" s="68">
        <v>74495059.742257997</v>
      </c>
      <c r="K110" s="70">
        <v>111.608464</v>
      </c>
      <c r="L110" s="68">
        <v>83142.791567776992</v>
      </c>
      <c r="M110" s="130" t="s">
        <v>3565</v>
      </c>
      <c r="N110" s="69">
        <f t="shared" si="3"/>
        <v>1.5308780180099924E-2</v>
      </c>
      <c r="O110" s="69">
        <f>L110/'סכום נכסי הקרן'!$C$41</f>
        <v>3.9504342535748877E-3</v>
      </c>
    </row>
    <row r="111" spans="1:15">
      <c r="A111" s="62" t="s">
        <v>1981</v>
      </c>
      <c r="B111" s="59" t="s">
        <v>1982</v>
      </c>
      <c r="C111" s="59" t="s">
        <v>223</v>
      </c>
      <c r="D111" s="130" t="s">
        <v>3565</v>
      </c>
      <c r="E111" s="78">
        <v>43800</v>
      </c>
      <c r="F111" s="68">
        <v>8.5999999999999392</v>
      </c>
      <c r="G111" s="71" t="s">
        <v>132</v>
      </c>
      <c r="H111" s="72">
        <v>4.8000000000000001E-2</v>
      </c>
      <c r="I111" s="72">
        <v>4.8499999999999543E-2</v>
      </c>
      <c r="J111" s="68">
        <v>33390843.529869005</v>
      </c>
      <c r="K111" s="70">
        <v>110.743578</v>
      </c>
      <c r="L111" s="68">
        <v>36978.214976822004</v>
      </c>
      <c r="M111" s="130" t="s">
        <v>3565</v>
      </c>
      <c r="N111" s="69">
        <f t="shared" si="3"/>
        <v>6.8086643936074252E-3</v>
      </c>
      <c r="O111" s="69">
        <f>L111/'סכום נכסי הקרן'!$C$41</f>
        <v>1.7569774159123693E-3</v>
      </c>
    </row>
    <row r="112" spans="1:15">
      <c r="A112" s="62" t="s">
        <v>1983</v>
      </c>
      <c r="B112" s="59" t="s">
        <v>1984</v>
      </c>
      <c r="C112" s="59" t="s">
        <v>223</v>
      </c>
      <c r="D112" s="130" t="s">
        <v>3565</v>
      </c>
      <c r="E112" s="78">
        <v>43831</v>
      </c>
      <c r="F112" s="68">
        <v>8.4799999999999525</v>
      </c>
      <c r="G112" s="71" t="s">
        <v>132</v>
      </c>
      <c r="H112" s="72">
        <v>4.8000000000000001E-2</v>
      </c>
      <c r="I112" s="72">
        <v>4.8599999999999789E-2</v>
      </c>
      <c r="J112" s="68">
        <v>45021113.102274001</v>
      </c>
      <c r="K112" s="70">
        <v>113.373231</v>
      </c>
      <c r="L112" s="68">
        <v>51041.890532227997</v>
      </c>
      <c r="M112" s="130" t="s">
        <v>3565</v>
      </c>
      <c r="N112" s="69">
        <f t="shared" si="3"/>
        <v>9.3981578847713229E-3</v>
      </c>
      <c r="O112" s="69">
        <f>L112/'סכום נכסי הקרן'!$C$41</f>
        <v>2.4251968080884157E-3</v>
      </c>
    </row>
    <row r="113" spans="1:15">
      <c r="A113" s="62" t="s">
        <v>1985</v>
      </c>
      <c r="B113" s="59" t="s">
        <v>1986</v>
      </c>
      <c r="C113" s="59" t="s">
        <v>223</v>
      </c>
      <c r="D113" s="130" t="s">
        <v>3565</v>
      </c>
      <c r="E113" s="78">
        <v>43863</v>
      </c>
      <c r="F113" s="68">
        <v>8.5599999999999774</v>
      </c>
      <c r="G113" s="71" t="s">
        <v>132</v>
      </c>
      <c r="H113" s="72">
        <v>4.8000000000000001E-2</v>
      </c>
      <c r="I113" s="72">
        <v>4.8799999999999913E-2</v>
      </c>
      <c r="J113" s="68">
        <v>48189151.328726999</v>
      </c>
      <c r="K113" s="70">
        <v>112.718281</v>
      </c>
      <c r="L113" s="68">
        <v>54317.982976928994</v>
      </c>
      <c r="M113" s="130" t="s">
        <v>3565</v>
      </c>
      <c r="N113" s="69">
        <f t="shared" si="3"/>
        <v>1.0001372885613934E-2</v>
      </c>
      <c r="O113" s="69">
        <f>L113/'סכום נכסי הקרן'!$C$41</f>
        <v>2.5808565780743027E-3</v>
      </c>
    </row>
    <row r="114" spans="1:15">
      <c r="A114" s="62" t="s">
        <v>1987</v>
      </c>
      <c r="B114" s="59" t="s">
        <v>1988</v>
      </c>
      <c r="C114" s="59" t="s">
        <v>223</v>
      </c>
      <c r="D114" s="130" t="s">
        <v>3565</v>
      </c>
      <c r="E114" s="78">
        <v>43891</v>
      </c>
      <c r="F114" s="68">
        <v>8.6400000000986648</v>
      </c>
      <c r="G114" s="71" t="s">
        <v>132</v>
      </c>
      <c r="H114" s="72">
        <v>4.8000000000000001E-2</v>
      </c>
      <c r="I114" s="72">
        <v>4.8500000000380884E-2</v>
      </c>
      <c r="J114" s="68">
        <v>24405.342376000001</v>
      </c>
      <c r="K114" s="70">
        <v>112.956461</v>
      </c>
      <c r="L114" s="68">
        <v>27.567410927000001</v>
      </c>
      <c r="M114" s="130" t="s">
        <v>3565</v>
      </c>
      <c r="N114" s="69">
        <f t="shared" si="3"/>
        <v>5.0758872303668004E-6</v>
      </c>
      <c r="O114" s="69">
        <f>L114/'סכום נכסי הקרן'!$C$41</f>
        <v>1.3098338695979295E-6</v>
      </c>
    </row>
    <row r="115" spans="1:15">
      <c r="A115" s="62" t="s">
        <v>1989</v>
      </c>
      <c r="B115" s="59" t="s">
        <v>1990</v>
      </c>
      <c r="C115" s="59" t="s">
        <v>223</v>
      </c>
      <c r="D115" s="130" t="s">
        <v>3565</v>
      </c>
      <c r="E115" s="78">
        <v>44045</v>
      </c>
      <c r="F115" s="68">
        <v>8.850000000000362</v>
      </c>
      <c r="G115" s="71" t="s">
        <v>132</v>
      </c>
      <c r="H115" s="72">
        <v>4.8000000000000001E-2</v>
      </c>
      <c r="I115" s="72">
        <v>4.8500000000002305E-2</v>
      </c>
      <c r="J115" s="68">
        <v>6670525.980335</v>
      </c>
      <c r="K115" s="70">
        <v>113.84748399999999</v>
      </c>
      <c r="L115" s="68">
        <v>7594.2259969249999</v>
      </c>
      <c r="M115" s="130" t="s">
        <v>3565</v>
      </c>
      <c r="N115" s="69">
        <f t="shared" si="3"/>
        <v>1.3982972454100564E-3</v>
      </c>
      <c r="O115" s="69">
        <f>L115/'סכום נכסי הקרן'!$C$41</f>
        <v>3.6083092643317591E-4</v>
      </c>
    </row>
    <row r="116" spans="1:15">
      <c r="A116" s="62" t="s">
        <v>1991</v>
      </c>
      <c r="B116" s="59" t="s">
        <v>1992</v>
      </c>
      <c r="C116" s="59" t="s">
        <v>223</v>
      </c>
      <c r="D116" s="130" t="s">
        <v>3565</v>
      </c>
      <c r="E116" s="78">
        <v>44075</v>
      </c>
      <c r="F116" s="68">
        <v>8.9299999999999606</v>
      </c>
      <c r="G116" s="71" t="s">
        <v>132</v>
      </c>
      <c r="H116" s="72">
        <v>4.8000000000000001E-2</v>
      </c>
      <c r="I116" s="72">
        <v>4.8599999999999824E-2</v>
      </c>
      <c r="J116" s="68">
        <v>88127691.319736004</v>
      </c>
      <c r="K116" s="70">
        <v>113.150803</v>
      </c>
      <c r="L116" s="68">
        <v>99717.190439858998</v>
      </c>
      <c r="M116" s="130" t="s">
        <v>3565</v>
      </c>
      <c r="N116" s="69">
        <f t="shared" si="3"/>
        <v>1.8360564034905411E-2</v>
      </c>
      <c r="O116" s="69">
        <f>L116/'סכום נכסי הקרן'!$C$41</f>
        <v>4.7379477806292498E-3</v>
      </c>
    </row>
    <row r="117" spans="1:15">
      <c r="A117" s="62" t="s">
        <v>1993</v>
      </c>
      <c r="B117" s="59" t="s">
        <v>1994</v>
      </c>
      <c r="C117" s="59" t="s">
        <v>223</v>
      </c>
      <c r="D117" s="130" t="s">
        <v>3565</v>
      </c>
      <c r="E117" s="78">
        <v>44166</v>
      </c>
      <c r="F117" s="68">
        <v>9.1899999999999782</v>
      </c>
      <c r="G117" s="71" t="s">
        <v>132</v>
      </c>
      <c r="H117" s="72">
        <v>4.8000000000000001E-2</v>
      </c>
      <c r="I117" s="72">
        <v>4.8599999999999893E-2</v>
      </c>
      <c r="J117" s="68">
        <v>160878250.76649901</v>
      </c>
      <c r="K117" s="70">
        <v>111.61021</v>
      </c>
      <c r="L117" s="68">
        <v>179556.55379403001</v>
      </c>
      <c r="M117" s="130" t="s">
        <v>3565</v>
      </c>
      <c r="N117" s="69">
        <f t="shared" si="3"/>
        <v>3.306109597833639E-2</v>
      </c>
      <c r="O117" s="69">
        <f>L117/'סכום נכסי הקרן'!$C$41</f>
        <v>8.5314234365532916E-3</v>
      </c>
    </row>
    <row r="118" spans="1:15">
      <c r="A118" s="62" t="s">
        <v>1995</v>
      </c>
      <c r="B118" s="59" t="s">
        <v>1996</v>
      </c>
      <c r="C118" s="59" t="s">
        <v>223</v>
      </c>
      <c r="D118" s="130" t="s">
        <v>3565</v>
      </c>
      <c r="E118" s="78">
        <v>44197</v>
      </c>
      <c r="F118" s="68">
        <v>9.0500000000000131</v>
      </c>
      <c r="G118" s="71" t="s">
        <v>132</v>
      </c>
      <c r="H118" s="72">
        <v>4.8000000000000001E-2</v>
      </c>
      <c r="I118" s="72">
        <v>4.8499999999999953E-2</v>
      </c>
      <c r="J118" s="68">
        <v>48520229.065433003</v>
      </c>
      <c r="K118" s="70">
        <v>114.065203</v>
      </c>
      <c r="L118" s="68">
        <v>55344.697582425004</v>
      </c>
      <c r="M118" s="130" t="s">
        <v>3565</v>
      </c>
      <c r="N118" s="69">
        <f t="shared" si="3"/>
        <v>1.0190418116196835E-2</v>
      </c>
      <c r="O118" s="69">
        <f>L118/'סכום נכסי הקרן'!$C$41</f>
        <v>2.6296397433940612E-3</v>
      </c>
    </row>
    <row r="119" spans="1:15">
      <c r="A119" s="62" t="s">
        <v>1997</v>
      </c>
      <c r="B119" s="59" t="s">
        <v>1998</v>
      </c>
      <c r="C119" s="59" t="s">
        <v>223</v>
      </c>
      <c r="D119" s="130" t="s">
        <v>3565</v>
      </c>
      <c r="E119" s="78">
        <v>44228</v>
      </c>
      <c r="F119" s="68">
        <v>9.1300000000000257</v>
      </c>
      <c r="G119" s="71" t="s">
        <v>132</v>
      </c>
      <c r="H119" s="72">
        <v>4.8000000000000001E-2</v>
      </c>
      <c r="I119" s="72">
        <v>4.8500000000000168E-2</v>
      </c>
      <c r="J119" s="68">
        <v>88692546.546570003</v>
      </c>
      <c r="K119" s="70">
        <v>113.748986</v>
      </c>
      <c r="L119" s="68">
        <v>100886.87263281099</v>
      </c>
      <c r="M119" s="130" t="s">
        <v>3565</v>
      </c>
      <c r="N119" s="69">
        <f t="shared" si="3"/>
        <v>1.8575933368010882E-2</v>
      </c>
      <c r="O119" s="69">
        <f>L119/'סכום נכסי הקרן'!$C$41</f>
        <v>4.7935238866716762E-3</v>
      </c>
    </row>
    <row r="120" spans="1:15">
      <c r="A120" s="62" t="s">
        <v>1999</v>
      </c>
      <c r="B120" s="59" t="s">
        <v>2000</v>
      </c>
      <c r="C120" s="59" t="s">
        <v>223</v>
      </c>
      <c r="D120" s="130" t="s">
        <v>3565</v>
      </c>
      <c r="E120" s="78">
        <v>44256</v>
      </c>
      <c r="F120" s="68">
        <v>9.2200000000001161</v>
      </c>
      <c r="G120" s="71" t="s">
        <v>132</v>
      </c>
      <c r="H120" s="72">
        <v>4.8000000000000001E-2</v>
      </c>
      <c r="I120" s="72">
        <v>4.8500000000000452E-2</v>
      </c>
      <c r="J120" s="68">
        <v>33646136.256039001</v>
      </c>
      <c r="K120" s="70">
        <v>113.414186</v>
      </c>
      <c r="L120" s="68">
        <v>38159.491393297998</v>
      </c>
      <c r="M120" s="130" t="s">
        <v>3565</v>
      </c>
      <c r="N120" s="69">
        <f t="shared" si="3"/>
        <v>7.0261685289722499E-3</v>
      </c>
      <c r="O120" s="69">
        <f>L120/'סכום נכסי הקרן'!$C$41</f>
        <v>1.8131044081698142E-3</v>
      </c>
    </row>
    <row r="121" spans="1:15">
      <c r="A121" s="62" t="s">
        <v>2001</v>
      </c>
      <c r="B121" s="59" t="s">
        <v>2002</v>
      </c>
      <c r="C121" s="59" t="s">
        <v>223</v>
      </c>
      <c r="D121" s="130" t="s">
        <v>3565</v>
      </c>
      <c r="E121" s="78">
        <v>44287</v>
      </c>
      <c r="F121" s="68">
        <v>9.2999999999999368</v>
      </c>
      <c r="G121" s="71" t="s">
        <v>132</v>
      </c>
      <c r="H121" s="72">
        <v>4.8000000000000001E-2</v>
      </c>
      <c r="I121" s="72">
        <v>4.8499999999999661E-2</v>
      </c>
      <c r="J121" s="68">
        <v>47078868.812082008</v>
      </c>
      <c r="K121" s="70">
        <v>112.628811</v>
      </c>
      <c r="L121" s="68">
        <v>53024.370277167996</v>
      </c>
      <c r="M121" s="130" t="s">
        <v>3565</v>
      </c>
      <c r="N121" s="69">
        <f t="shared" si="3"/>
        <v>9.7631846784897725E-3</v>
      </c>
      <c r="O121" s="69">
        <f>L121/'סכום נכסי הקרן'!$C$41</f>
        <v>2.5193920563324574E-3</v>
      </c>
    </row>
    <row r="122" spans="1:15">
      <c r="A122" s="62" t="s">
        <v>2003</v>
      </c>
      <c r="B122" s="59" t="s">
        <v>2004</v>
      </c>
      <c r="C122" s="59" t="s">
        <v>223</v>
      </c>
      <c r="D122" s="130" t="s">
        <v>3565</v>
      </c>
      <c r="E122" s="78">
        <v>44318</v>
      </c>
      <c r="F122" s="68">
        <v>9.3899999999999917</v>
      </c>
      <c r="G122" s="71" t="s">
        <v>132</v>
      </c>
      <c r="H122" s="72">
        <v>4.8000000000000001E-2</v>
      </c>
      <c r="I122" s="72">
        <v>4.8499999999999995E-2</v>
      </c>
      <c r="J122" s="68">
        <v>74211347.637136996</v>
      </c>
      <c r="K122" s="70">
        <v>111.500624</v>
      </c>
      <c r="L122" s="68">
        <v>82746.115441853006</v>
      </c>
      <c r="M122" s="130" t="s">
        <v>3565</v>
      </c>
      <c r="N122" s="69">
        <f t="shared" si="3"/>
        <v>1.5235741646031536E-2</v>
      </c>
      <c r="O122" s="69">
        <f>L122/'סכום נכסי הקרן'!$C$41</f>
        <v>3.9315866430258946E-3</v>
      </c>
    </row>
    <row r="123" spans="1:15">
      <c r="A123" s="62" t="s">
        <v>2005</v>
      </c>
      <c r="B123" s="59" t="s">
        <v>2006</v>
      </c>
      <c r="C123" s="59" t="s">
        <v>223</v>
      </c>
      <c r="D123" s="130" t="s">
        <v>3565</v>
      </c>
      <c r="E123" s="78">
        <v>44348</v>
      </c>
      <c r="F123" s="68">
        <v>9.4699999999999562</v>
      </c>
      <c r="G123" s="71" t="s">
        <v>132</v>
      </c>
      <c r="H123" s="72">
        <v>4.8000000000000001E-2</v>
      </c>
      <c r="I123" s="72">
        <v>4.8499999999999759E-2</v>
      </c>
      <c r="J123" s="68">
        <v>59784900.186586998</v>
      </c>
      <c r="K123" s="70">
        <v>110.744517</v>
      </c>
      <c r="L123" s="68">
        <v>66208.498782889001</v>
      </c>
      <c r="M123" s="130" t="s">
        <v>3565</v>
      </c>
      <c r="N123" s="69">
        <f t="shared" si="3"/>
        <v>1.2190730366509405E-2</v>
      </c>
      <c r="O123" s="69">
        <f>L123/'סכום נכסי הקרן'!$C$41</f>
        <v>3.1458207805842276E-3</v>
      </c>
    </row>
    <row r="124" spans="1:15">
      <c r="A124" s="62" t="s">
        <v>2007</v>
      </c>
      <c r="B124" s="59" t="s">
        <v>2008</v>
      </c>
      <c r="C124" s="59" t="s">
        <v>223</v>
      </c>
      <c r="D124" s="130" t="s">
        <v>3565</v>
      </c>
      <c r="E124" s="78">
        <v>44378</v>
      </c>
      <c r="F124" s="68">
        <v>9.3200000000000394</v>
      </c>
      <c r="G124" s="71" t="s">
        <v>132</v>
      </c>
      <c r="H124" s="72">
        <v>4.8000000000000001E-2</v>
      </c>
      <c r="I124" s="72">
        <v>4.8500000000000244E-2</v>
      </c>
      <c r="J124" s="68">
        <v>18130439.840496998</v>
      </c>
      <c r="K124" s="70">
        <v>112.50970100000001</v>
      </c>
      <c r="L124" s="68">
        <v>20398.503663809999</v>
      </c>
      <c r="M124" s="130" t="s">
        <v>3565</v>
      </c>
      <c r="N124" s="69">
        <f t="shared" si="3"/>
        <v>3.7559023783519038E-3</v>
      </c>
      <c r="O124" s="69">
        <f>L124/'סכום נכסי הקרן'!$C$41</f>
        <v>9.6921147432844641E-4</v>
      </c>
    </row>
    <row r="125" spans="1:15">
      <c r="A125" s="62" t="s">
        <v>2009</v>
      </c>
      <c r="B125" s="59" t="s">
        <v>2010</v>
      </c>
      <c r="C125" s="59" t="s">
        <v>223</v>
      </c>
      <c r="D125" s="130" t="s">
        <v>3565</v>
      </c>
      <c r="E125" s="78">
        <v>44409</v>
      </c>
      <c r="F125" s="68">
        <v>9.4100000000000996</v>
      </c>
      <c r="G125" s="71" t="s">
        <v>132</v>
      </c>
      <c r="H125" s="72">
        <v>4.8000000000000001E-2</v>
      </c>
      <c r="I125" s="72">
        <v>4.8600000000000546E-2</v>
      </c>
      <c r="J125" s="68">
        <v>22951458.328535005</v>
      </c>
      <c r="K125" s="70">
        <v>111.838185</v>
      </c>
      <c r="L125" s="68">
        <v>25668.494403466997</v>
      </c>
      <c r="M125" s="130" t="s">
        <v>3565</v>
      </c>
      <c r="N125" s="69">
        <f t="shared" si="3"/>
        <v>4.7262466290474573E-3</v>
      </c>
      <c r="O125" s="69">
        <f>L125/'סכום נכסי הקרן'!$C$41</f>
        <v>1.2196090318484182E-3</v>
      </c>
    </row>
    <row r="126" spans="1:15">
      <c r="A126" s="62" t="s">
        <v>2011</v>
      </c>
      <c r="B126" s="59" t="s">
        <v>2012</v>
      </c>
      <c r="C126" s="59" t="s">
        <v>223</v>
      </c>
      <c r="D126" s="130" t="s">
        <v>3565</v>
      </c>
      <c r="E126" s="78">
        <v>44440</v>
      </c>
      <c r="F126" s="68">
        <v>9.4900000000000073</v>
      </c>
      <c r="G126" s="71" t="s">
        <v>132</v>
      </c>
      <c r="H126" s="72">
        <v>4.8000000000000001E-2</v>
      </c>
      <c r="I126" s="72">
        <v>4.8500000000000119E-2</v>
      </c>
      <c r="J126" s="68">
        <v>67242337.897084996</v>
      </c>
      <c r="K126" s="70">
        <v>111.07546600000001</v>
      </c>
      <c r="L126" s="68">
        <v>74689.740230345997</v>
      </c>
      <c r="M126" s="130" t="s">
        <v>3565</v>
      </c>
      <c r="N126" s="69">
        <f t="shared" si="3"/>
        <v>1.3752350544581364E-2</v>
      </c>
      <c r="O126" s="69">
        <f>L126/'סכום נכסי הקרן'!$C$41</f>
        <v>3.5487972274306223E-3</v>
      </c>
    </row>
    <row r="127" spans="1:15">
      <c r="A127" s="62" t="s">
        <v>2013</v>
      </c>
      <c r="B127" s="59" t="s">
        <v>2014</v>
      </c>
      <c r="C127" s="59" t="s">
        <v>223</v>
      </c>
      <c r="D127" s="130" t="s">
        <v>3565</v>
      </c>
      <c r="E127" s="78">
        <v>44501</v>
      </c>
      <c r="F127" s="68">
        <v>9.6600000000000197</v>
      </c>
      <c r="G127" s="71" t="s">
        <v>132</v>
      </c>
      <c r="H127" s="72">
        <v>4.8000000000000001E-2</v>
      </c>
      <c r="I127" s="72">
        <v>4.8500000000000112E-2</v>
      </c>
      <c r="J127" s="68">
        <v>84783838.291298002</v>
      </c>
      <c r="K127" s="70">
        <v>109.6622</v>
      </c>
      <c r="L127" s="68">
        <v>92975.822524694013</v>
      </c>
      <c r="M127" s="130" t="s">
        <v>3565</v>
      </c>
      <c r="N127" s="69">
        <f t="shared" si="3"/>
        <v>1.7119300449928109E-2</v>
      </c>
      <c r="O127" s="69">
        <f>L127/'סכום נכסי הקרן'!$C$41</f>
        <v>4.41763942646112E-3</v>
      </c>
    </row>
    <row r="128" spans="1:15">
      <c r="A128" s="62" t="s">
        <v>2015</v>
      </c>
      <c r="B128" s="59" t="s">
        <v>2016</v>
      </c>
      <c r="C128" s="59" t="s">
        <v>223</v>
      </c>
      <c r="D128" s="130" t="s">
        <v>3565</v>
      </c>
      <c r="E128" s="78">
        <v>44531</v>
      </c>
      <c r="F128" s="68">
        <v>9.750000000000103</v>
      </c>
      <c r="G128" s="71" t="s">
        <v>132</v>
      </c>
      <c r="H128" s="72">
        <v>4.8000000000000001E-2</v>
      </c>
      <c r="I128" s="72">
        <v>4.850000000000039E-2</v>
      </c>
      <c r="J128" s="68">
        <v>24299532.371883001</v>
      </c>
      <c r="K128" s="70">
        <v>109.122838</v>
      </c>
      <c r="L128" s="68">
        <v>26516.339440047002</v>
      </c>
      <c r="M128" s="130" t="s">
        <v>3565</v>
      </c>
      <c r="N128" s="69">
        <f t="shared" si="3"/>
        <v>4.882357255682015E-3</v>
      </c>
      <c r="O128" s="69">
        <f>L128/'סכום נכסי הקרן'!$C$41</f>
        <v>1.2598934150291146E-3</v>
      </c>
    </row>
    <row r="129" spans="1:15">
      <c r="A129" s="62" t="s">
        <v>2017</v>
      </c>
      <c r="B129" s="59" t="s">
        <v>2018</v>
      </c>
      <c r="C129" s="59" t="s">
        <v>223</v>
      </c>
      <c r="D129" s="130" t="s">
        <v>3565</v>
      </c>
      <c r="E129" s="78">
        <v>44563</v>
      </c>
      <c r="F129" s="68">
        <v>9.60000000000006</v>
      </c>
      <c r="G129" s="71" t="s">
        <v>132</v>
      </c>
      <c r="H129" s="72">
        <v>4.8000000000000001E-2</v>
      </c>
      <c r="I129" s="72">
        <v>4.8500000000000237E-2</v>
      </c>
      <c r="J129" s="68">
        <v>69806022.776805997</v>
      </c>
      <c r="K129" s="70">
        <v>111.391143</v>
      </c>
      <c r="L129" s="68">
        <v>77757.726511079003</v>
      </c>
      <c r="M129" s="130" t="s">
        <v>3565</v>
      </c>
      <c r="N129" s="69">
        <f t="shared" si="3"/>
        <v>1.4317247713435947E-2</v>
      </c>
      <c r="O129" s="69">
        <f>L129/'סכום נכסי הקרן'!$C$41</f>
        <v>3.6945690720411742E-3</v>
      </c>
    </row>
    <row r="130" spans="1:15">
      <c r="A130" s="62" t="s">
        <v>2019</v>
      </c>
      <c r="B130" s="59" t="s">
        <v>2020</v>
      </c>
      <c r="C130" s="59" t="s">
        <v>223</v>
      </c>
      <c r="D130" s="130" t="s">
        <v>3565</v>
      </c>
      <c r="E130" s="78">
        <v>44652</v>
      </c>
      <c r="F130" s="68">
        <v>9.8499999999995538</v>
      </c>
      <c r="G130" s="71" t="s">
        <v>132</v>
      </c>
      <c r="H130" s="72">
        <v>4.8000000000000001E-2</v>
      </c>
      <c r="I130" s="72">
        <v>4.8499999999997392E-2</v>
      </c>
      <c r="J130" s="68">
        <v>4947540.9208819997</v>
      </c>
      <c r="K130" s="70">
        <v>108.81998</v>
      </c>
      <c r="L130" s="68">
        <v>5383.9130635240008</v>
      </c>
      <c r="M130" s="130" t="s">
        <v>3565</v>
      </c>
      <c r="N130" s="69">
        <f t="shared" si="3"/>
        <v>9.9132035434567494E-4</v>
      </c>
      <c r="O130" s="69">
        <f>L130/'סכום נכסי הקרן'!$C$41</f>
        <v>2.5581044590109126E-4</v>
      </c>
    </row>
    <row r="131" spans="1:15">
      <c r="A131" s="62" t="s">
        <v>2021</v>
      </c>
      <c r="B131" s="59" t="s">
        <v>2022</v>
      </c>
      <c r="C131" s="59" t="s">
        <v>223</v>
      </c>
      <c r="D131" s="130" t="s">
        <v>3565</v>
      </c>
      <c r="E131" s="78">
        <v>40057</v>
      </c>
      <c r="F131" s="68">
        <v>0.6600000000000309</v>
      </c>
      <c r="G131" s="71" t="s">
        <v>132</v>
      </c>
      <c r="H131" s="72">
        <v>4.8000000000000001E-2</v>
      </c>
      <c r="I131" s="72">
        <v>4.8200000000000853E-2</v>
      </c>
      <c r="J131" s="68">
        <v>17367612.329783998</v>
      </c>
      <c r="K131" s="70">
        <v>123.422899</v>
      </c>
      <c r="L131" s="68">
        <v>21435.610624449</v>
      </c>
      <c r="M131" s="130" t="s">
        <v>3565</v>
      </c>
      <c r="N131" s="69">
        <f t="shared" si="3"/>
        <v>3.9468611155351677E-3</v>
      </c>
      <c r="O131" s="69">
        <f>L131/'סכום נכסי הקרן'!$C$41</f>
        <v>1.0184884204674199E-3</v>
      </c>
    </row>
    <row r="132" spans="1:15">
      <c r="A132" s="62" t="s">
        <v>2023</v>
      </c>
      <c r="B132" s="59" t="s">
        <v>2024</v>
      </c>
      <c r="C132" s="59" t="s">
        <v>223</v>
      </c>
      <c r="D132" s="130" t="s">
        <v>3565</v>
      </c>
      <c r="E132" s="78">
        <v>40087</v>
      </c>
      <c r="F132" s="68">
        <v>0.73999999999999488</v>
      </c>
      <c r="G132" s="71" t="s">
        <v>132</v>
      </c>
      <c r="H132" s="72">
        <v>4.8000000000000001E-2</v>
      </c>
      <c r="I132" s="72">
        <v>4.8300000000000017E-2</v>
      </c>
      <c r="J132" s="68">
        <v>16109452.705716003</v>
      </c>
      <c r="K132" s="70">
        <v>122.350264</v>
      </c>
      <c r="L132" s="68">
        <v>19709.957943865</v>
      </c>
      <c r="M132" s="130" t="s">
        <v>3565</v>
      </c>
      <c r="N132" s="69">
        <f t="shared" si="3"/>
        <v>3.6291229562056804E-3</v>
      </c>
      <c r="O132" s="69">
        <f>L132/'סכום נכסי הקרן'!$C$41</f>
        <v>9.3649601522570805E-4</v>
      </c>
    </row>
    <row r="133" spans="1:15">
      <c r="A133" s="62" t="s">
        <v>2025</v>
      </c>
      <c r="B133" s="59" t="s">
        <v>2026</v>
      </c>
      <c r="C133" s="59" t="s">
        <v>223</v>
      </c>
      <c r="D133" s="130" t="s">
        <v>3565</v>
      </c>
      <c r="E133" s="78">
        <v>40118</v>
      </c>
      <c r="F133" s="68">
        <v>0.82999999999998886</v>
      </c>
      <c r="G133" s="71" t="s">
        <v>132</v>
      </c>
      <c r="H133" s="72">
        <v>4.8000000000000001E-2</v>
      </c>
      <c r="I133" s="72">
        <v>4.8300000000000301E-2</v>
      </c>
      <c r="J133" s="68">
        <v>19721282.815901</v>
      </c>
      <c r="K133" s="70">
        <v>122.216328</v>
      </c>
      <c r="L133" s="68">
        <v>24102.627746268998</v>
      </c>
      <c r="M133" s="130" t="s">
        <v>3565</v>
      </c>
      <c r="N133" s="69">
        <f t="shared" si="3"/>
        <v>4.4379292897523152E-3</v>
      </c>
      <c r="O133" s="69">
        <f>L133/'סכום נכסי הקרן'!$C$41</f>
        <v>1.1452086759969652E-3</v>
      </c>
    </row>
    <row r="134" spans="1:15">
      <c r="A134" s="62" t="s">
        <v>2027</v>
      </c>
      <c r="B134" s="59" t="s">
        <v>2028</v>
      </c>
      <c r="C134" s="59" t="s">
        <v>223</v>
      </c>
      <c r="D134" s="130" t="s">
        <v>3565</v>
      </c>
      <c r="E134" s="78">
        <v>39904</v>
      </c>
      <c r="F134" s="68">
        <v>0.2500000000000156</v>
      </c>
      <c r="G134" s="71" t="s">
        <v>132</v>
      </c>
      <c r="H134" s="72">
        <v>4.8000000000000001E-2</v>
      </c>
      <c r="I134" s="72">
        <v>4.8000000000000126E-2</v>
      </c>
      <c r="J134" s="68">
        <v>25094151.052269999</v>
      </c>
      <c r="K134" s="70">
        <v>127.702336</v>
      </c>
      <c r="L134" s="68">
        <v>32045.817004102002</v>
      </c>
      <c r="M134" s="130" t="s">
        <v>3565</v>
      </c>
      <c r="N134" s="69">
        <f t="shared" si="3"/>
        <v>5.900479872721005E-3</v>
      </c>
      <c r="O134" s="69">
        <f>L134/'סכום נכסי הקרן'!$C$41</f>
        <v>1.5226201909951328E-3</v>
      </c>
    </row>
    <row r="135" spans="1:15">
      <c r="A135" s="62" t="s">
        <v>2029</v>
      </c>
      <c r="B135" s="59" t="s">
        <v>2030</v>
      </c>
      <c r="C135" s="59" t="s">
        <v>223</v>
      </c>
      <c r="D135" s="130" t="s">
        <v>3565</v>
      </c>
      <c r="E135" s="78">
        <v>39965</v>
      </c>
      <c r="F135" s="68">
        <v>0.42000000000004062</v>
      </c>
      <c r="G135" s="71" t="s">
        <v>132</v>
      </c>
      <c r="H135" s="72">
        <v>4.8000000000000001E-2</v>
      </c>
      <c r="I135" s="72">
        <v>4.8200000000001075E-2</v>
      </c>
      <c r="J135" s="68">
        <v>11823425.012394</v>
      </c>
      <c r="K135" s="70">
        <v>124.83431400000001</v>
      </c>
      <c r="L135" s="68">
        <v>14759.69148412</v>
      </c>
      <c r="M135" s="130" t="s">
        <v>3565</v>
      </c>
      <c r="N135" s="69">
        <f t="shared" si="3"/>
        <v>2.7176483757138689E-3</v>
      </c>
      <c r="O135" s="69">
        <f>L135/'סכום נכסי הקרן'!$C$41</f>
        <v>7.0128978966906464E-4</v>
      </c>
    </row>
    <row r="136" spans="1:15">
      <c r="A136" s="62" t="s">
        <v>2031</v>
      </c>
      <c r="B136" s="59" t="s">
        <v>2032</v>
      </c>
      <c r="C136" s="59" t="s">
        <v>223</v>
      </c>
      <c r="D136" s="130" t="s">
        <v>3565</v>
      </c>
      <c r="E136" s="78">
        <v>39995</v>
      </c>
      <c r="F136" s="68">
        <v>0.48999999999999211</v>
      </c>
      <c r="G136" s="71" t="s">
        <v>132</v>
      </c>
      <c r="H136" s="72">
        <v>4.8000000000000001E-2</v>
      </c>
      <c r="I136" s="72">
        <v>4.8599999999999775E-2</v>
      </c>
      <c r="J136" s="68">
        <v>18062522.341648001</v>
      </c>
      <c r="K136" s="70">
        <v>126.81438</v>
      </c>
      <c r="L136" s="68">
        <v>22905.875784981999</v>
      </c>
      <c r="M136" s="130" t="s">
        <v>3565</v>
      </c>
      <c r="N136" s="69">
        <f t="shared" si="3"/>
        <v>4.2175756985391652E-3</v>
      </c>
      <c r="O136" s="69">
        <f>L136/'סכום נכסי הקרן'!$C$41</f>
        <v>1.0883463810011673E-3</v>
      </c>
    </row>
    <row r="137" spans="1:15">
      <c r="A137" s="62" t="s">
        <v>2033</v>
      </c>
      <c r="B137" s="59" t="s">
        <v>2034</v>
      </c>
      <c r="C137" s="59" t="s">
        <v>223</v>
      </c>
      <c r="D137" s="130" t="s">
        <v>3565</v>
      </c>
      <c r="E137" s="78">
        <v>40027</v>
      </c>
      <c r="F137" s="68">
        <v>0.57999999999997953</v>
      </c>
      <c r="G137" s="71" t="s">
        <v>132</v>
      </c>
      <c r="H137" s="72">
        <v>4.8000000000000001E-2</v>
      </c>
      <c r="I137" s="72">
        <v>4.8299999999999364E-2</v>
      </c>
      <c r="J137" s="68">
        <v>22743531.23395</v>
      </c>
      <c r="K137" s="70">
        <v>125.213633</v>
      </c>
      <c r="L137" s="68">
        <v>28478.001702501002</v>
      </c>
      <c r="M137" s="130" t="s">
        <v>3565</v>
      </c>
      <c r="N137" s="69">
        <f t="shared" si="3"/>
        <v>5.2435510019736E-3</v>
      </c>
      <c r="O137" s="69">
        <f>L137/'סכום נכסי הקרן'!$C$41</f>
        <v>1.35309954450128E-3</v>
      </c>
    </row>
    <row r="138" spans="1:15">
      <c r="A138" s="62" t="s">
        <v>2035</v>
      </c>
      <c r="B138" s="59" t="s">
        <v>2036</v>
      </c>
      <c r="C138" s="59" t="s">
        <v>223</v>
      </c>
      <c r="D138" s="130" t="s">
        <v>3565</v>
      </c>
      <c r="E138" s="78">
        <v>40179</v>
      </c>
      <c r="F138" s="68">
        <v>0.97000000000003295</v>
      </c>
      <c r="G138" s="71" t="s">
        <v>132</v>
      </c>
      <c r="H138" s="72">
        <v>4.8000000000000001E-2</v>
      </c>
      <c r="I138" s="72">
        <v>4.8300000000000953E-2</v>
      </c>
      <c r="J138" s="68">
        <v>8848863.3488560002</v>
      </c>
      <c r="K138" s="70">
        <v>123.574303</v>
      </c>
      <c r="L138" s="68">
        <v>10934.921189212</v>
      </c>
      <c r="M138" s="130" t="s">
        <v>3565</v>
      </c>
      <c r="N138" s="69">
        <f t="shared" si="3"/>
        <v>2.013407315484478E-3</v>
      </c>
      <c r="O138" s="69">
        <f>L138/'סכום נכסי הקרן'!$C$41</f>
        <v>5.1956022177569901E-4</v>
      </c>
    </row>
    <row r="139" spans="1:15">
      <c r="A139" s="62" t="s">
        <v>2037</v>
      </c>
      <c r="B139" s="59" t="s">
        <v>2038</v>
      </c>
      <c r="C139" s="59" t="s">
        <v>223</v>
      </c>
      <c r="D139" s="130" t="s">
        <v>3565</v>
      </c>
      <c r="E139" s="78">
        <v>40210</v>
      </c>
      <c r="F139" s="68">
        <v>1.050000000000028</v>
      </c>
      <c r="G139" s="71" t="s">
        <v>132</v>
      </c>
      <c r="H139" s="72">
        <v>4.8000000000000001E-2</v>
      </c>
      <c r="I139" s="72">
        <v>4.8199999999999979E-2</v>
      </c>
      <c r="J139" s="68">
        <v>12963732.52262</v>
      </c>
      <c r="K139" s="70">
        <v>123.086761</v>
      </c>
      <c r="L139" s="68">
        <v>15956.638477811</v>
      </c>
      <c r="M139" s="130" t="s">
        <v>3565</v>
      </c>
      <c r="N139" s="69">
        <f t="shared" si="3"/>
        <v>2.9380378775350777E-3</v>
      </c>
      <c r="O139" s="69">
        <f>L139/'סכום נכסי הקרן'!$C$41</f>
        <v>7.5816135140554825E-4</v>
      </c>
    </row>
    <row r="140" spans="1:15">
      <c r="A140" s="62" t="s">
        <v>2039</v>
      </c>
      <c r="B140" s="59" t="s">
        <v>2040</v>
      </c>
      <c r="C140" s="59" t="s">
        <v>223</v>
      </c>
      <c r="D140" s="130" t="s">
        <v>3565</v>
      </c>
      <c r="E140" s="78">
        <v>40238</v>
      </c>
      <c r="F140" s="68">
        <v>1.1299999999999959</v>
      </c>
      <c r="G140" s="71" t="s">
        <v>132</v>
      </c>
      <c r="H140" s="72">
        <v>4.8000000000000001E-2</v>
      </c>
      <c r="I140" s="72">
        <v>4.8499999999999786E-2</v>
      </c>
      <c r="J140" s="68">
        <v>18493469.308340002</v>
      </c>
      <c r="K140" s="70">
        <v>123.422369</v>
      </c>
      <c r="L140" s="68">
        <v>22825.078016669999</v>
      </c>
      <c r="M140" s="130" t="s">
        <v>3565</v>
      </c>
      <c r="N140" s="69">
        <f t="shared" ref="N140:N157" si="4">IFERROR(L140/$L$9,0)</f>
        <v>4.2026986989724289E-3</v>
      </c>
      <c r="O140" s="69">
        <f>L140/'סכום נכסי הקרן'!$C$41</f>
        <v>1.0845073678343801E-3</v>
      </c>
    </row>
    <row r="141" spans="1:15">
      <c r="A141" s="62" t="s">
        <v>2041</v>
      </c>
      <c r="B141" s="59" t="s">
        <v>2042</v>
      </c>
      <c r="C141" s="59" t="s">
        <v>223</v>
      </c>
      <c r="D141" s="130" t="s">
        <v>3565</v>
      </c>
      <c r="E141" s="78">
        <v>40300</v>
      </c>
      <c r="F141" s="68">
        <v>1.3000000000002256</v>
      </c>
      <c r="G141" s="71" t="s">
        <v>132</v>
      </c>
      <c r="H141" s="72">
        <v>4.8000000000000001E-2</v>
      </c>
      <c r="I141" s="72">
        <v>4.8500000000004519E-2</v>
      </c>
      <c r="J141" s="68">
        <v>2890266.8954630001</v>
      </c>
      <c r="K141" s="70">
        <v>122.670784</v>
      </c>
      <c r="L141" s="68">
        <v>3545.5130494639998</v>
      </c>
      <c r="M141" s="130" t="s">
        <v>3565</v>
      </c>
      <c r="N141" s="69">
        <f t="shared" si="4"/>
        <v>6.5282243807839653E-4</v>
      </c>
      <c r="O141" s="69">
        <f>L141/'סכום נכסי הקרן'!$C$41</f>
        <v>1.6846098059723627E-4</v>
      </c>
    </row>
    <row r="142" spans="1:15">
      <c r="A142" s="62" t="s">
        <v>2043</v>
      </c>
      <c r="B142" s="59" t="s">
        <v>2044</v>
      </c>
      <c r="C142" s="59" t="s">
        <v>223</v>
      </c>
      <c r="D142" s="130" t="s">
        <v>3565</v>
      </c>
      <c r="E142" s="78">
        <v>40360</v>
      </c>
      <c r="F142" s="68">
        <v>1.4299999999999378</v>
      </c>
      <c r="G142" s="71" t="s">
        <v>132</v>
      </c>
      <c r="H142" s="72">
        <v>4.8000000000000001E-2</v>
      </c>
      <c r="I142" s="72">
        <v>4.8499999999998093E-2</v>
      </c>
      <c r="J142" s="68">
        <v>8117024.2005019998</v>
      </c>
      <c r="K142" s="70">
        <v>123.10536500000001</v>
      </c>
      <c r="L142" s="68">
        <v>9992.4922415340006</v>
      </c>
      <c r="M142" s="130" t="s">
        <v>3565</v>
      </c>
      <c r="N142" s="69">
        <f t="shared" si="4"/>
        <v>1.8398812968926639E-3</v>
      </c>
      <c r="O142" s="69">
        <f>L142/'סכום נכסי הקרן'!$C$41</f>
        <v>4.7478179268683731E-4</v>
      </c>
    </row>
    <row r="143" spans="1:15">
      <c r="A143" s="62" t="s">
        <v>2045</v>
      </c>
      <c r="B143" s="59" t="s">
        <v>2046</v>
      </c>
      <c r="C143" s="59" t="s">
        <v>223</v>
      </c>
      <c r="D143" s="130" t="s">
        <v>3565</v>
      </c>
      <c r="E143" s="78">
        <v>40422</v>
      </c>
      <c r="F143" s="68">
        <v>1.6000000000000305</v>
      </c>
      <c r="G143" s="71" t="s">
        <v>132</v>
      </c>
      <c r="H143" s="72">
        <v>4.8000000000000001E-2</v>
      </c>
      <c r="I143" s="72">
        <v>4.8400000000000845E-2</v>
      </c>
      <c r="J143" s="68">
        <v>16123582.114460001</v>
      </c>
      <c r="K143" s="70">
        <v>121.21619699999999</v>
      </c>
      <c r="L143" s="68">
        <v>19544.393050104001</v>
      </c>
      <c r="M143" s="130" t="s">
        <v>3565</v>
      </c>
      <c r="N143" s="69">
        <f t="shared" si="4"/>
        <v>3.5986380937619825E-3</v>
      </c>
      <c r="O143" s="69">
        <f>L143/'סכום נכסי הקרן'!$C$41</f>
        <v>9.2862938944649354E-4</v>
      </c>
    </row>
    <row r="144" spans="1:15">
      <c r="A144" s="62" t="s">
        <v>2047</v>
      </c>
      <c r="B144" s="59" t="s">
        <v>2048</v>
      </c>
      <c r="C144" s="59" t="s">
        <v>223</v>
      </c>
      <c r="D144" s="130" t="s">
        <v>3565</v>
      </c>
      <c r="E144" s="78">
        <v>40483</v>
      </c>
      <c r="F144" s="68">
        <v>1.77000000000002</v>
      </c>
      <c r="G144" s="71" t="s">
        <v>132</v>
      </c>
      <c r="H144" s="72">
        <v>4.8000000000000001E-2</v>
      </c>
      <c r="I144" s="72">
        <v>4.8400000000000533E-2</v>
      </c>
      <c r="J144" s="68">
        <v>31337904.663950995</v>
      </c>
      <c r="K144" s="70">
        <v>119.364071</v>
      </c>
      <c r="L144" s="68">
        <v>37406.198784925</v>
      </c>
      <c r="M144" s="130" t="s">
        <v>3565</v>
      </c>
      <c r="N144" s="69">
        <f t="shared" si="4"/>
        <v>6.8874674974645986E-3</v>
      </c>
      <c r="O144" s="69">
        <f>L144/'סכום נכסי הקרן'!$C$41</f>
        <v>1.7773125750238749E-3</v>
      </c>
    </row>
    <row r="145" spans="1:15">
      <c r="A145" s="62" t="s">
        <v>2049</v>
      </c>
      <c r="B145" s="59" t="s">
        <v>2050</v>
      </c>
      <c r="C145" s="59" t="s">
        <v>223</v>
      </c>
      <c r="D145" s="130" t="s">
        <v>3565</v>
      </c>
      <c r="E145" s="78">
        <v>40513</v>
      </c>
      <c r="F145" s="68">
        <v>1.8499999999999046</v>
      </c>
      <c r="G145" s="71" t="s">
        <v>132</v>
      </c>
      <c r="H145" s="72">
        <v>4.8000000000000001E-2</v>
      </c>
      <c r="I145" s="72">
        <v>4.8499999999998253E-2</v>
      </c>
      <c r="J145" s="68">
        <v>10651968.578345999</v>
      </c>
      <c r="K145" s="70">
        <v>118.562107</v>
      </c>
      <c r="L145" s="68">
        <v>12629.198331132</v>
      </c>
      <c r="M145" s="130" t="s">
        <v>3565</v>
      </c>
      <c r="N145" s="69">
        <f t="shared" si="4"/>
        <v>2.3253684108570992E-3</v>
      </c>
      <c r="O145" s="69">
        <f>L145/'סכום נכסי הקרן'!$C$41</f>
        <v>6.0006185433194496E-4</v>
      </c>
    </row>
    <row r="146" spans="1:15">
      <c r="A146" s="62" t="s">
        <v>2051</v>
      </c>
      <c r="B146" s="59" t="s">
        <v>2052</v>
      </c>
      <c r="C146" s="59" t="s">
        <v>223</v>
      </c>
      <c r="D146" s="130" t="s">
        <v>3565</v>
      </c>
      <c r="E146" s="78">
        <v>40544</v>
      </c>
      <c r="F146" s="68">
        <v>1.8899999999999859</v>
      </c>
      <c r="G146" s="71" t="s">
        <v>132</v>
      </c>
      <c r="H146" s="72">
        <v>4.8000000000000001E-2</v>
      </c>
      <c r="I146" s="72">
        <v>4.839999999999977E-2</v>
      </c>
      <c r="J146" s="68">
        <v>26771215.533305001</v>
      </c>
      <c r="K146" s="70">
        <v>120.81662900000001</v>
      </c>
      <c r="L146" s="68">
        <v>32344.080165214</v>
      </c>
      <c r="M146" s="130" t="s">
        <v>3565</v>
      </c>
      <c r="N146" s="69">
        <f t="shared" si="4"/>
        <v>5.9553979850815114E-3</v>
      </c>
      <c r="O146" s="69">
        <f>L146/'סכום נכסי הקרן'!$C$41</f>
        <v>1.5367918225463282E-3</v>
      </c>
    </row>
    <row r="147" spans="1:15">
      <c r="A147" s="62" t="s">
        <v>2053</v>
      </c>
      <c r="B147" s="59" t="s">
        <v>2054</v>
      </c>
      <c r="C147" s="59" t="s">
        <v>223</v>
      </c>
      <c r="D147" s="130" t="s">
        <v>3565</v>
      </c>
      <c r="E147" s="78">
        <v>40575</v>
      </c>
      <c r="F147" s="68">
        <v>1.9799999999999036</v>
      </c>
      <c r="G147" s="71" t="s">
        <v>132</v>
      </c>
      <c r="H147" s="72">
        <v>4.8000000000000001E-2</v>
      </c>
      <c r="I147" s="72">
        <v>4.8399999999998611E-2</v>
      </c>
      <c r="J147" s="68">
        <v>10551778.225434</v>
      </c>
      <c r="K147" s="70">
        <v>119.89484899999999</v>
      </c>
      <c r="L147" s="68">
        <v>12651.038619039</v>
      </c>
      <c r="M147" s="130" t="s">
        <v>3565</v>
      </c>
      <c r="N147" s="69">
        <f t="shared" si="4"/>
        <v>2.3293897837306067E-3</v>
      </c>
      <c r="O147" s="69">
        <f>L147/'סכום נכסי הקרן'!$C$41</f>
        <v>6.0109957052872931E-4</v>
      </c>
    </row>
    <row r="148" spans="1:15">
      <c r="A148" s="62" t="s">
        <v>2055</v>
      </c>
      <c r="B148" s="59" t="s">
        <v>2056</v>
      </c>
      <c r="C148" s="59" t="s">
        <v>223</v>
      </c>
      <c r="D148" s="130" t="s">
        <v>3565</v>
      </c>
      <c r="E148" s="78">
        <v>40603</v>
      </c>
      <c r="F148" s="68">
        <v>2.0499999999999794</v>
      </c>
      <c r="G148" s="71" t="s">
        <v>132</v>
      </c>
      <c r="H148" s="72">
        <v>4.8000000000000001E-2</v>
      </c>
      <c r="I148" s="72">
        <v>4.8599999999999734E-2</v>
      </c>
      <c r="J148" s="68">
        <v>16360410.272384999</v>
      </c>
      <c r="K148" s="70">
        <v>119.176222</v>
      </c>
      <c r="L148" s="68">
        <v>19497.718792968</v>
      </c>
      <c r="M148" s="130" t="s">
        <v>3565</v>
      </c>
      <c r="N148" s="69">
        <f t="shared" si="4"/>
        <v>3.590044132348238E-3</v>
      </c>
      <c r="O148" s="69">
        <f>L148/'סכום נכסי הקרן'!$C$41</f>
        <v>9.2641171572309063E-4</v>
      </c>
    </row>
    <row r="149" spans="1:15">
      <c r="A149" s="62" t="s">
        <v>2057</v>
      </c>
      <c r="B149" s="59" t="s">
        <v>2058</v>
      </c>
      <c r="C149" s="59" t="s">
        <v>223</v>
      </c>
      <c r="D149" s="130" t="s">
        <v>3565</v>
      </c>
      <c r="E149" s="78">
        <v>40634</v>
      </c>
      <c r="F149" s="68">
        <v>2.1400000000001715</v>
      </c>
      <c r="G149" s="71" t="s">
        <v>132</v>
      </c>
      <c r="H149" s="72">
        <v>4.8000000000000001E-2</v>
      </c>
      <c r="I149" s="72">
        <v>4.8500000000002111E-2</v>
      </c>
      <c r="J149" s="68">
        <v>5802370.149894</v>
      </c>
      <c r="K149" s="70">
        <v>118.357618</v>
      </c>
      <c r="L149" s="68">
        <v>6867.5471141630005</v>
      </c>
      <c r="M149" s="130" t="s">
        <v>3565</v>
      </c>
      <c r="N149" s="69">
        <f t="shared" si="4"/>
        <v>1.2644965025199713E-3</v>
      </c>
      <c r="O149" s="69">
        <f>L149/'סכום נכסי הקרן'!$C$41</f>
        <v>3.2630361389433268E-4</v>
      </c>
    </row>
    <row r="150" spans="1:15">
      <c r="A150" s="62" t="s">
        <v>2059</v>
      </c>
      <c r="B150" s="59" t="s">
        <v>2060</v>
      </c>
      <c r="C150" s="59" t="s">
        <v>223</v>
      </c>
      <c r="D150" s="130" t="s">
        <v>3565</v>
      </c>
      <c r="E150" s="78">
        <v>40664</v>
      </c>
      <c r="F150" s="68">
        <v>2.2200000000000037</v>
      </c>
      <c r="G150" s="71" t="s">
        <v>132</v>
      </c>
      <c r="H150" s="72">
        <v>4.8000000000000001E-2</v>
      </c>
      <c r="I150" s="72">
        <v>4.85000000000003E-2</v>
      </c>
      <c r="J150" s="68">
        <v>21533379.487319004</v>
      </c>
      <c r="K150" s="70">
        <v>117.66278</v>
      </c>
      <c r="L150" s="68">
        <v>25336.772829744998</v>
      </c>
      <c r="M150" s="130" t="s">
        <v>3565</v>
      </c>
      <c r="N150" s="69">
        <f t="shared" si="4"/>
        <v>4.6651679407168261E-3</v>
      </c>
      <c r="O150" s="69">
        <f>L150/'סכום נכסי הקרן'!$C$41</f>
        <v>1.20384766224835E-3</v>
      </c>
    </row>
    <row r="151" spans="1:15">
      <c r="A151" s="62" t="s">
        <v>2061</v>
      </c>
      <c r="B151" s="59" t="s">
        <v>2062</v>
      </c>
      <c r="C151" s="59" t="s">
        <v>223</v>
      </c>
      <c r="D151" s="130" t="s">
        <v>3565</v>
      </c>
      <c r="E151" s="78">
        <v>40756</v>
      </c>
      <c r="F151" s="68">
        <v>2.4199999999999453</v>
      </c>
      <c r="G151" s="71" t="s">
        <v>132</v>
      </c>
      <c r="H151" s="72">
        <v>4.8000000000000001E-2</v>
      </c>
      <c r="I151" s="72">
        <v>4.8499999999999065E-2</v>
      </c>
      <c r="J151" s="68">
        <v>11848954.285011001</v>
      </c>
      <c r="K151" s="70">
        <v>117.346446</v>
      </c>
      <c r="L151" s="68">
        <v>13904.326739278</v>
      </c>
      <c r="M151" s="130" t="s">
        <v>3565</v>
      </c>
      <c r="N151" s="69">
        <f t="shared" si="4"/>
        <v>2.5601531725137345E-3</v>
      </c>
      <c r="O151" s="69">
        <f>L151/'סכום נכסי הקרן'!$C$41</f>
        <v>6.6064811618652818E-4</v>
      </c>
    </row>
    <row r="152" spans="1:15">
      <c r="A152" s="62" t="s">
        <v>2063</v>
      </c>
      <c r="B152" s="59" t="s">
        <v>2064</v>
      </c>
      <c r="C152" s="59" t="s">
        <v>223</v>
      </c>
      <c r="D152" s="130" t="s">
        <v>3565</v>
      </c>
      <c r="E152" s="78">
        <v>40848</v>
      </c>
      <c r="F152" s="68">
        <v>2.6699999999999839</v>
      </c>
      <c r="G152" s="71" t="s">
        <v>132</v>
      </c>
      <c r="H152" s="72">
        <v>4.8000000000000001E-2</v>
      </c>
      <c r="I152" s="72">
        <v>4.8499999999999981E-2</v>
      </c>
      <c r="J152" s="68">
        <v>33413964.380541001</v>
      </c>
      <c r="K152" s="70">
        <v>115.963753</v>
      </c>
      <c r="L152" s="68">
        <v>38748.086961886002</v>
      </c>
      <c r="M152" s="130" t="s">
        <v>3565</v>
      </c>
      <c r="N152" s="69">
        <f t="shared" si="4"/>
        <v>7.1345444928361682E-3</v>
      </c>
      <c r="O152" s="69">
        <f>L152/'סכום נכסי הקרן'!$C$41</f>
        <v>1.8410708506214962E-3</v>
      </c>
    </row>
    <row r="153" spans="1:15">
      <c r="A153" s="62" t="s">
        <v>2065</v>
      </c>
      <c r="B153" s="59" t="s">
        <v>2066</v>
      </c>
      <c r="C153" s="59" t="s">
        <v>223</v>
      </c>
      <c r="D153" s="130" t="s">
        <v>3565</v>
      </c>
      <c r="E153" s="78">
        <v>40940</v>
      </c>
      <c r="F153" s="68">
        <v>2.8499999999999939</v>
      </c>
      <c r="G153" s="71" t="s">
        <v>132</v>
      </c>
      <c r="H153" s="72">
        <v>4.8000000000000001E-2</v>
      </c>
      <c r="I153" s="72">
        <v>4.8499999999999731E-2</v>
      </c>
      <c r="J153" s="68">
        <v>42024875.641231</v>
      </c>
      <c r="K153" s="70">
        <v>117.351624</v>
      </c>
      <c r="L153" s="68">
        <v>49316.873978498006</v>
      </c>
      <c r="M153" s="130" t="s">
        <v>3565</v>
      </c>
      <c r="N153" s="69">
        <f t="shared" si="4"/>
        <v>9.0805368531686175E-3</v>
      </c>
      <c r="O153" s="69">
        <f>L153/'סכום נכסי הקרן'!$C$41</f>
        <v>2.3432346276835935E-3</v>
      </c>
    </row>
    <row r="154" spans="1:15">
      <c r="A154" s="62" t="s">
        <v>2067</v>
      </c>
      <c r="B154" s="59" t="s">
        <v>2068</v>
      </c>
      <c r="C154" s="59" t="s">
        <v>223</v>
      </c>
      <c r="D154" s="130" t="s">
        <v>3565</v>
      </c>
      <c r="E154" s="78">
        <v>40969</v>
      </c>
      <c r="F154" s="68">
        <v>2.9299999999999744</v>
      </c>
      <c r="G154" s="71" t="s">
        <v>132</v>
      </c>
      <c r="H154" s="72">
        <v>4.8000000000000001E-2</v>
      </c>
      <c r="I154" s="72">
        <v>4.859999999999947E-2</v>
      </c>
      <c r="J154" s="68">
        <v>25605218.188999001</v>
      </c>
      <c r="K154" s="70">
        <v>116.878197</v>
      </c>
      <c r="L154" s="68">
        <v>29926.917435603002</v>
      </c>
      <c r="M154" s="130" t="s">
        <v>3565</v>
      </c>
      <c r="N154" s="69">
        <f t="shared" si="4"/>
        <v>5.5103345924603963E-3</v>
      </c>
      <c r="O154" s="69">
        <f>L154/'סכום נכסי הקרן'!$C$41</f>
        <v>1.4219431115100171E-3</v>
      </c>
    </row>
    <row r="155" spans="1:15">
      <c r="A155" s="62" t="s">
        <v>2069</v>
      </c>
      <c r="B155" s="59" t="s">
        <v>2070</v>
      </c>
      <c r="C155" s="59" t="s">
        <v>223</v>
      </c>
      <c r="D155" s="130" t="s">
        <v>3565</v>
      </c>
      <c r="E155" s="78">
        <v>41000</v>
      </c>
      <c r="F155" s="68">
        <v>3.0200000000000222</v>
      </c>
      <c r="G155" s="71" t="s">
        <v>132</v>
      </c>
      <c r="H155" s="72">
        <v>4.8000000000000001E-2</v>
      </c>
      <c r="I155" s="72">
        <v>4.8600000000000296E-2</v>
      </c>
      <c r="J155" s="68">
        <v>13989880.832652997</v>
      </c>
      <c r="K155" s="70">
        <v>116.423198</v>
      </c>
      <c r="L155" s="68">
        <v>16287.466724481999</v>
      </c>
      <c r="M155" s="130" t="s">
        <v>3565</v>
      </c>
      <c r="N155" s="69">
        <f t="shared" si="4"/>
        <v>2.998952080800981E-3</v>
      </c>
      <c r="O155" s="69">
        <f>L155/'סכום נכסי הקרן'!$C$41</f>
        <v>7.738802755967555E-4</v>
      </c>
    </row>
    <row r="156" spans="1:15">
      <c r="A156" s="62" t="s">
        <v>2071</v>
      </c>
      <c r="B156" s="59" t="s">
        <v>2072</v>
      </c>
      <c r="C156" s="59" t="s">
        <v>223</v>
      </c>
      <c r="D156" s="130" t="s">
        <v>3565</v>
      </c>
      <c r="E156" s="78">
        <v>41640</v>
      </c>
      <c r="F156" s="68">
        <v>4.4100000000000081</v>
      </c>
      <c r="G156" s="71" t="s">
        <v>132</v>
      </c>
      <c r="H156" s="72">
        <v>4.8000000000000001E-2</v>
      </c>
      <c r="I156" s="72">
        <v>4.8500000000000022E-2</v>
      </c>
      <c r="J156" s="68">
        <v>26259185.027798001</v>
      </c>
      <c r="K156" s="70">
        <v>113.952916</v>
      </c>
      <c r="L156" s="68">
        <v>29923.107177214006</v>
      </c>
      <c r="M156" s="130" t="s">
        <v>3565</v>
      </c>
      <c r="N156" s="69">
        <f t="shared" si="4"/>
        <v>5.5096330234246848E-3</v>
      </c>
      <c r="O156" s="69">
        <f>L156/'סכום נכסי הקרן'!$C$41</f>
        <v>1.4217620714586665E-3</v>
      </c>
    </row>
    <row r="157" spans="1:15">
      <c r="A157" s="62" t="s">
        <v>2073</v>
      </c>
      <c r="B157" s="59" t="s">
        <v>2074</v>
      </c>
      <c r="C157" s="59" t="s">
        <v>223</v>
      </c>
      <c r="D157" s="130" t="s">
        <v>3565</v>
      </c>
      <c r="E157" s="78">
        <v>44774</v>
      </c>
      <c r="F157" s="68">
        <v>9.9400000000660409</v>
      </c>
      <c r="G157" s="71" t="s">
        <v>132</v>
      </c>
      <c r="H157" s="72">
        <v>4.8000000000000001E-2</v>
      </c>
      <c r="I157" s="72">
        <v>4.8500000000257747E-2</v>
      </c>
      <c r="J157" s="68">
        <v>66954.130071000007</v>
      </c>
      <c r="K157" s="70">
        <v>107.197926</v>
      </c>
      <c r="L157" s="68">
        <v>71.773438579</v>
      </c>
      <c r="M157" s="130" t="s">
        <v>3565</v>
      </c>
      <c r="N157" s="69">
        <f t="shared" si="4"/>
        <v>1.3215382515513875E-5</v>
      </c>
      <c r="O157" s="69">
        <f>L157/'סכום נכסי הקרן'!$C$41</f>
        <v>3.4102325037787501E-6</v>
      </c>
    </row>
    <row r="158" spans="1:15">
      <c r="A158" s="131" t="s">
        <v>3565</v>
      </c>
      <c r="B158" s="131" t="s">
        <v>3565</v>
      </c>
      <c r="C158" s="132" t="s">
        <v>3565</v>
      </c>
      <c r="D158" s="132" t="s">
        <v>3565</v>
      </c>
      <c r="E158" s="132" t="s">
        <v>3565</v>
      </c>
      <c r="F158" s="132" t="s">
        <v>3565</v>
      </c>
      <c r="G158" s="132" t="s">
        <v>3565</v>
      </c>
      <c r="H158" s="132" t="s">
        <v>3565</v>
      </c>
      <c r="I158" s="132" t="s">
        <v>3565</v>
      </c>
      <c r="J158" s="132" t="s">
        <v>3565</v>
      </c>
      <c r="K158" s="132" t="s">
        <v>3565</v>
      </c>
      <c r="L158" s="132" t="s">
        <v>3565</v>
      </c>
      <c r="M158" s="132" t="s">
        <v>3565</v>
      </c>
      <c r="N158" s="132" t="s">
        <v>3565</v>
      </c>
      <c r="O158" s="132" t="s">
        <v>3565</v>
      </c>
    </row>
    <row r="159" spans="1:15">
      <c r="A159" s="131" t="s">
        <v>3565</v>
      </c>
      <c r="B159" s="131" t="s">
        <v>3565</v>
      </c>
      <c r="C159" s="132" t="s">
        <v>3565</v>
      </c>
      <c r="D159" s="132" t="s">
        <v>3565</v>
      </c>
      <c r="E159" s="132" t="s">
        <v>3565</v>
      </c>
      <c r="F159" s="132" t="s">
        <v>3565</v>
      </c>
      <c r="G159" s="132" t="s">
        <v>3565</v>
      </c>
      <c r="H159" s="132" t="s">
        <v>3565</v>
      </c>
      <c r="I159" s="132" t="s">
        <v>3565</v>
      </c>
      <c r="J159" s="132" t="s">
        <v>3565</v>
      </c>
      <c r="K159" s="132" t="s">
        <v>3565</v>
      </c>
      <c r="L159" s="132" t="s">
        <v>3565</v>
      </c>
      <c r="M159" s="132" t="s">
        <v>3565</v>
      </c>
      <c r="N159" s="132" t="s">
        <v>3565</v>
      </c>
      <c r="O159" s="132" t="s">
        <v>3565</v>
      </c>
    </row>
    <row r="160" spans="1:15">
      <c r="A160" s="131" t="s">
        <v>3565</v>
      </c>
      <c r="B160" s="131" t="s">
        <v>3565</v>
      </c>
      <c r="C160" s="132" t="s">
        <v>3565</v>
      </c>
      <c r="D160" s="132" t="s">
        <v>3565</v>
      </c>
      <c r="E160" s="132" t="s">
        <v>3565</v>
      </c>
      <c r="F160" s="132" t="s">
        <v>3565</v>
      </c>
      <c r="G160" s="132" t="s">
        <v>3565</v>
      </c>
      <c r="H160" s="132" t="s">
        <v>3565</v>
      </c>
      <c r="I160" s="132" t="s">
        <v>3565</v>
      </c>
      <c r="J160" s="132" t="s">
        <v>3565</v>
      </c>
      <c r="K160" s="132" t="s">
        <v>3565</v>
      </c>
      <c r="L160" s="132" t="s">
        <v>3565</v>
      </c>
      <c r="M160" s="132" t="s">
        <v>3565</v>
      </c>
      <c r="N160" s="132" t="s">
        <v>3565</v>
      </c>
      <c r="O160" s="132" t="s">
        <v>3565</v>
      </c>
    </row>
    <row r="161" spans="1:15">
      <c r="A161" s="100" t="s">
        <v>112</v>
      </c>
      <c r="B161" s="131" t="s">
        <v>3565</v>
      </c>
      <c r="C161" s="132" t="s">
        <v>3565</v>
      </c>
      <c r="D161" s="132" t="s">
        <v>3565</v>
      </c>
      <c r="E161" s="132" t="s">
        <v>3565</v>
      </c>
      <c r="F161" s="132" t="s">
        <v>3565</v>
      </c>
      <c r="G161" s="132" t="s">
        <v>3565</v>
      </c>
      <c r="H161" s="132" t="s">
        <v>3565</v>
      </c>
      <c r="I161" s="132" t="s">
        <v>3565</v>
      </c>
      <c r="J161" s="132" t="s">
        <v>3565</v>
      </c>
      <c r="K161" s="132" t="s">
        <v>3565</v>
      </c>
      <c r="L161" s="132" t="s">
        <v>3565</v>
      </c>
      <c r="M161" s="132" t="s">
        <v>3565</v>
      </c>
      <c r="N161" s="132" t="s">
        <v>3565</v>
      </c>
      <c r="O161" s="132" t="s">
        <v>3565</v>
      </c>
    </row>
    <row r="162" spans="1:15">
      <c r="A162" s="100" t="s">
        <v>193</v>
      </c>
      <c r="B162" s="131" t="s">
        <v>3565</v>
      </c>
      <c r="C162" s="132" t="s">
        <v>3565</v>
      </c>
      <c r="D162" s="132" t="s">
        <v>3565</v>
      </c>
      <c r="E162" s="132" t="s">
        <v>3565</v>
      </c>
      <c r="F162" s="132" t="s">
        <v>3565</v>
      </c>
      <c r="G162" s="132" t="s">
        <v>3565</v>
      </c>
      <c r="H162" s="132" t="s">
        <v>3565</v>
      </c>
      <c r="I162" s="132" t="s">
        <v>3565</v>
      </c>
      <c r="J162" s="132" t="s">
        <v>3565</v>
      </c>
      <c r="K162" s="132" t="s">
        <v>3565</v>
      </c>
      <c r="L162" s="132" t="s">
        <v>3565</v>
      </c>
      <c r="M162" s="132" t="s">
        <v>3565</v>
      </c>
      <c r="N162" s="132" t="s">
        <v>3565</v>
      </c>
      <c r="O162" s="132" t="s">
        <v>3565</v>
      </c>
    </row>
    <row r="163" spans="1:15">
      <c r="A163" s="100" t="s">
        <v>201</v>
      </c>
      <c r="B163" s="131" t="s">
        <v>3565</v>
      </c>
      <c r="C163" s="132" t="s">
        <v>3565</v>
      </c>
      <c r="D163" s="132" t="s">
        <v>3565</v>
      </c>
      <c r="E163" s="132" t="s">
        <v>3565</v>
      </c>
      <c r="F163" s="132" t="s">
        <v>3565</v>
      </c>
      <c r="G163" s="132" t="s">
        <v>3565</v>
      </c>
      <c r="H163" s="132" t="s">
        <v>3565</v>
      </c>
      <c r="I163" s="132" t="s">
        <v>3565</v>
      </c>
      <c r="J163" s="132" t="s">
        <v>3565</v>
      </c>
      <c r="K163" s="132" t="s">
        <v>3565</v>
      </c>
      <c r="L163" s="132" t="s">
        <v>3565</v>
      </c>
      <c r="M163" s="132" t="s">
        <v>3565</v>
      </c>
      <c r="N163" s="132" t="s">
        <v>3565</v>
      </c>
      <c r="O163" s="132" t="s">
        <v>3565</v>
      </c>
    </row>
    <row r="10000" spans="52:52" hidden="1">
      <c r="AZ10000"/>
    </row>
  </sheetData>
  <sheetProtection sheet="1" objects="1" scenarios="1"/>
  <mergeCells count="1">
    <mergeCell ref="A5:O5"/>
  </mergeCells>
  <phoneticPr fontId="3" type="noConversion"/>
  <dataValidations count="1">
    <dataValidation allowBlank="1" showInputMessage="1" showErrorMessage="1" sqref="K20:K24 A1:A4 C1:J24 K1:K11 L1:O24 C25:O1048576 A5:B1048576 P1:AY1048576 BA1:XFD1048576 AZ1:AZ9999 AZ10001:AZ1048576" xr:uid="{00000000-0002-0000-0C00-000000000000}"/>
  </dataValidations>
  <pageMargins left="0" right="0" top="0.5" bottom="0.5" header="0" footer="0.25"/>
  <pageSetup paperSize="9" scale="1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7.140625" style="2" bestFit="1" customWidth="1"/>
    <col min="3" max="3" width="13.140625" style="2" customWidth="1"/>
    <col min="4" max="4" width="13.85546875" style="2" customWidth="1"/>
    <col min="5" max="5" width="11.85546875" style="2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1.5703125" style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18">
      <c r="A1" s="37" t="s">
        <v>145</v>
      </c>
      <c r="B1" s="37" t="s" vm="1">
        <v>218</v>
      </c>
    </row>
    <row r="2" spans="1:18">
      <c r="A2" s="37" t="s">
        <v>144</v>
      </c>
      <c r="B2" s="37" t="s">
        <v>219</v>
      </c>
    </row>
    <row r="3" spans="1:18">
      <c r="A3" s="37" t="s">
        <v>146</v>
      </c>
      <c r="B3" s="37" t="s">
        <v>220</v>
      </c>
    </row>
    <row r="4" spans="1:18">
      <c r="A4" s="37" t="s">
        <v>147</v>
      </c>
      <c r="B4" s="37">
        <v>8801</v>
      </c>
    </row>
    <row r="5" spans="1:18" ht="18.75">
      <c r="A5" s="158" t="s">
        <v>90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60"/>
    </row>
    <row r="6" spans="1:18" s="3" customFormat="1">
      <c r="A6" s="38" t="s">
        <v>116</v>
      </c>
      <c r="B6" s="39" t="s">
        <v>46</v>
      </c>
      <c r="C6" s="39" t="s">
        <v>118</v>
      </c>
      <c r="D6" s="39" t="s">
        <v>117</v>
      </c>
      <c r="E6" s="39" t="s">
        <v>67</v>
      </c>
      <c r="F6" s="39" t="s">
        <v>14</v>
      </c>
      <c r="G6" s="39" t="s">
        <v>68</v>
      </c>
      <c r="H6" s="39" t="s">
        <v>104</v>
      </c>
      <c r="I6" s="39" t="s">
        <v>17</v>
      </c>
      <c r="J6" s="39" t="s">
        <v>103</v>
      </c>
      <c r="K6" s="39" t="s">
        <v>16</v>
      </c>
      <c r="L6" s="144" t="s">
        <v>18</v>
      </c>
      <c r="M6" s="39" t="s">
        <v>195</v>
      </c>
      <c r="N6" s="39" t="s">
        <v>194</v>
      </c>
      <c r="O6" s="39" t="s">
        <v>111</v>
      </c>
      <c r="P6" s="39" t="s">
        <v>60</v>
      </c>
      <c r="Q6" s="39" t="s">
        <v>148</v>
      </c>
      <c r="R6" s="41" t="s">
        <v>150</v>
      </c>
    </row>
    <row r="7" spans="1:18" s="3" customFormat="1">
      <c r="A7" s="123" t="s">
        <v>3565</v>
      </c>
      <c r="B7" s="124" t="s">
        <v>3565</v>
      </c>
      <c r="C7" s="124" t="s">
        <v>3565</v>
      </c>
      <c r="D7" s="124" t="s">
        <v>3565</v>
      </c>
      <c r="E7" s="124" t="s">
        <v>3565</v>
      </c>
      <c r="F7" s="124" t="s">
        <v>3565</v>
      </c>
      <c r="G7" s="124" t="s">
        <v>3565</v>
      </c>
      <c r="H7" s="27" t="s">
        <v>21</v>
      </c>
      <c r="I7" s="27" t="s">
        <v>20</v>
      </c>
      <c r="J7" s="124" t="s">
        <v>3565</v>
      </c>
      <c r="K7" s="27" t="s">
        <v>19</v>
      </c>
      <c r="L7" s="27" t="s">
        <v>19</v>
      </c>
      <c r="M7" s="27" t="s">
        <v>202</v>
      </c>
      <c r="N7" s="124" t="s">
        <v>3565</v>
      </c>
      <c r="O7" s="27" t="s">
        <v>198</v>
      </c>
      <c r="P7" s="27" t="s">
        <v>19</v>
      </c>
      <c r="Q7" s="27" t="s">
        <v>19</v>
      </c>
      <c r="R7" s="28" t="s">
        <v>19</v>
      </c>
    </row>
    <row r="8" spans="1:18" s="4" customFormat="1" ht="20.25">
      <c r="A8" s="125" t="s">
        <v>3565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113</v>
      </c>
      <c r="Q8" s="14" t="s">
        <v>114</v>
      </c>
      <c r="R8" s="15" t="s">
        <v>151</v>
      </c>
    </row>
    <row r="9" spans="1:18" s="4" customFormat="1" ht="20.25">
      <c r="A9" s="97" t="s">
        <v>3327</v>
      </c>
      <c r="B9" s="130" t="s">
        <v>3565</v>
      </c>
      <c r="C9" s="130" t="s">
        <v>3565</v>
      </c>
      <c r="D9" s="130" t="s">
        <v>3565</v>
      </c>
      <c r="E9" s="130" t="s">
        <v>3565</v>
      </c>
      <c r="F9" s="130" t="s">
        <v>3565</v>
      </c>
      <c r="G9" s="130" t="s">
        <v>3565</v>
      </c>
      <c r="H9" s="130" t="s">
        <v>3565</v>
      </c>
      <c r="I9" s="130" t="s">
        <v>3565</v>
      </c>
      <c r="J9" s="130" t="s">
        <v>3565</v>
      </c>
      <c r="K9" s="130" t="s">
        <v>3565</v>
      </c>
      <c r="L9" s="130" t="s">
        <v>3565</v>
      </c>
      <c r="M9" s="130" t="s">
        <v>3565</v>
      </c>
      <c r="N9" s="130" t="s">
        <v>3565</v>
      </c>
      <c r="O9" s="98">
        <v>0</v>
      </c>
      <c r="P9" s="130" t="s">
        <v>3565</v>
      </c>
      <c r="Q9" s="99">
        <v>0</v>
      </c>
      <c r="R9" s="99">
        <v>0</v>
      </c>
    </row>
    <row r="10" spans="1:18">
      <c r="A10" s="100" t="s">
        <v>210</v>
      </c>
      <c r="B10" s="130" t="s">
        <v>3565</v>
      </c>
      <c r="C10" s="130" t="s">
        <v>3565</v>
      </c>
      <c r="D10" s="130" t="s">
        <v>3565</v>
      </c>
      <c r="E10" s="130" t="s">
        <v>3565</v>
      </c>
      <c r="F10" s="130" t="s">
        <v>3565</v>
      </c>
      <c r="G10" s="130" t="s">
        <v>3565</v>
      </c>
      <c r="H10" s="130" t="s">
        <v>3565</v>
      </c>
      <c r="I10" s="130" t="s">
        <v>3565</v>
      </c>
      <c r="J10" s="130" t="s">
        <v>3565</v>
      </c>
      <c r="K10" s="130" t="s">
        <v>3565</v>
      </c>
      <c r="L10" s="130" t="s">
        <v>3565</v>
      </c>
      <c r="M10" s="130" t="s">
        <v>3565</v>
      </c>
      <c r="N10" s="130" t="s">
        <v>3565</v>
      </c>
      <c r="O10" s="130" t="s">
        <v>3565</v>
      </c>
      <c r="P10" s="130" t="s">
        <v>3565</v>
      </c>
      <c r="Q10" s="130" t="s">
        <v>3565</v>
      </c>
      <c r="R10" s="130" t="s">
        <v>3565</v>
      </c>
    </row>
    <row r="11" spans="1:18">
      <c r="A11" s="100" t="s">
        <v>112</v>
      </c>
      <c r="B11" s="130" t="s">
        <v>3565</v>
      </c>
      <c r="C11" s="130" t="s">
        <v>3565</v>
      </c>
      <c r="D11" s="130" t="s">
        <v>3565</v>
      </c>
      <c r="E11" s="130" t="s">
        <v>3565</v>
      </c>
      <c r="F11" s="130" t="s">
        <v>3565</v>
      </c>
      <c r="G11" s="130" t="s">
        <v>3565</v>
      </c>
      <c r="H11" s="130" t="s">
        <v>3565</v>
      </c>
      <c r="I11" s="130" t="s">
        <v>3565</v>
      </c>
      <c r="J11" s="130" t="s">
        <v>3565</v>
      </c>
      <c r="K11" s="130" t="s">
        <v>3565</v>
      </c>
      <c r="L11" s="130" t="s">
        <v>3565</v>
      </c>
      <c r="M11" s="130" t="s">
        <v>3565</v>
      </c>
      <c r="N11" s="130" t="s">
        <v>3565</v>
      </c>
      <c r="O11" s="130" t="s">
        <v>3565</v>
      </c>
      <c r="P11" s="130" t="s">
        <v>3565</v>
      </c>
      <c r="Q11" s="130" t="s">
        <v>3565</v>
      </c>
      <c r="R11" s="130" t="s">
        <v>3565</v>
      </c>
    </row>
    <row r="12" spans="1:18">
      <c r="A12" s="100" t="s">
        <v>193</v>
      </c>
      <c r="B12" s="130" t="s">
        <v>3565</v>
      </c>
      <c r="C12" s="130" t="s">
        <v>3565</v>
      </c>
      <c r="D12" s="130" t="s">
        <v>3565</v>
      </c>
      <c r="E12" s="130" t="s">
        <v>3565</v>
      </c>
      <c r="F12" s="130" t="s">
        <v>3565</v>
      </c>
      <c r="G12" s="130" t="s">
        <v>3565</v>
      </c>
      <c r="H12" s="130" t="s">
        <v>3565</v>
      </c>
      <c r="I12" s="130" t="s">
        <v>3565</v>
      </c>
      <c r="J12" s="130" t="s">
        <v>3565</v>
      </c>
      <c r="K12" s="130" t="s">
        <v>3565</v>
      </c>
      <c r="L12" s="130" t="s">
        <v>3565</v>
      </c>
      <c r="M12" s="130" t="s">
        <v>3565</v>
      </c>
      <c r="N12" s="130" t="s">
        <v>3565</v>
      </c>
      <c r="O12" s="130" t="s">
        <v>3565</v>
      </c>
      <c r="P12" s="130" t="s">
        <v>3565</v>
      </c>
      <c r="Q12" s="130" t="s">
        <v>3565</v>
      </c>
      <c r="R12" s="130" t="s">
        <v>3565</v>
      </c>
    </row>
    <row r="13" spans="1:18">
      <c r="A13" s="100" t="s">
        <v>201</v>
      </c>
      <c r="B13" s="130" t="s">
        <v>3565</v>
      </c>
      <c r="C13" s="130" t="s">
        <v>3565</v>
      </c>
      <c r="D13" s="130" t="s">
        <v>3565</v>
      </c>
      <c r="E13" s="130" t="s">
        <v>3565</v>
      </c>
      <c r="F13" s="130" t="s">
        <v>3565</v>
      </c>
      <c r="G13" s="130" t="s">
        <v>3565</v>
      </c>
      <c r="H13" s="130" t="s">
        <v>3565</v>
      </c>
      <c r="I13" s="130" t="s">
        <v>3565</v>
      </c>
      <c r="J13" s="130" t="s">
        <v>3565</v>
      </c>
      <c r="K13" s="130" t="s">
        <v>3565</v>
      </c>
      <c r="L13" s="130" t="s">
        <v>3565</v>
      </c>
      <c r="M13" s="130" t="s">
        <v>3565</v>
      </c>
      <c r="N13" s="130" t="s">
        <v>3565</v>
      </c>
      <c r="O13" s="130" t="s">
        <v>3565</v>
      </c>
      <c r="P13" s="130" t="s">
        <v>3565</v>
      </c>
      <c r="Q13" s="130" t="s">
        <v>3565</v>
      </c>
      <c r="R13" s="130" t="s">
        <v>3565</v>
      </c>
    </row>
    <row r="14" spans="1:18" hidden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</row>
    <row r="15" spans="1:18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</row>
    <row r="16" spans="1:18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</row>
    <row r="17" spans="1:18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</row>
    <row r="18" spans="1:18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</row>
    <row r="19" spans="1:18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</row>
    <row r="20" spans="1:18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</row>
    <row r="21" spans="1:18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</row>
    <row r="22" spans="1:18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</row>
    <row r="23" spans="1:18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</row>
    <row r="24" spans="1:18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</row>
    <row r="25" spans="1:18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</row>
    <row r="26" spans="1:18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</row>
    <row r="27" spans="1:18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</row>
    <row r="28" spans="1:18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</row>
    <row r="29" spans="1:18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</row>
    <row r="30" spans="1:18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</row>
    <row r="31" spans="1:18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</row>
    <row r="32" spans="1:18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</row>
    <row r="33" spans="1:18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</row>
    <row r="34" spans="1:18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</row>
    <row r="35" spans="1:18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</row>
    <row r="36" spans="1:18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</row>
    <row r="37" spans="1:18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</row>
    <row r="38" spans="1:18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</row>
    <row r="39" spans="1:18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</row>
    <row r="40" spans="1:18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</row>
    <row r="41" spans="1:18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</row>
    <row r="42" spans="1:18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</row>
    <row r="43" spans="1:18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</row>
    <row r="44" spans="1:18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</row>
    <row r="45" spans="1:18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</row>
    <row r="46" spans="1:18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</row>
    <row r="47" spans="1:18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</row>
    <row r="48" spans="1:18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</row>
    <row r="49" spans="1:18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</row>
    <row r="50" spans="1:18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</row>
    <row r="51" spans="1:18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</row>
    <row r="52" spans="1:18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</row>
    <row r="53" spans="1:18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</row>
    <row r="54" spans="1:18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</row>
    <row r="55" spans="1:18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</row>
    <row r="56" spans="1:18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</row>
    <row r="57" spans="1:18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</row>
    <row r="58" spans="1:18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</row>
    <row r="59" spans="1:18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</row>
    <row r="60" spans="1:18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</row>
    <row r="61" spans="1:18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</row>
    <row r="62" spans="1:18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</row>
    <row r="63" spans="1:18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</row>
    <row r="64" spans="1:18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</row>
    <row r="65" spans="1:18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</row>
    <row r="66" spans="1:18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</row>
    <row r="67" spans="1:18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</row>
    <row r="68" spans="1:18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</row>
    <row r="69" spans="1:18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</row>
    <row r="70" spans="1:18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</row>
    <row r="71" spans="1:18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</row>
    <row r="72" spans="1:18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</row>
    <row r="73" spans="1:18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</row>
    <row r="74" spans="1:18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</row>
    <row r="75" spans="1:18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</row>
    <row r="76" spans="1:18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</row>
    <row r="77" spans="1:18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</row>
    <row r="78" spans="1:18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</row>
    <row r="79" spans="1:18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</row>
    <row r="80" spans="1:18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</row>
    <row r="81" spans="1:18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</row>
    <row r="82" spans="1:18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</row>
    <row r="83" spans="1:18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</row>
    <row r="84" spans="1:18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</row>
    <row r="85" spans="1:18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</row>
    <row r="86" spans="1:18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</row>
    <row r="87" spans="1:18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</row>
    <row r="88" spans="1:18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</row>
    <row r="89" spans="1:18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</row>
    <row r="90" spans="1:18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</row>
    <row r="91" spans="1:18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</row>
    <row r="92" spans="1:18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</row>
    <row r="93" spans="1:18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</row>
    <row r="94" spans="1:18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</row>
    <row r="95" spans="1:18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</row>
    <row r="96" spans="1:18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</row>
    <row r="97" spans="1:18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</row>
    <row r="98" spans="1:18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</row>
    <row r="99" spans="1:18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</row>
    <row r="100" spans="1:18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</row>
    <row r="101" spans="1:18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</row>
    <row r="102" spans="1:18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</row>
    <row r="103" spans="1:18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</row>
    <row r="104" spans="1:18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</row>
    <row r="105" spans="1:18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</row>
    <row r="106" spans="1:18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</row>
    <row r="107" spans="1:18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</row>
    <row r="108" spans="1:18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</row>
    <row r="109" spans="1:18" hidden="1">
      <c r="C109" s="1"/>
      <c r="D109" s="1"/>
      <c r="E109" s="1"/>
    </row>
    <row r="110" spans="1:18" hidden="1">
      <c r="C110" s="1"/>
      <c r="D110" s="1"/>
      <c r="E110" s="1"/>
    </row>
    <row r="111" spans="1:18" hidden="1">
      <c r="C111" s="1"/>
      <c r="D111" s="1"/>
      <c r="E111" s="1"/>
    </row>
    <row r="112" spans="1:18" hidden="1">
      <c r="C112" s="1"/>
      <c r="D112" s="1"/>
      <c r="E112" s="1"/>
    </row>
    <row r="113" spans="3:5" hidden="1">
      <c r="C113" s="1"/>
      <c r="D113" s="1"/>
      <c r="E113" s="1"/>
    </row>
    <row r="114" spans="3:5" hidden="1">
      <c r="C114" s="1"/>
      <c r="D114" s="1"/>
      <c r="E114" s="1"/>
    </row>
    <row r="115" spans="3:5" hidden="1">
      <c r="C115" s="1"/>
      <c r="D115" s="1"/>
      <c r="E115" s="1"/>
    </row>
    <row r="116" spans="3:5" hidden="1">
      <c r="C116" s="1"/>
      <c r="D116" s="1"/>
      <c r="E116" s="1"/>
    </row>
    <row r="117" spans="3:5" hidden="1">
      <c r="C117" s="1"/>
      <c r="D117" s="1"/>
      <c r="E117" s="1"/>
    </row>
    <row r="118" spans="3:5" hidden="1">
      <c r="C118" s="1"/>
      <c r="D118" s="1"/>
      <c r="E118" s="1"/>
    </row>
    <row r="119" spans="3:5" hidden="1">
      <c r="C119" s="1"/>
      <c r="D119" s="1"/>
      <c r="E119" s="1"/>
    </row>
    <row r="120" spans="3:5" hidden="1">
      <c r="C120" s="1"/>
      <c r="D120" s="1"/>
      <c r="E120" s="1"/>
    </row>
    <row r="121" spans="3:5" hidden="1">
      <c r="C121" s="1"/>
      <c r="D121" s="1"/>
      <c r="E121" s="1"/>
    </row>
    <row r="122" spans="3:5" hidden="1">
      <c r="C122" s="1"/>
      <c r="D122" s="1"/>
      <c r="E122" s="1"/>
    </row>
    <row r="123" spans="3:5" hidden="1">
      <c r="C123" s="1"/>
      <c r="D123" s="1"/>
      <c r="E123" s="1"/>
    </row>
    <row r="124" spans="3:5" hidden="1">
      <c r="C124" s="1"/>
      <c r="D124" s="1"/>
      <c r="E124" s="1"/>
    </row>
    <row r="125" spans="3:5" hidden="1">
      <c r="C125" s="1"/>
      <c r="D125" s="1"/>
      <c r="E125" s="1"/>
    </row>
    <row r="126" spans="3:5" hidden="1">
      <c r="C126" s="1"/>
      <c r="D126" s="1"/>
      <c r="E126" s="1"/>
    </row>
    <row r="127" spans="3:5" hidden="1">
      <c r="C127" s="1"/>
      <c r="D127" s="1"/>
      <c r="E127" s="1"/>
    </row>
    <row r="128" spans="3:5" hidden="1">
      <c r="C128" s="1"/>
      <c r="D128" s="1"/>
      <c r="E128" s="1"/>
    </row>
    <row r="129" spans="3:5" hidden="1">
      <c r="C129" s="1"/>
      <c r="D129" s="1"/>
      <c r="E129" s="1"/>
    </row>
    <row r="130" spans="3:5" hidden="1">
      <c r="C130" s="1"/>
      <c r="D130" s="1"/>
      <c r="E130" s="1"/>
    </row>
    <row r="131" spans="3:5" hidden="1">
      <c r="C131" s="1"/>
      <c r="D131" s="1"/>
      <c r="E131" s="1"/>
    </row>
    <row r="132" spans="3:5" hidden="1">
      <c r="C132" s="1"/>
      <c r="D132" s="1"/>
      <c r="E132" s="1"/>
    </row>
    <row r="133" spans="3:5" hidden="1">
      <c r="C133" s="1"/>
      <c r="D133" s="1"/>
      <c r="E133" s="1"/>
    </row>
    <row r="134" spans="3:5" hidden="1">
      <c r="C134" s="1"/>
      <c r="D134" s="1"/>
      <c r="E134" s="1"/>
    </row>
    <row r="135" spans="3:5" hidden="1">
      <c r="C135" s="1"/>
      <c r="D135" s="1"/>
      <c r="E135" s="1"/>
    </row>
    <row r="136" spans="3:5" hidden="1">
      <c r="C136" s="1"/>
      <c r="D136" s="1"/>
      <c r="E136" s="1"/>
    </row>
    <row r="137" spans="3:5" hidden="1">
      <c r="C137" s="1"/>
      <c r="D137" s="1"/>
      <c r="E137" s="1"/>
    </row>
    <row r="138" spans="3:5" hidden="1">
      <c r="C138" s="1"/>
      <c r="D138" s="1"/>
      <c r="E138" s="1"/>
    </row>
    <row r="139" spans="3:5" hidden="1">
      <c r="C139" s="1"/>
      <c r="D139" s="1"/>
      <c r="E139" s="1"/>
    </row>
    <row r="140" spans="3:5" hidden="1">
      <c r="C140" s="1"/>
      <c r="D140" s="1"/>
      <c r="E140" s="1"/>
    </row>
    <row r="141" spans="3:5" hidden="1">
      <c r="C141" s="1"/>
      <c r="D141" s="1"/>
      <c r="E141" s="1"/>
    </row>
    <row r="142" spans="3:5" hidden="1">
      <c r="C142" s="1"/>
      <c r="D142" s="1"/>
      <c r="E142" s="1"/>
    </row>
    <row r="143" spans="3:5" hidden="1">
      <c r="C143" s="1"/>
      <c r="D143" s="1"/>
      <c r="E143" s="1"/>
    </row>
    <row r="144" spans="3:5" hidden="1">
      <c r="C144" s="1"/>
      <c r="D144" s="1"/>
      <c r="E144" s="1"/>
    </row>
    <row r="145" spans="3:5" hidden="1">
      <c r="C145" s="1"/>
      <c r="D145" s="1"/>
      <c r="E145" s="1"/>
    </row>
    <row r="146" spans="3:5" hidden="1">
      <c r="C146" s="1"/>
      <c r="D146" s="1"/>
      <c r="E146" s="1"/>
    </row>
    <row r="147" spans="3:5" hidden="1">
      <c r="C147" s="1"/>
      <c r="D147" s="1"/>
      <c r="E147" s="1"/>
    </row>
    <row r="148" spans="3:5" hidden="1">
      <c r="C148" s="1"/>
      <c r="D148" s="1"/>
      <c r="E148" s="1"/>
    </row>
    <row r="149" spans="3:5" hidden="1">
      <c r="C149" s="1"/>
      <c r="D149" s="1"/>
      <c r="E149" s="1"/>
    </row>
    <row r="150" spans="3:5" hidden="1">
      <c r="C150" s="1"/>
      <c r="D150" s="1"/>
      <c r="E150" s="1"/>
    </row>
    <row r="151" spans="3:5" hidden="1">
      <c r="C151" s="1"/>
      <c r="D151" s="1"/>
      <c r="E151" s="1"/>
    </row>
    <row r="152" spans="3:5" hidden="1">
      <c r="C152" s="1"/>
      <c r="D152" s="1"/>
      <c r="E152" s="1"/>
    </row>
    <row r="153" spans="3:5" hidden="1">
      <c r="C153" s="1"/>
      <c r="D153" s="1"/>
      <c r="E153" s="1"/>
    </row>
    <row r="154" spans="3:5" hidden="1">
      <c r="C154" s="1"/>
      <c r="D154" s="1"/>
      <c r="E154" s="1"/>
    </row>
    <row r="155" spans="3:5" hidden="1">
      <c r="C155" s="1"/>
      <c r="D155" s="1"/>
      <c r="E155" s="1"/>
    </row>
    <row r="156" spans="3:5" hidden="1">
      <c r="C156" s="1"/>
      <c r="D156" s="1"/>
      <c r="E156" s="1"/>
    </row>
    <row r="157" spans="3:5" hidden="1">
      <c r="C157" s="1"/>
      <c r="D157" s="1"/>
      <c r="E157" s="1"/>
    </row>
    <row r="158" spans="3:5" hidden="1">
      <c r="C158" s="1"/>
      <c r="D158" s="1"/>
      <c r="E158" s="1"/>
    </row>
    <row r="159" spans="3:5" hidden="1">
      <c r="C159" s="1"/>
      <c r="D159" s="1"/>
      <c r="E159" s="1"/>
    </row>
    <row r="160" spans="3:5" hidden="1">
      <c r="C160" s="1"/>
      <c r="D160" s="1"/>
      <c r="E160" s="1"/>
    </row>
    <row r="161" spans="3:5" hidden="1">
      <c r="C161" s="1"/>
      <c r="D161" s="1"/>
      <c r="E161" s="1"/>
    </row>
    <row r="162" spans="3:5" hidden="1">
      <c r="C162" s="1"/>
      <c r="D162" s="1"/>
      <c r="E162" s="1"/>
    </row>
    <row r="163" spans="3:5" hidden="1">
      <c r="C163" s="1"/>
      <c r="D163" s="1"/>
      <c r="E163" s="1"/>
    </row>
    <row r="164" spans="3:5" hidden="1">
      <c r="C164" s="1"/>
      <c r="D164" s="1"/>
      <c r="E164" s="1"/>
    </row>
    <row r="165" spans="3:5" hidden="1">
      <c r="C165" s="1"/>
      <c r="D165" s="1"/>
      <c r="E165" s="1"/>
    </row>
    <row r="166" spans="3:5" hidden="1">
      <c r="C166" s="1"/>
      <c r="D166" s="1"/>
      <c r="E166" s="1"/>
    </row>
    <row r="167" spans="3:5" hidden="1">
      <c r="C167" s="1"/>
      <c r="D167" s="1"/>
      <c r="E167" s="1"/>
    </row>
    <row r="168" spans="3:5" hidden="1">
      <c r="C168" s="1"/>
      <c r="D168" s="1"/>
      <c r="E168" s="1"/>
    </row>
    <row r="169" spans="3:5" hidden="1">
      <c r="C169" s="1"/>
      <c r="D169" s="1"/>
      <c r="E169" s="1"/>
    </row>
    <row r="170" spans="3:5" hidden="1">
      <c r="C170" s="1"/>
      <c r="D170" s="1"/>
      <c r="E170" s="1"/>
    </row>
    <row r="171" spans="3:5" hidden="1">
      <c r="C171" s="1"/>
      <c r="D171" s="1"/>
      <c r="E171" s="1"/>
    </row>
    <row r="172" spans="3:5" hidden="1">
      <c r="C172" s="1"/>
      <c r="D172" s="1"/>
      <c r="E172" s="1"/>
    </row>
    <row r="173" spans="3:5" hidden="1">
      <c r="C173" s="1"/>
      <c r="D173" s="1"/>
      <c r="E173" s="1"/>
    </row>
    <row r="174" spans="3:5" hidden="1">
      <c r="C174" s="1"/>
      <c r="D174" s="1"/>
      <c r="E174" s="1"/>
    </row>
    <row r="175" spans="3:5" hidden="1">
      <c r="C175" s="1"/>
      <c r="D175" s="1"/>
      <c r="E175" s="1"/>
    </row>
    <row r="176" spans="3:5" hidden="1">
      <c r="C176" s="1"/>
      <c r="D176" s="1"/>
      <c r="E176" s="1"/>
    </row>
    <row r="177" spans="3:5" hidden="1">
      <c r="C177" s="1"/>
      <c r="D177" s="1"/>
      <c r="E177" s="1"/>
    </row>
    <row r="178" spans="3:5" hidden="1">
      <c r="C178" s="1"/>
      <c r="D178" s="1"/>
      <c r="E178" s="1"/>
    </row>
    <row r="179" spans="3:5" hidden="1">
      <c r="C179" s="1"/>
      <c r="D179" s="1"/>
      <c r="E179" s="1"/>
    </row>
    <row r="180" spans="3:5" hidden="1">
      <c r="C180" s="1"/>
      <c r="D180" s="1"/>
      <c r="E180" s="1"/>
    </row>
    <row r="181" spans="3:5" hidden="1">
      <c r="C181" s="1"/>
      <c r="D181" s="1"/>
      <c r="E181" s="1"/>
    </row>
    <row r="182" spans="3:5" hidden="1">
      <c r="C182" s="1"/>
      <c r="D182" s="1"/>
      <c r="E182" s="1"/>
    </row>
    <row r="183" spans="3:5" hidden="1">
      <c r="C183" s="1"/>
      <c r="D183" s="1"/>
      <c r="E183" s="1"/>
    </row>
    <row r="184" spans="3:5" hidden="1">
      <c r="C184" s="1"/>
      <c r="D184" s="1"/>
      <c r="E184" s="1"/>
    </row>
    <row r="185" spans="3:5" hidden="1">
      <c r="C185" s="1"/>
      <c r="D185" s="1"/>
      <c r="E185" s="1"/>
    </row>
    <row r="186" spans="3:5" hidden="1">
      <c r="C186" s="1"/>
      <c r="D186" s="1"/>
      <c r="E186" s="1"/>
    </row>
    <row r="187" spans="3:5" hidden="1">
      <c r="C187" s="1"/>
      <c r="D187" s="1"/>
      <c r="E187" s="1"/>
    </row>
    <row r="188" spans="3:5" hidden="1">
      <c r="C188" s="1"/>
      <c r="D188" s="1"/>
      <c r="E188" s="1"/>
    </row>
    <row r="189" spans="3:5" hidden="1">
      <c r="C189" s="1"/>
      <c r="D189" s="1"/>
      <c r="E189" s="1"/>
    </row>
    <row r="190" spans="3:5" hidden="1">
      <c r="C190" s="1"/>
      <c r="D190" s="1"/>
      <c r="E190" s="1"/>
    </row>
    <row r="191" spans="3:5" hidden="1">
      <c r="C191" s="1"/>
      <c r="D191" s="1"/>
      <c r="E191" s="1"/>
    </row>
    <row r="192" spans="3:5" hidden="1">
      <c r="C192" s="1"/>
      <c r="D192" s="1"/>
      <c r="E192" s="1"/>
    </row>
    <row r="193" spans="3:5" hidden="1">
      <c r="C193" s="1"/>
      <c r="D193" s="1"/>
      <c r="E193" s="1"/>
    </row>
    <row r="194" spans="3:5" hidden="1">
      <c r="C194" s="1"/>
      <c r="D194" s="1"/>
      <c r="E194" s="1"/>
    </row>
    <row r="195" spans="3:5" hidden="1">
      <c r="C195" s="1"/>
      <c r="D195" s="1"/>
      <c r="E195" s="1"/>
    </row>
    <row r="196" spans="3:5" hidden="1">
      <c r="C196" s="1"/>
      <c r="D196" s="1"/>
      <c r="E196" s="1"/>
    </row>
    <row r="197" spans="3:5" hidden="1">
      <c r="C197" s="1"/>
      <c r="D197" s="1"/>
      <c r="E197" s="1"/>
    </row>
    <row r="198" spans="3:5" hidden="1">
      <c r="C198" s="1"/>
      <c r="D198" s="1"/>
      <c r="E198" s="1"/>
    </row>
    <row r="199" spans="3:5" hidden="1">
      <c r="C199" s="1"/>
      <c r="D199" s="1"/>
      <c r="E199" s="1"/>
    </row>
    <row r="200" spans="3:5" hidden="1">
      <c r="C200" s="1"/>
      <c r="D200" s="1"/>
      <c r="E200" s="1"/>
    </row>
    <row r="201" spans="3:5" hidden="1">
      <c r="C201" s="1"/>
      <c r="D201" s="1"/>
      <c r="E201" s="1"/>
    </row>
    <row r="202" spans="3:5" hidden="1">
      <c r="C202" s="1"/>
      <c r="D202" s="1"/>
      <c r="E202" s="1"/>
    </row>
    <row r="203" spans="3:5" hidden="1">
      <c r="C203" s="1"/>
      <c r="D203" s="1"/>
      <c r="E203" s="1"/>
    </row>
    <row r="204" spans="3:5" hidden="1">
      <c r="C204" s="1"/>
      <c r="D204" s="1"/>
      <c r="E204" s="1"/>
    </row>
    <row r="205" spans="3:5" hidden="1">
      <c r="C205" s="1"/>
      <c r="D205" s="1"/>
      <c r="E205" s="1"/>
    </row>
    <row r="206" spans="3:5" hidden="1">
      <c r="C206" s="1"/>
      <c r="D206" s="1"/>
      <c r="E206" s="1"/>
    </row>
    <row r="207" spans="3:5" hidden="1">
      <c r="C207" s="1"/>
      <c r="D207" s="1"/>
      <c r="E207" s="1"/>
    </row>
    <row r="208" spans="3:5" hidden="1">
      <c r="C208" s="1"/>
      <c r="D208" s="1"/>
      <c r="E208" s="1"/>
    </row>
    <row r="209" spans="3:5" hidden="1">
      <c r="C209" s="1"/>
      <c r="D209" s="1"/>
      <c r="E209" s="1"/>
    </row>
    <row r="210" spans="3:5" hidden="1">
      <c r="C210" s="1"/>
      <c r="D210" s="1"/>
      <c r="E210" s="1"/>
    </row>
    <row r="211" spans="3:5" hidden="1">
      <c r="C211" s="1"/>
      <c r="D211" s="1"/>
      <c r="E211" s="1"/>
    </row>
    <row r="212" spans="3:5" hidden="1">
      <c r="C212" s="1"/>
      <c r="D212" s="1"/>
      <c r="E212" s="1"/>
    </row>
    <row r="213" spans="3:5" hidden="1">
      <c r="C213" s="1"/>
      <c r="D213" s="1"/>
      <c r="E213" s="1"/>
    </row>
    <row r="214" spans="3:5" hidden="1">
      <c r="C214" s="1"/>
      <c r="D214" s="1"/>
      <c r="E214" s="1"/>
    </row>
    <row r="215" spans="3:5" hidden="1">
      <c r="C215" s="1"/>
      <c r="D215" s="1"/>
      <c r="E215" s="1"/>
    </row>
    <row r="216" spans="3:5" hidden="1">
      <c r="C216" s="1"/>
      <c r="D216" s="1"/>
      <c r="E216" s="1"/>
    </row>
    <row r="217" spans="3:5" hidden="1">
      <c r="C217" s="1"/>
      <c r="D217" s="1"/>
      <c r="E217" s="1"/>
    </row>
    <row r="218" spans="3:5" hidden="1">
      <c r="C218" s="1"/>
      <c r="D218" s="1"/>
      <c r="E218" s="1"/>
    </row>
    <row r="219" spans="3:5" hidden="1">
      <c r="C219" s="1"/>
      <c r="D219" s="1"/>
      <c r="E219" s="1"/>
    </row>
    <row r="220" spans="3:5" hidden="1">
      <c r="C220" s="1"/>
      <c r="D220" s="1"/>
      <c r="E220" s="1"/>
    </row>
    <row r="221" spans="3:5" hidden="1">
      <c r="C221" s="1"/>
      <c r="D221" s="1"/>
      <c r="E221" s="1"/>
    </row>
    <row r="222" spans="3:5" hidden="1">
      <c r="C222" s="1"/>
      <c r="D222" s="1"/>
      <c r="E222" s="1"/>
    </row>
    <row r="223" spans="3:5" hidden="1">
      <c r="C223" s="1"/>
      <c r="D223" s="1"/>
      <c r="E223" s="1"/>
    </row>
    <row r="224" spans="3:5" hidden="1">
      <c r="C224" s="1"/>
      <c r="D224" s="1"/>
      <c r="E224" s="1"/>
    </row>
    <row r="225" spans="3:5" hidden="1">
      <c r="C225" s="1"/>
      <c r="D225" s="1"/>
      <c r="E225" s="1"/>
    </row>
    <row r="226" spans="3:5" hidden="1">
      <c r="C226" s="1"/>
      <c r="D226" s="1"/>
      <c r="E226" s="1"/>
    </row>
    <row r="227" spans="3:5" hidden="1">
      <c r="C227" s="1"/>
      <c r="D227" s="1"/>
      <c r="E227" s="1"/>
    </row>
    <row r="228" spans="3:5" hidden="1">
      <c r="C228" s="1"/>
      <c r="D228" s="1"/>
      <c r="E228" s="1"/>
    </row>
    <row r="229" spans="3:5" hidden="1">
      <c r="C229" s="1"/>
      <c r="D229" s="1"/>
      <c r="E229" s="1"/>
    </row>
    <row r="230" spans="3:5" hidden="1">
      <c r="C230" s="1"/>
      <c r="D230" s="1"/>
      <c r="E230" s="1"/>
    </row>
    <row r="231" spans="3:5" hidden="1">
      <c r="C231" s="1"/>
      <c r="D231" s="1"/>
      <c r="E231" s="1"/>
    </row>
    <row r="232" spans="3:5" hidden="1">
      <c r="C232" s="1"/>
      <c r="D232" s="1"/>
      <c r="E232" s="1"/>
    </row>
    <row r="233" spans="3:5" hidden="1">
      <c r="C233" s="1"/>
      <c r="D233" s="1"/>
      <c r="E233" s="1"/>
    </row>
    <row r="234" spans="3:5" hidden="1">
      <c r="C234" s="1"/>
      <c r="D234" s="1"/>
      <c r="E234" s="1"/>
    </row>
    <row r="235" spans="3:5" hidden="1">
      <c r="C235" s="1"/>
      <c r="D235" s="1"/>
      <c r="E235" s="1"/>
    </row>
    <row r="236" spans="3:5" hidden="1">
      <c r="C236" s="1"/>
      <c r="D236" s="1"/>
      <c r="E236" s="1"/>
    </row>
    <row r="237" spans="3:5" hidden="1">
      <c r="C237" s="1"/>
      <c r="D237" s="1"/>
      <c r="E237" s="1"/>
    </row>
    <row r="238" spans="3:5" hidden="1">
      <c r="C238" s="1"/>
      <c r="D238" s="1"/>
      <c r="E238" s="1"/>
    </row>
    <row r="239" spans="3:5" hidden="1">
      <c r="C239" s="1"/>
      <c r="D239" s="1"/>
      <c r="E239" s="1"/>
    </row>
    <row r="240" spans="3:5" hidden="1">
      <c r="C240" s="1"/>
      <c r="D240" s="1"/>
      <c r="E240" s="1"/>
    </row>
    <row r="241" spans="3:5" hidden="1">
      <c r="C241" s="1"/>
      <c r="D241" s="1"/>
      <c r="E241" s="1"/>
    </row>
    <row r="242" spans="3:5" hidden="1">
      <c r="C242" s="1"/>
      <c r="D242" s="1"/>
      <c r="E242" s="1"/>
    </row>
    <row r="243" spans="3:5" hidden="1">
      <c r="C243" s="1"/>
      <c r="D243" s="1"/>
      <c r="E243" s="1"/>
    </row>
    <row r="244" spans="3:5" hidden="1">
      <c r="C244" s="1"/>
      <c r="D244" s="1"/>
      <c r="E244" s="1"/>
    </row>
    <row r="245" spans="3:5" hidden="1">
      <c r="C245" s="1"/>
      <c r="D245" s="1"/>
      <c r="E245" s="1"/>
    </row>
    <row r="246" spans="3:5" hidden="1">
      <c r="C246" s="1"/>
      <c r="D246" s="1"/>
      <c r="E246" s="1"/>
    </row>
    <row r="247" spans="3:5" hidden="1">
      <c r="C247" s="1"/>
      <c r="D247" s="1"/>
      <c r="E247" s="1"/>
    </row>
    <row r="248" spans="3:5" hidden="1">
      <c r="C248" s="1"/>
      <c r="D248" s="1"/>
      <c r="E248" s="1"/>
    </row>
    <row r="249" spans="3:5" hidden="1">
      <c r="C249" s="1"/>
      <c r="D249" s="1"/>
      <c r="E249" s="1"/>
    </row>
    <row r="250" spans="3:5" hidden="1">
      <c r="C250" s="1"/>
      <c r="D250" s="1"/>
      <c r="E250" s="1"/>
    </row>
    <row r="251" spans="3:5" hidden="1">
      <c r="C251" s="1"/>
      <c r="D251" s="1"/>
      <c r="E251" s="1"/>
    </row>
    <row r="252" spans="3:5" hidden="1">
      <c r="C252" s="1"/>
      <c r="D252" s="1"/>
      <c r="E252" s="1"/>
    </row>
    <row r="253" spans="3:5" hidden="1">
      <c r="C253" s="1"/>
      <c r="D253" s="1"/>
      <c r="E253" s="1"/>
    </row>
    <row r="254" spans="3:5" hidden="1">
      <c r="C254" s="1"/>
      <c r="D254" s="1"/>
      <c r="E254" s="1"/>
    </row>
    <row r="255" spans="3:5" hidden="1">
      <c r="C255" s="1"/>
      <c r="D255" s="1"/>
      <c r="E255" s="1"/>
    </row>
    <row r="256" spans="3:5" hidden="1">
      <c r="C256" s="1"/>
      <c r="D256" s="1"/>
      <c r="E256" s="1"/>
    </row>
    <row r="257" spans="3:5" hidden="1">
      <c r="C257" s="1"/>
      <c r="D257" s="1"/>
      <c r="E257" s="1"/>
    </row>
    <row r="258" spans="3:5" hidden="1">
      <c r="C258" s="1"/>
      <c r="D258" s="1"/>
      <c r="E258" s="1"/>
    </row>
    <row r="259" spans="3:5" hidden="1">
      <c r="C259" s="1"/>
      <c r="D259" s="1"/>
      <c r="E259" s="1"/>
    </row>
    <row r="260" spans="3:5" hidden="1">
      <c r="C260" s="1"/>
      <c r="D260" s="1"/>
      <c r="E260" s="1"/>
    </row>
    <row r="261" spans="3:5" hidden="1">
      <c r="C261" s="1"/>
      <c r="D261" s="1"/>
      <c r="E261" s="1"/>
    </row>
    <row r="262" spans="3:5" hidden="1">
      <c r="C262" s="1"/>
      <c r="D262" s="1"/>
      <c r="E262" s="1"/>
    </row>
    <row r="263" spans="3:5" hidden="1">
      <c r="C263" s="1"/>
      <c r="D263" s="1"/>
      <c r="E263" s="1"/>
    </row>
    <row r="264" spans="3:5" hidden="1">
      <c r="C264" s="1"/>
      <c r="D264" s="1"/>
      <c r="E264" s="1"/>
    </row>
    <row r="265" spans="3:5" hidden="1">
      <c r="C265" s="1"/>
      <c r="D265" s="1"/>
      <c r="E265" s="1"/>
    </row>
    <row r="266" spans="3:5" hidden="1">
      <c r="C266" s="1"/>
      <c r="D266" s="1"/>
      <c r="E266" s="1"/>
    </row>
    <row r="267" spans="3:5" hidden="1">
      <c r="C267" s="1"/>
      <c r="D267" s="1"/>
      <c r="E267" s="1"/>
    </row>
    <row r="268" spans="3:5" hidden="1">
      <c r="C268" s="1"/>
      <c r="D268" s="1"/>
      <c r="E268" s="1"/>
    </row>
    <row r="269" spans="3:5" hidden="1">
      <c r="C269" s="1"/>
      <c r="D269" s="1"/>
      <c r="E269" s="1"/>
    </row>
    <row r="270" spans="3:5" hidden="1">
      <c r="C270" s="1"/>
      <c r="D270" s="1"/>
      <c r="E270" s="1"/>
    </row>
    <row r="271" spans="3:5" hidden="1">
      <c r="C271" s="1"/>
      <c r="D271" s="1"/>
      <c r="E271" s="1"/>
    </row>
    <row r="272" spans="3:5" hidden="1">
      <c r="C272" s="1"/>
      <c r="D272" s="1"/>
      <c r="E272" s="1"/>
    </row>
    <row r="273" spans="3:5" hidden="1">
      <c r="C273" s="1"/>
      <c r="D273" s="1"/>
      <c r="E273" s="1"/>
    </row>
    <row r="274" spans="3:5" hidden="1">
      <c r="C274" s="1"/>
      <c r="D274" s="1"/>
      <c r="E274" s="1"/>
    </row>
    <row r="275" spans="3:5" hidden="1">
      <c r="C275" s="1"/>
      <c r="D275" s="1"/>
      <c r="E275" s="1"/>
    </row>
    <row r="276" spans="3:5" hidden="1">
      <c r="C276" s="1"/>
      <c r="D276" s="1"/>
      <c r="E276" s="1"/>
    </row>
    <row r="277" spans="3:5" hidden="1">
      <c r="C277" s="1"/>
      <c r="D277" s="1"/>
      <c r="E277" s="1"/>
    </row>
    <row r="278" spans="3:5" hidden="1">
      <c r="C278" s="1"/>
      <c r="D278" s="1"/>
      <c r="E278" s="1"/>
    </row>
    <row r="279" spans="3:5" hidden="1">
      <c r="C279" s="1"/>
      <c r="D279" s="1"/>
      <c r="E279" s="1"/>
    </row>
    <row r="280" spans="3:5" hidden="1">
      <c r="C280" s="1"/>
      <c r="D280" s="1"/>
      <c r="E280" s="1"/>
    </row>
    <row r="281" spans="3:5" hidden="1">
      <c r="C281" s="1"/>
      <c r="D281" s="1"/>
      <c r="E281" s="1"/>
    </row>
    <row r="282" spans="3:5" hidden="1">
      <c r="C282" s="1"/>
      <c r="D282" s="1"/>
      <c r="E282" s="1"/>
    </row>
    <row r="283" spans="3:5" hidden="1">
      <c r="C283" s="1"/>
      <c r="D283" s="1"/>
      <c r="E283" s="1"/>
    </row>
    <row r="284" spans="3:5" hidden="1">
      <c r="C284" s="1"/>
      <c r="D284" s="1"/>
      <c r="E284" s="1"/>
    </row>
    <row r="285" spans="3:5" hidden="1">
      <c r="C285" s="1"/>
      <c r="D285" s="1"/>
      <c r="E285" s="1"/>
    </row>
    <row r="286" spans="3:5" hidden="1">
      <c r="C286" s="1"/>
      <c r="D286" s="1"/>
      <c r="E286" s="1"/>
    </row>
    <row r="287" spans="3:5" hidden="1">
      <c r="C287" s="1"/>
      <c r="D287" s="1"/>
      <c r="E287" s="1"/>
    </row>
    <row r="288" spans="3:5" hidden="1">
      <c r="C288" s="1"/>
      <c r="D288" s="1"/>
      <c r="E288" s="1"/>
    </row>
    <row r="289" spans="3:5" hidden="1">
      <c r="C289" s="1"/>
      <c r="D289" s="1"/>
      <c r="E289" s="1"/>
    </row>
    <row r="290" spans="3:5" hidden="1">
      <c r="C290" s="1"/>
      <c r="D290" s="1"/>
      <c r="E290" s="1"/>
    </row>
    <row r="291" spans="3:5" hidden="1">
      <c r="C291" s="1"/>
      <c r="D291" s="1"/>
      <c r="E291" s="1"/>
    </row>
    <row r="292" spans="3:5" hidden="1">
      <c r="C292" s="1"/>
      <c r="D292" s="1"/>
      <c r="E292" s="1"/>
    </row>
    <row r="293" spans="3:5" hidden="1">
      <c r="C293" s="1"/>
      <c r="D293" s="1"/>
      <c r="E293" s="1"/>
    </row>
    <row r="294" spans="3:5" hidden="1">
      <c r="C294" s="1"/>
      <c r="D294" s="1"/>
      <c r="E294" s="1"/>
    </row>
    <row r="295" spans="3:5" hidden="1">
      <c r="C295" s="1"/>
      <c r="D295" s="1"/>
      <c r="E295" s="1"/>
    </row>
    <row r="296" spans="3:5" hidden="1">
      <c r="C296" s="1"/>
      <c r="D296" s="1"/>
      <c r="E296" s="1"/>
    </row>
    <row r="297" spans="3:5" hidden="1">
      <c r="C297" s="1"/>
      <c r="D297" s="1"/>
      <c r="E297" s="1"/>
    </row>
    <row r="298" spans="3:5" hidden="1">
      <c r="C298" s="1"/>
      <c r="D298" s="1"/>
      <c r="E298" s="1"/>
    </row>
    <row r="299" spans="3:5" hidden="1">
      <c r="C299" s="1"/>
      <c r="D299" s="1"/>
      <c r="E299" s="1"/>
    </row>
    <row r="300" spans="3:5" hidden="1">
      <c r="C300" s="1"/>
      <c r="D300" s="1"/>
      <c r="E300" s="1"/>
    </row>
    <row r="301" spans="3:5" hidden="1">
      <c r="C301" s="1"/>
      <c r="D301" s="1"/>
      <c r="E301" s="1"/>
    </row>
    <row r="302" spans="3:5" hidden="1">
      <c r="C302" s="1"/>
      <c r="D302" s="1"/>
      <c r="E302" s="1"/>
    </row>
    <row r="303" spans="3:5" hidden="1">
      <c r="C303" s="1"/>
      <c r="D303" s="1"/>
      <c r="E303" s="1"/>
    </row>
    <row r="304" spans="3:5" hidden="1">
      <c r="C304" s="1"/>
      <c r="D304" s="1"/>
      <c r="E304" s="1"/>
    </row>
    <row r="305" spans="3:5" hidden="1">
      <c r="C305" s="1"/>
      <c r="D305" s="1"/>
      <c r="E305" s="1"/>
    </row>
    <row r="306" spans="3:5" hidden="1">
      <c r="C306" s="1"/>
      <c r="D306" s="1"/>
      <c r="E306" s="1"/>
    </row>
    <row r="307" spans="3:5" hidden="1">
      <c r="C307" s="1"/>
      <c r="D307" s="1"/>
      <c r="E307" s="1"/>
    </row>
    <row r="308" spans="3:5" hidden="1">
      <c r="C308" s="1"/>
      <c r="D308" s="1"/>
      <c r="E308" s="1"/>
    </row>
    <row r="309" spans="3:5" hidden="1">
      <c r="C309" s="1"/>
      <c r="D309" s="1"/>
      <c r="E309" s="1"/>
    </row>
    <row r="310" spans="3:5" hidden="1">
      <c r="C310" s="1"/>
      <c r="D310" s="1"/>
      <c r="E310" s="1"/>
    </row>
    <row r="311" spans="3:5" hidden="1">
      <c r="C311" s="1"/>
      <c r="D311" s="1"/>
      <c r="E311" s="1"/>
    </row>
    <row r="312" spans="3:5" hidden="1">
      <c r="C312" s="1"/>
      <c r="D312" s="1"/>
      <c r="E312" s="1"/>
    </row>
    <row r="313" spans="3:5" hidden="1">
      <c r="C313" s="1"/>
      <c r="D313" s="1"/>
      <c r="E313" s="1"/>
    </row>
    <row r="314" spans="3:5" hidden="1">
      <c r="C314" s="1"/>
      <c r="D314" s="1"/>
      <c r="E314" s="1"/>
    </row>
    <row r="315" spans="3:5" hidden="1">
      <c r="C315" s="1"/>
      <c r="D315" s="1"/>
      <c r="E315" s="1"/>
    </row>
    <row r="316" spans="3:5" hidden="1">
      <c r="C316" s="1"/>
      <c r="D316" s="1"/>
      <c r="E316" s="1"/>
    </row>
    <row r="317" spans="3:5" hidden="1">
      <c r="C317" s="1"/>
      <c r="D317" s="1"/>
      <c r="E317" s="1"/>
    </row>
    <row r="318" spans="3:5" hidden="1">
      <c r="C318" s="1"/>
      <c r="D318" s="1"/>
      <c r="E318" s="1"/>
    </row>
    <row r="319" spans="3:5" hidden="1">
      <c r="C319" s="1"/>
      <c r="D319" s="1"/>
      <c r="E319" s="1"/>
    </row>
    <row r="320" spans="3:5" hidden="1">
      <c r="C320" s="1"/>
      <c r="D320" s="1"/>
      <c r="E320" s="1"/>
    </row>
    <row r="321" spans="3:5" hidden="1">
      <c r="C321" s="1"/>
      <c r="D321" s="1"/>
      <c r="E321" s="1"/>
    </row>
    <row r="322" spans="3:5" hidden="1">
      <c r="C322" s="1"/>
      <c r="D322" s="1"/>
      <c r="E322" s="1"/>
    </row>
    <row r="323" spans="3:5" hidden="1">
      <c r="C323" s="1"/>
      <c r="D323" s="1"/>
      <c r="E323" s="1"/>
    </row>
    <row r="324" spans="3:5" hidden="1">
      <c r="C324" s="1"/>
      <c r="D324" s="1"/>
      <c r="E324" s="1"/>
    </row>
    <row r="325" spans="3:5" hidden="1">
      <c r="C325" s="1"/>
      <c r="D325" s="1"/>
      <c r="E325" s="1"/>
    </row>
    <row r="326" spans="3:5" hidden="1">
      <c r="C326" s="1"/>
      <c r="D326" s="1"/>
      <c r="E326" s="1"/>
    </row>
    <row r="327" spans="3:5" hidden="1">
      <c r="C327" s="1"/>
      <c r="D327" s="1"/>
      <c r="E327" s="1"/>
    </row>
    <row r="328" spans="3:5" hidden="1">
      <c r="C328" s="1"/>
      <c r="D328" s="1"/>
      <c r="E328" s="1"/>
    </row>
    <row r="329" spans="3:5" hidden="1">
      <c r="C329" s="1"/>
      <c r="D329" s="1"/>
      <c r="E329" s="1"/>
    </row>
    <row r="330" spans="3:5" hidden="1">
      <c r="C330" s="1"/>
      <c r="D330" s="1"/>
      <c r="E330" s="1"/>
    </row>
    <row r="331" spans="3:5" hidden="1">
      <c r="C331" s="1"/>
      <c r="D331" s="1"/>
      <c r="E331" s="1"/>
    </row>
    <row r="332" spans="3:5" hidden="1">
      <c r="C332" s="1"/>
      <c r="D332" s="1"/>
      <c r="E332" s="1"/>
    </row>
    <row r="333" spans="3:5" hidden="1">
      <c r="C333" s="1"/>
      <c r="D333" s="1"/>
      <c r="E333" s="1"/>
    </row>
    <row r="334" spans="3:5" hidden="1">
      <c r="C334" s="1"/>
      <c r="D334" s="1"/>
      <c r="E334" s="1"/>
    </row>
    <row r="335" spans="3:5" hidden="1">
      <c r="C335" s="1"/>
      <c r="D335" s="1"/>
      <c r="E335" s="1"/>
    </row>
    <row r="336" spans="3:5" hidden="1">
      <c r="C336" s="1"/>
      <c r="D336" s="1"/>
      <c r="E336" s="1"/>
    </row>
    <row r="337" spans="3:5" hidden="1">
      <c r="C337" s="1"/>
      <c r="D337" s="1"/>
      <c r="E337" s="1"/>
    </row>
    <row r="338" spans="3:5" hidden="1">
      <c r="C338" s="1"/>
      <c r="D338" s="1"/>
      <c r="E338" s="1"/>
    </row>
    <row r="339" spans="3:5" hidden="1">
      <c r="C339" s="1"/>
      <c r="D339" s="1"/>
      <c r="E339" s="1"/>
    </row>
    <row r="340" spans="3:5" hidden="1">
      <c r="C340" s="1"/>
      <c r="D340" s="1"/>
      <c r="E340" s="1"/>
    </row>
    <row r="341" spans="3:5" hidden="1">
      <c r="C341" s="1"/>
      <c r="D341" s="1"/>
      <c r="E341" s="1"/>
    </row>
    <row r="342" spans="3:5" hidden="1">
      <c r="C342" s="1"/>
      <c r="D342" s="1"/>
      <c r="E342" s="1"/>
    </row>
    <row r="343" spans="3:5" hidden="1">
      <c r="C343" s="1"/>
      <c r="D343" s="1"/>
      <c r="E343" s="1"/>
    </row>
    <row r="344" spans="3:5" hidden="1">
      <c r="C344" s="1"/>
      <c r="D344" s="1"/>
      <c r="E344" s="1"/>
    </row>
    <row r="345" spans="3:5" hidden="1">
      <c r="C345" s="1"/>
      <c r="D345" s="1"/>
      <c r="E345" s="1"/>
    </row>
    <row r="346" spans="3:5" hidden="1">
      <c r="C346" s="1"/>
      <c r="D346" s="1"/>
      <c r="E346" s="1"/>
    </row>
    <row r="347" spans="3:5" hidden="1">
      <c r="C347" s="1"/>
      <c r="D347" s="1"/>
      <c r="E347" s="1"/>
    </row>
    <row r="348" spans="3:5" hidden="1">
      <c r="C348" s="1"/>
      <c r="D348" s="1"/>
      <c r="E348" s="1"/>
    </row>
    <row r="349" spans="3:5" hidden="1">
      <c r="C349" s="1"/>
      <c r="D349" s="1"/>
      <c r="E349" s="1"/>
    </row>
    <row r="350" spans="3:5" hidden="1">
      <c r="C350" s="1"/>
      <c r="D350" s="1"/>
      <c r="E350" s="1"/>
    </row>
    <row r="351" spans="3:5" hidden="1">
      <c r="C351" s="1"/>
      <c r="D351" s="1"/>
      <c r="E351" s="1"/>
    </row>
    <row r="352" spans="3:5" hidden="1">
      <c r="C352" s="1"/>
      <c r="D352" s="1"/>
      <c r="E352" s="1"/>
    </row>
    <row r="353" spans="3:5" hidden="1">
      <c r="C353" s="1"/>
      <c r="D353" s="1"/>
      <c r="E353" s="1"/>
    </row>
    <row r="354" spans="3:5" hidden="1">
      <c r="C354" s="1"/>
      <c r="D354" s="1"/>
      <c r="E354" s="1"/>
    </row>
    <row r="355" spans="3:5" hidden="1">
      <c r="C355" s="1"/>
      <c r="D355" s="1"/>
      <c r="E355" s="1"/>
    </row>
    <row r="356" spans="3:5" hidden="1">
      <c r="C356" s="1"/>
      <c r="D356" s="1"/>
      <c r="E356" s="1"/>
    </row>
    <row r="357" spans="3:5" hidden="1">
      <c r="C357" s="1"/>
      <c r="D357" s="1"/>
      <c r="E357" s="1"/>
    </row>
    <row r="358" spans="3:5" hidden="1">
      <c r="C358" s="1"/>
      <c r="D358" s="1"/>
      <c r="E358" s="1"/>
    </row>
    <row r="359" spans="3:5" hidden="1">
      <c r="C359" s="1"/>
      <c r="D359" s="1"/>
      <c r="E359" s="1"/>
    </row>
    <row r="360" spans="3:5" hidden="1">
      <c r="C360" s="1"/>
      <c r="D360" s="1"/>
      <c r="E360" s="1"/>
    </row>
    <row r="361" spans="3:5" hidden="1">
      <c r="C361" s="1"/>
      <c r="D361" s="1"/>
      <c r="E361" s="1"/>
    </row>
    <row r="362" spans="3:5" hidden="1">
      <c r="C362" s="1"/>
      <c r="D362" s="1"/>
      <c r="E362" s="1"/>
    </row>
    <row r="363" spans="3:5" hidden="1">
      <c r="C363" s="1"/>
      <c r="D363" s="1"/>
      <c r="E363" s="1"/>
    </row>
    <row r="364" spans="3:5" hidden="1">
      <c r="C364" s="1"/>
      <c r="D364" s="1"/>
      <c r="E364" s="1"/>
    </row>
    <row r="365" spans="3:5" hidden="1">
      <c r="C365" s="1"/>
      <c r="D365" s="1"/>
      <c r="E365" s="1"/>
    </row>
    <row r="366" spans="3:5" hidden="1">
      <c r="C366" s="1"/>
      <c r="D366" s="1"/>
      <c r="E366" s="1"/>
    </row>
    <row r="367" spans="3:5" hidden="1">
      <c r="C367" s="1"/>
      <c r="D367" s="1"/>
      <c r="E367" s="1"/>
    </row>
    <row r="368" spans="3:5" hidden="1">
      <c r="C368" s="1"/>
      <c r="D368" s="1"/>
      <c r="E368" s="1"/>
    </row>
    <row r="369" spans="3:5" hidden="1">
      <c r="C369" s="1"/>
      <c r="D369" s="1"/>
      <c r="E369" s="1"/>
    </row>
    <row r="370" spans="3:5" hidden="1">
      <c r="C370" s="1"/>
      <c r="D370" s="1"/>
      <c r="E370" s="1"/>
    </row>
    <row r="371" spans="3:5" hidden="1">
      <c r="C371" s="1"/>
      <c r="D371" s="1"/>
      <c r="E371" s="1"/>
    </row>
    <row r="372" spans="3:5" hidden="1">
      <c r="C372" s="1"/>
      <c r="D372" s="1"/>
      <c r="E372" s="1"/>
    </row>
    <row r="373" spans="3:5" hidden="1">
      <c r="C373" s="1"/>
      <c r="D373" s="1"/>
      <c r="E373" s="1"/>
    </row>
    <row r="374" spans="3:5" hidden="1">
      <c r="C374" s="1"/>
      <c r="D374" s="1"/>
      <c r="E374" s="1"/>
    </row>
    <row r="375" spans="3:5" hidden="1">
      <c r="C375" s="1"/>
      <c r="D375" s="1"/>
      <c r="E375" s="1"/>
    </row>
    <row r="376" spans="3:5" hidden="1">
      <c r="C376" s="1"/>
      <c r="D376" s="1"/>
      <c r="E376" s="1"/>
    </row>
    <row r="377" spans="3:5" hidden="1">
      <c r="C377" s="1"/>
      <c r="D377" s="1"/>
      <c r="E377" s="1"/>
    </row>
    <row r="378" spans="3:5" hidden="1">
      <c r="C378" s="1"/>
      <c r="D378" s="1"/>
      <c r="E378" s="1"/>
    </row>
    <row r="379" spans="3:5" hidden="1">
      <c r="C379" s="1"/>
      <c r="D379" s="1"/>
      <c r="E379" s="1"/>
    </row>
    <row r="380" spans="3:5" hidden="1">
      <c r="C380" s="1"/>
      <c r="D380" s="1"/>
      <c r="E380" s="1"/>
    </row>
    <row r="381" spans="3:5" hidden="1">
      <c r="C381" s="1"/>
      <c r="D381" s="1"/>
      <c r="E381" s="1"/>
    </row>
    <row r="382" spans="3:5" hidden="1">
      <c r="C382" s="1"/>
      <c r="D382" s="1"/>
      <c r="E382" s="1"/>
    </row>
    <row r="383" spans="3:5" hidden="1">
      <c r="C383" s="1"/>
      <c r="D383" s="1"/>
      <c r="E383" s="1"/>
    </row>
    <row r="384" spans="3:5" hidden="1">
      <c r="C384" s="1"/>
      <c r="D384" s="1"/>
      <c r="E384" s="1"/>
    </row>
    <row r="385" spans="1:5" hidden="1">
      <c r="C385" s="1"/>
      <c r="D385" s="1"/>
      <c r="E385" s="1"/>
    </row>
    <row r="386" spans="1:5" hidden="1">
      <c r="C386" s="1"/>
      <c r="D386" s="1"/>
      <c r="E386" s="1"/>
    </row>
    <row r="387" spans="1:5" hidden="1">
      <c r="C387" s="1"/>
      <c r="D387" s="1"/>
      <c r="E387" s="1"/>
    </row>
    <row r="388" spans="1:5" hidden="1">
      <c r="C388" s="1"/>
      <c r="D388" s="1"/>
      <c r="E388" s="1"/>
    </row>
    <row r="389" spans="1:5" hidden="1">
      <c r="C389" s="1"/>
      <c r="D389" s="1"/>
      <c r="E389" s="1"/>
    </row>
    <row r="390" spans="1:5" hidden="1">
      <c r="C390" s="1"/>
      <c r="D390" s="1"/>
      <c r="E390" s="1"/>
    </row>
    <row r="391" spans="1:5" hidden="1">
      <c r="C391" s="1"/>
      <c r="D391" s="1"/>
      <c r="E391" s="1"/>
    </row>
    <row r="392" spans="1:5" hidden="1">
      <c r="C392" s="1"/>
      <c r="D392" s="1"/>
      <c r="E392" s="1"/>
    </row>
    <row r="393" spans="1:5" hidden="1">
      <c r="C393" s="1"/>
      <c r="D393" s="1"/>
      <c r="E393" s="1"/>
    </row>
    <row r="394" spans="1:5" hidden="1">
      <c r="C394" s="1"/>
      <c r="D394" s="1"/>
      <c r="E394" s="1"/>
    </row>
    <row r="395" spans="1:5" hidden="1">
      <c r="C395" s="1"/>
      <c r="D395" s="1"/>
      <c r="E395" s="1"/>
    </row>
    <row r="396" spans="1:5" hidden="1">
      <c r="A396" s="32"/>
      <c r="C396" s="1"/>
      <c r="D396" s="1"/>
      <c r="E396" s="1"/>
    </row>
    <row r="397" spans="1:5" hidden="1">
      <c r="A397" s="32"/>
      <c r="C397" s="1"/>
      <c r="D397" s="1"/>
      <c r="E397" s="1"/>
    </row>
    <row r="398" spans="1:5" hidden="1">
      <c r="A398" s="3"/>
      <c r="C398" s="1"/>
      <c r="D398" s="1"/>
      <c r="E398" s="1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dataValidations count="1">
    <dataValidation allowBlank="1" showInputMessage="1" showErrorMessage="1" sqref="Q10:R29 O10:O29 Q1:R8 A1:A8 C1:N29 P1:P29 O1:O8 S1:XFD29 B5:B1048576 A10:A1048576 C30:AY1048576 BA30:XFD1048576 AZ30:AZ9999 AZ10001:AZ1048576" xr:uid="{00000000-0002-0000-0D00-000000000000}"/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42.5703125" style="2" bestFit="1" customWidth="1"/>
    <col min="2" max="2" width="29.5703125" style="2" customWidth="1"/>
    <col min="3" max="3" width="12.7109375" style="2" customWidth="1"/>
    <col min="4" max="4" width="13.42578125" style="2" customWidth="1"/>
    <col min="5" max="5" width="33.42578125" style="1" bestFit="1" customWidth="1"/>
    <col min="6" max="6" width="7.5703125" style="1" customWidth="1"/>
    <col min="7" max="7" width="11.140625" style="1" bestFit="1" customWidth="1"/>
    <col min="8" max="8" width="14.7109375" style="1" customWidth="1"/>
    <col min="9" max="9" width="8" style="1" customWidth="1"/>
    <col min="10" max="10" width="11.28515625" style="1" customWidth="1"/>
    <col min="11" max="11" width="13.7109375" style="1" customWidth="1"/>
    <col min="12" max="12" width="15.5703125" style="1" customWidth="1"/>
    <col min="13" max="13" width="14.42578125" style="1" bestFit="1" customWidth="1"/>
    <col min="14" max="14" width="13" style="1" bestFit="1" customWidth="1"/>
    <col min="15" max="15" width="10.5703125" style="1" customWidth="1"/>
    <col min="16" max="16" width="21.5703125" style="1" customWidth="1"/>
    <col min="17" max="17" width="25.85546875" style="1" customWidth="1"/>
    <col min="18" max="18" width="24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29">
      <c r="A1" s="37" t="s">
        <v>145</v>
      </c>
      <c r="B1" s="37" t="s" vm="1">
        <v>218</v>
      </c>
    </row>
    <row r="2" spans="1:29">
      <c r="A2" s="37" t="s">
        <v>144</v>
      </c>
      <c r="B2" s="37" t="s">
        <v>219</v>
      </c>
    </row>
    <row r="3" spans="1:29">
      <c r="A3" s="37" t="s">
        <v>146</v>
      </c>
      <c r="B3" s="37" t="s">
        <v>220</v>
      </c>
    </row>
    <row r="4" spans="1:29">
      <c r="A4" s="37" t="s">
        <v>147</v>
      </c>
      <c r="B4" s="37">
        <v>8801</v>
      </c>
    </row>
    <row r="5" spans="1:29" ht="18.75">
      <c r="A5" s="158" t="s">
        <v>91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60"/>
    </row>
    <row r="6" spans="1:29" s="3" customFormat="1">
      <c r="A6" s="38" t="s">
        <v>116</v>
      </c>
      <c r="B6" s="39" t="s">
        <v>46</v>
      </c>
      <c r="C6" s="39" t="s">
        <v>118</v>
      </c>
      <c r="D6" s="39" t="s">
        <v>117</v>
      </c>
      <c r="E6" s="39" t="s">
        <v>67</v>
      </c>
      <c r="F6" s="39" t="s">
        <v>14</v>
      </c>
      <c r="G6" s="39" t="s">
        <v>68</v>
      </c>
      <c r="H6" s="39" t="s">
        <v>104</v>
      </c>
      <c r="I6" s="39" t="s">
        <v>17</v>
      </c>
      <c r="J6" s="39" t="s">
        <v>103</v>
      </c>
      <c r="K6" s="39" t="s">
        <v>16</v>
      </c>
      <c r="L6" s="144" t="s">
        <v>18</v>
      </c>
      <c r="M6" s="144" t="s">
        <v>195</v>
      </c>
      <c r="N6" s="39" t="s">
        <v>194</v>
      </c>
      <c r="O6" s="39" t="s">
        <v>111</v>
      </c>
      <c r="P6" s="39" t="s">
        <v>60</v>
      </c>
      <c r="Q6" s="39" t="s">
        <v>148</v>
      </c>
      <c r="R6" s="41" t="s">
        <v>150</v>
      </c>
      <c r="Z6" s="1"/>
    </row>
    <row r="7" spans="1:29" s="3" customFormat="1">
      <c r="A7" s="123" t="s">
        <v>3565</v>
      </c>
      <c r="B7" s="124" t="s">
        <v>3565</v>
      </c>
      <c r="C7" s="124" t="s">
        <v>3565</v>
      </c>
      <c r="D7" s="124" t="s">
        <v>3565</v>
      </c>
      <c r="E7" s="124" t="s">
        <v>3565</v>
      </c>
      <c r="F7" s="124" t="s">
        <v>3565</v>
      </c>
      <c r="G7" s="124" t="s">
        <v>3565</v>
      </c>
      <c r="H7" s="27" t="s">
        <v>21</v>
      </c>
      <c r="I7" s="27" t="s">
        <v>20</v>
      </c>
      <c r="J7" s="124" t="s">
        <v>3565</v>
      </c>
      <c r="K7" s="27" t="s">
        <v>19</v>
      </c>
      <c r="L7" s="27" t="s">
        <v>19</v>
      </c>
      <c r="M7" s="27" t="s">
        <v>202</v>
      </c>
      <c r="N7" s="124" t="s">
        <v>3565</v>
      </c>
      <c r="O7" s="27" t="s">
        <v>198</v>
      </c>
      <c r="P7" s="27" t="s">
        <v>19</v>
      </c>
      <c r="Q7" s="27" t="s">
        <v>19</v>
      </c>
      <c r="R7" s="28" t="s">
        <v>19</v>
      </c>
      <c r="Z7" s="1"/>
    </row>
    <row r="8" spans="1:29" s="4" customFormat="1" ht="20.25">
      <c r="A8" s="125" t="s">
        <v>3565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113</v>
      </c>
      <c r="Q8" s="14" t="s">
        <v>114</v>
      </c>
      <c r="R8" s="15" t="s">
        <v>151</v>
      </c>
      <c r="Z8" s="1"/>
    </row>
    <row r="9" spans="1:29" s="4" customFormat="1" ht="20.25">
      <c r="A9" s="79" t="s">
        <v>53</v>
      </c>
      <c r="B9" s="130" t="s">
        <v>3565</v>
      </c>
      <c r="C9" s="130" t="s">
        <v>3565</v>
      </c>
      <c r="D9" s="130" t="s">
        <v>3565</v>
      </c>
      <c r="E9" s="130" t="s">
        <v>3565</v>
      </c>
      <c r="F9" s="130" t="s">
        <v>3565</v>
      </c>
      <c r="G9" s="130" t="s">
        <v>3565</v>
      </c>
      <c r="H9" s="130" t="s">
        <v>3565</v>
      </c>
      <c r="I9" s="70">
        <v>6.4832599095390604</v>
      </c>
      <c r="J9" s="130" t="s">
        <v>3565</v>
      </c>
      <c r="K9" s="130" t="s">
        <v>3565</v>
      </c>
      <c r="L9" s="69">
        <v>2.9487120496479505E-2</v>
      </c>
      <c r="M9" s="130" t="s">
        <v>3565</v>
      </c>
      <c r="N9" s="130" t="s">
        <v>3565</v>
      </c>
      <c r="O9" s="68">
        <v>6998.2688018379995</v>
      </c>
      <c r="P9" s="130" t="s">
        <v>3565</v>
      </c>
      <c r="Q9" s="69">
        <f>IFERROR(O9/$O$9,0)</f>
        <v>1</v>
      </c>
      <c r="R9" s="69">
        <f>O9/'סכום נכסי הקרן'!$C$41</f>
        <v>3.3251470475306895E-4</v>
      </c>
      <c r="Z9" s="1"/>
      <c r="AC9" s="1"/>
    </row>
    <row r="10" spans="1:29">
      <c r="A10" s="80" t="s">
        <v>187</v>
      </c>
      <c r="B10" s="130" t="s">
        <v>3565</v>
      </c>
      <c r="C10" s="130" t="s">
        <v>3565</v>
      </c>
      <c r="D10" s="130" t="s">
        <v>3565</v>
      </c>
      <c r="E10" s="130" t="s">
        <v>3565</v>
      </c>
      <c r="F10" s="130" t="s">
        <v>3565</v>
      </c>
      <c r="G10" s="130" t="s">
        <v>3565</v>
      </c>
      <c r="H10" s="130" t="s">
        <v>3565</v>
      </c>
      <c r="I10" s="70">
        <v>6.4832599095390604</v>
      </c>
      <c r="J10" s="130" t="s">
        <v>3565</v>
      </c>
      <c r="K10" s="130" t="s">
        <v>3565</v>
      </c>
      <c r="L10" s="69">
        <v>2.9487120496479505E-2</v>
      </c>
      <c r="M10" s="130" t="s">
        <v>3565</v>
      </c>
      <c r="N10" s="130" t="s">
        <v>3565</v>
      </c>
      <c r="O10" s="68">
        <v>6998.2688018379986</v>
      </c>
      <c r="P10" s="130" t="s">
        <v>3565</v>
      </c>
      <c r="Q10" s="69">
        <f t="shared" ref="Q10:Q30" si="0">IFERROR(O10/$O$9,0)</f>
        <v>0.99999999999999989</v>
      </c>
      <c r="R10" s="69">
        <f>O10/'סכום נכסי הקרן'!$C$41</f>
        <v>3.325147047530689E-4</v>
      </c>
    </row>
    <row r="11" spans="1:29">
      <c r="A11" s="81" t="s">
        <v>61</v>
      </c>
      <c r="B11" s="127" t="s">
        <v>3565</v>
      </c>
      <c r="C11" s="127" t="s">
        <v>3565</v>
      </c>
      <c r="D11" s="127" t="s">
        <v>3565</v>
      </c>
      <c r="E11" s="127" t="s">
        <v>3565</v>
      </c>
      <c r="F11" s="127" t="s">
        <v>3565</v>
      </c>
      <c r="G11" s="127" t="s">
        <v>3565</v>
      </c>
      <c r="H11" s="127" t="s">
        <v>3565</v>
      </c>
      <c r="I11" s="67">
        <v>6.4841270538602398</v>
      </c>
      <c r="J11" s="127" t="s">
        <v>3565</v>
      </c>
      <c r="K11" s="127" t="s">
        <v>3565</v>
      </c>
      <c r="L11" s="66">
        <v>2.9481571987084496E-2</v>
      </c>
      <c r="M11" s="127" t="s">
        <v>3565</v>
      </c>
      <c r="N11" s="127" t="s">
        <v>3565</v>
      </c>
      <c r="O11" s="65">
        <v>5717.3638053449986</v>
      </c>
      <c r="P11" s="127" t="s">
        <v>3565</v>
      </c>
      <c r="Q11" s="66">
        <f t="shared" si="0"/>
        <v>0.81696830562487277</v>
      </c>
      <c r="R11" s="66">
        <f>O11/'סכום נכסי הקרן'!$C$41</f>
        <v>2.7165397493746958E-4</v>
      </c>
    </row>
    <row r="12" spans="1:29">
      <c r="A12" s="82" t="s">
        <v>2075</v>
      </c>
      <c r="B12" s="59" t="s">
        <v>2076</v>
      </c>
      <c r="C12" s="71" t="s">
        <v>27</v>
      </c>
      <c r="D12" s="59" t="s">
        <v>285</v>
      </c>
      <c r="E12" s="71" t="s">
        <v>128</v>
      </c>
      <c r="F12" s="59" t="s">
        <v>286</v>
      </c>
      <c r="G12" s="59" t="s">
        <v>287</v>
      </c>
      <c r="H12" s="78">
        <v>39076</v>
      </c>
      <c r="I12" s="70">
        <v>6.1199999999988979</v>
      </c>
      <c r="J12" s="71" t="s">
        <v>132</v>
      </c>
      <c r="K12" s="72">
        <v>4.9000000000000002E-2</v>
      </c>
      <c r="L12" s="69">
        <v>2.6600000000000162E-2</v>
      </c>
      <c r="M12" s="68">
        <v>805532.593796</v>
      </c>
      <c r="N12" s="70">
        <v>153.22999999999999</v>
      </c>
      <c r="O12" s="68">
        <v>1234.3175144529998</v>
      </c>
      <c r="P12" s="69">
        <v>5.3659525509368051E-4</v>
      </c>
      <c r="Q12" s="69">
        <f t="shared" si="0"/>
        <v>0.17637469342829803</v>
      </c>
      <c r="R12" s="69">
        <f>O12/'סכום נכסי הקרן'!$C$41</f>
        <v>5.8647179111223577E-5</v>
      </c>
    </row>
    <row r="13" spans="1:29">
      <c r="A13" s="82" t="s">
        <v>2077</v>
      </c>
      <c r="B13" s="59" t="s">
        <v>2078</v>
      </c>
      <c r="C13" s="71" t="s">
        <v>27</v>
      </c>
      <c r="D13" s="59" t="s">
        <v>285</v>
      </c>
      <c r="E13" s="71" t="s">
        <v>128</v>
      </c>
      <c r="F13" s="59" t="s">
        <v>286</v>
      </c>
      <c r="G13" s="59" t="s">
        <v>287</v>
      </c>
      <c r="H13" s="78">
        <v>40738</v>
      </c>
      <c r="I13" s="70">
        <v>9.7900000000010792</v>
      </c>
      <c r="J13" s="71" t="s">
        <v>132</v>
      </c>
      <c r="K13" s="72">
        <v>4.0999999999999995E-2</v>
      </c>
      <c r="L13" s="69">
        <v>2.8300000000004936E-2</v>
      </c>
      <c r="M13" s="68">
        <v>1702496.7427620001</v>
      </c>
      <c r="N13" s="70">
        <v>132.19</v>
      </c>
      <c r="O13" s="68">
        <v>2250.5304717829999</v>
      </c>
      <c r="P13" s="69">
        <v>4.6884165474630237E-4</v>
      </c>
      <c r="Q13" s="69">
        <f t="shared" si="0"/>
        <v>0.32158388531631266</v>
      </c>
      <c r="R13" s="69">
        <f>O13/'סכום נכסי הקרן'!$C$41</f>
        <v>1.0693137067929849E-4</v>
      </c>
    </row>
    <row r="14" spans="1:29">
      <c r="A14" s="82" t="s">
        <v>2079</v>
      </c>
      <c r="B14" s="59" t="s">
        <v>2080</v>
      </c>
      <c r="C14" s="71" t="s">
        <v>27</v>
      </c>
      <c r="D14" s="59" t="s">
        <v>2081</v>
      </c>
      <c r="E14" s="71" t="s">
        <v>634</v>
      </c>
      <c r="F14" s="59" t="s">
        <v>280</v>
      </c>
      <c r="G14" s="59" t="s">
        <v>130</v>
      </c>
      <c r="H14" s="78">
        <v>42795</v>
      </c>
      <c r="I14" s="70">
        <v>5.2799999999970346</v>
      </c>
      <c r="J14" s="71" t="s">
        <v>132</v>
      </c>
      <c r="K14" s="72">
        <v>2.1400000000000002E-2</v>
      </c>
      <c r="L14" s="69">
        <v>2.1499999999987644E-2</v>
      </c>
      <c r="M14" s="68">
        <v>534010.97984100005</v>
      </c>
      <c r="N14" s="70">
        <v>113.7</v>
      </c>
      <c r="O14" s="68">
        <v>607.17049098500001</v>
      </c>
      <c r="P14" s="69">
        <v>1.3693115533876547E-3</v>
      </c>
      <c r="Q14" s="69">
        <f t="shared" si="0"/>
        <v>8.6760098558308449E-2</v>
      </c>
      <c r="R14" s="69">
        <f>O14/'סכום נכסי הקרן'!$C$41</f>
        <v>2.8849008556463099E-5</v>
      </c>
    </row>
    <row r="15" spans="1:29">
      <c r="A15" s="82" t="s">
        <v>2082</v>
      </c>
      <c r="B15" s="59" t="s">
        <v>2083</v>
      </c>
      <c r="C15" s="71" t="s">
        <v>27</v>
      </c>
      <c r="D15" s="59" t="s">
        <v>359</v>
      </c>
      <c r="E15" s="71" t="s">
        <v>279</v>
      </c>
      <c r="F15" s="59" t="s">
        <v>315</v>
      </c>
      <c r="G15" s="59" t="s">
        <v>287</v>
      </c>
      <c r="H15" s="78">
        <v>36489</v>
      </c>
      <c r="I15" s="70">
        <v>3.1600000010772793</v>
      </c>
      <c r="J15" s="71" t="s">
        <v>132</v>
      </c>
      <c r="K15" s="72">
        <v>6.0499999999999998E-2</v>
      </c>
      <c r="L15" s="69">
        <v>1.6400000001657356E-2</v>
      </c>
      <c r="M15" s="68">
        <v>285.61976499999997</v>
      </c>
      <c r="N15" s="70">
        <v>169</v>
      </c>
      <c r="O15" s="68">
        <v>0.48269740299999997</v>
      </c>
      <c r="P15" s="130" t="s">
        <v>3565</v>
      </c>
      <c r="Q15" s="69">
        <f t="shared" si="0"/>
        <v>6.8973830052544729E-5</v>
      </c>
      <c r="R15" s="69">
        <f>O15/'סכום נכסי הקרן'!$C$41</f>
        <v>2.2934812735610266E-8</v>
      </c>
    </row>
    <row r="16" spans="1:29">
      <c r="A16" s="82" t="s">
        <v>2084</v>
      </c>
      <c r="B16" s="59" t="s">
        <v>2085</v>
      </c>
      <c r="C16" s="71" t="s">
        <v>27</v>
      </c>
      <c r="D16" s="59" t="s">
        <v>2086</v>
      </c>
      <c r="E16" s="71" t="s">
        <v>128</v>
      </c>
      <c r="F16" s="59" t="s">
        <v>292</v>
      </c>
      <c r="G16" s="59" t="s">
        <v>130</v>
      </c>
      <c r="H16" s="78">
        <v>39084</v>
      </c>
      <c r="I16" s="70">
        <v>1.6500000000027384</v>
      </c>
      <c r="J16" s="71" t="s">
        <v>132</v>
      </c>
      <c r="K16" s="72">
        <v>5.5999999999999994E-2</v>
      </c>
      <c r="L16" s="69">
        <v>2.3500000000022406E-2</v>
      </c>
      <c r="M16" s="68">
        <v>141565.64819499999</v>
      </c>
      <c r="N16" s="70">
        <v>141.88</v>
      </c>
      <c r="O16" s="68">
        <v>200.853337033</v>
      </c>
      <c r="P16" s="69">
        <v>3.7328242109893486E-4</v>
      </c>
      <c r="Q16" s="69">
        <f t="shared" si="0"/>
        <v>2.8700431881131607E-2</v>
      </c>
      <c r="R16" s="69">
        <f>O16/'סכום נכסי הקרן'!$C$41</f>
        <v>9.5433156332400441E-6</v>
      </c>
    </row>
    <row r="17" spans="1:18">
      <c r="A17" s="82" t="s">
        <v>2087</v>
      </c>
      <c r="B17" s="59" t="s">
        <v>2088</v>
      </c>
      <c r="C17" s="71" t="s">
        <v>27</v>
      </c>
      <c r="D17" s="59" t="s">
        <v>2089</v>
      </c>
      <c r="E17" s="71" t="s">
        <v>128</v>
      </c>
      <c r="F17" s="59" t="s">
        <v>428</v>
      </c>
      <c r="G17" s="59" t="s">
        <v>287</v>
      </c>
      <c r="H17" s="78">
        <v>45154</v>
      </c>
      <c r="I17" s="70">
        <v>3.4600000000013127</v>
      </c>
      <c r="J17" s="71" t="s">
        <v>132</v>
      </c>
      <c r="K17" s="72">
        <v>3.6400000000000002E-2</v>
      </c>
      <c r="L17" s="69">
        <v>3.239999999999698E-2</v>
      </c>
      <c r="M17" s="68">
        <v>388598.32</v>
      </c>
      <c r="N17" s="70">
        <v>102.04</v>
      </c>
      <c r="O17" s="68">
        <v>396.52572708799994</v>
      </c>
      <c r="P17" s="69">
        <v>7.8625110775692878E-4</v>
      </c>
      <c r="Q17" s="69">
        <f t="shared" si="0"/>
        <v>5.6660545388576372E-2</v>
      </c>
      <c r="R17" s="69">
        <f>O17/'סכום נכסי הקרן'!$C$41</f>
        <v>1.8840464521030334E-5</v>
      </c>
    </row>
    <row r="18" spans="1:18">
      <c r="A18" s="82" t="s">
        <v>2090</v>
      </c>
      <c r="B18" s="59" t="s">
        <v>2091</v>
      </c>
      <c r="C18" s="71" t="s">
        <v>27</v>
      </c>
      <c r="D18" s="59" t="s">
        <v>2092</v>
      </c>
      <c r="E18" s="71" t="s">
        <v>279</v>
      </c>
      <c r="F18" s="59" t="s">
        <v>432</v>
      </c>
      <c r="G18" s="59" t="s">
        <v>130</v>
      </c>
      <c r="H18" s="78">
        <v>44381</v>
      </c>
      <c r="I18" s="70">
        <v>2.4800000000024891</v>
      </c>
      <c r="J18" s="71" t="s">
        <v>132</v>
      </c>
      <c r="K18" s="72">
        <v>8.5000000000000006E-3</v>
      </c>
      <c r="L18" s="69">
        <v>3.870000000003633E-2</v>
      </c>
      <c r="M18" s="68">
        <v>485747.9</v>
      </c>
      <c r="N18" s="70">
        <v>102.56</v>
      </c>
      <c r="O18" s="68">
        <v>498.18304973700003</v>
      </c>
      <c r="P18" s="69">
        <v>1.5179621875E-3</v>
      </c>
      <c r="Q18" s="69">
        <f t="shared" si="0"/>
        <v>7.118661255283007E-2</v>
      </c>
      <c r="R18" s="69">
        <f>O18/'סכום נכסי הקרן'!$C$41</f>
        <v>2.3670595455375405E-5</v>
      </c>
    </row>
    <row r="19" spans="1:18">
      <c r="A19" s="82" t="s">
        <v>2093</v>
      </c>
      <c r="B19" s="59" t="s">
        <v>2094</v>
      </c>
      <c r="C19" s="71" t="s">
        <v>27</v>
      </c>
      <c r="D19" s="59" t="s">
        <v>2095</v>
      </c>
      <c r="E19" s="71" t="s">
        <v>514</v>
      </c>
      <c r="F19" s="59" t="s">
        <v>621</v>
      </c>
      <c r="G19" s="130" t="s">
        <v>3565</v>
      </c>
      <c r="H19" s="78">
        <v>39104</v>
      </c>
      <c r="I19" s="70">
        <v>0</v>
      </c>
      <c r="J19" s="71" t="s">
        <v>132</v>
      </c>
      <c r="K19" s="72">
        <v>5.5999999999999994E-2</v>
      </c>
      <c r="L19" s="103">
        <v>0</v>
      </c>
      <c r="M19" s="68">
        <v>184793.05455599996</v>
      </c>
      <c r="N19" s="70">
        <v>9.9999999999999995E-7</v>
      </c>
      <c r="O19" s="68">
        <v>2.7200000000000002E-6</v>
      </c>
      <c r="P19" s="69">
        <v>5.0900412155686795E-4</v>
      </c>
      <c r="Q19" s="69">
        <f t="shared" si="0"/>
        <v>3.8866755150725698E-10</v>
      </c>
      <c r="R19" s="69">
        <f>O19/'סכום נכסי הקרן'!$C$41</f>
        <v>1.2923767613653378E-13</v>
      </c>
    </row>
    <row r="20" spans="1:18">
      <c r="A20" s="82" t="s">
        <v>2096</v>
      </c>
      <c r="B20" s="59" t="s">
        <v>2097</v>
      </c>
      <c r="C20" s="71" t="s">
        <v>27</v>
      </c>
      <c r="D20" s="59" t="s">
        <v>2098</v>
      </c>
      <c r="E20" s="71" t="s">
        <v>129</v>
      </c>
      <c r="F20" s="59" t="s">
        <v>621</v>
      </c>
      <c r="G20" s="130" t="s">
        <v>3565</v>
      </c>
      <c r="H20" s="78">
        <v>45132</v>
      </c>
      <c r="I20" s="70">
        <v>2.5299999999985072</v>
      </c>
      <c r="J20" s="71" t="s">
        <v>132</v>
      </c>
      <c r="K20" s="72">
        <v>4.2500000000000003E-2</v>
      </c>
      <c r="L20" s="69">
        <v>4.1799999999986015E-2</v>
      </c>
      <c r="M20" s="68">
        <v>521735.38735899999</v>
      </c>
      <c r="N20" s="70">
        <v>101.45</v>
      </c>
      <c r="O20" s="68">
        <v>529.30051414299999</v>
      </c>
      <c r="P20" s="69">
        <v>2.4910148944804708E-3</v>
      </c>
      <c r="Q20" s="69">
        <f t="shared" si="0"/>
        <v>7.5633064280695605E-2</v>
      </c>
      <c r="R20" s="69">
        <f>O20/'סכום נכסי הקרן'!$C$41</f>
        <v>2.5149106038865384E-5</v>
      </c>
    </row>
    <row r="21" spans="1:18">
      <c r="A21" s="145" t="s">
        <v>3565</v>
      </c>
      <c r="B21" s="130" t="s">
        <v>3565</v>
      </c>
      <c r="C21" s="130" t="s">
        <v>3565</v>
      </c>
      <c r="D21" s="130" t="s">
        <v>3565</v>
      </c>
      <c r="E21" s="130" t="s">
        <v>3565</v>
      </c>
      <c r="F21" s="130" t="s">
        <v>3565</v>
      </c>
      <c r="G21" s="130" t="s">
        <v>3565</v>
      </c>
      <c r="H21" s="130" t="s">
        <v>3565</v>
      </c>
      <c r="I21" s="130" t="s">
        <v>3565</v>
      </c>
      <c r="J21" s="130" t="s">
        <v>3565</v>
      </c>
      <c r="K21" s="130" t="s">
        <v>3565</v>
      </c>
      <c r="L21" s="130" t="s">
        <v>3565</v>
      </c>
      <c r="M21" s="130" t="s">
        <v>3565</v>
      </c>
      <c r="N21" s="130" t="s">
        <v>3565</v>
      </c>
      <c r="O21" s="130" t="s">
        <v>3565</v>
      </c>
      <c r="P21" s="130" t="s">
        <v>3565</v>
      </c>
      <c r="Q21" s="130" t="s">
        <v>3565</v>
      </c>
      <c r="R21" s="130" t="s">
        <v>3565</v>
      </c>
    </row>
    <row r="22" spans="1:18">
      <c r="A22" s="81" t="s">
        <v>62</v>
      </c>
      <c r="B22" s="127" t="s">
        <v>3565</v>
      </c>
      <c r="C22" s="127" t="s">
        <v>3565</v>
      </c>
      <c r="D22" s="127" t="s">
        <v>3565</v>
      </c>
      <c r="E22" s="127" t="s">
        <v>3565</v>
      </c>
      <c r="F22" s="127" t="s">
        <v>3565</v>
      </c>
      <c r="G22" s="127" t="s">
        <v>3565</v>
      </c>
      <c r="H22" s="127" t="s">
        <v>3565</v>
      </c>
      <c r="I22" s="67">
        <v>2.4053733990441719</v>
      </c>
      <c r="J22" s="127" t="s">
        <v>3565</v>
      </c>
      <c r="K22" s="127" t="s">
        <v>3565</v>
      </c>
      <c r="L22" s="66">
        <f>AVERAGE(L23:L31)</f>
        <v>4.3633333336257567E-2</v>
      </c>
      <c r="M22" s="127" t="s">
        <v>3565</v>
      </c>
      <c r="N22" s="127" t="s">
        <v>3565</v>
      </c>
      <c r="O22" s="65">
        <v>1280.9049964929998</v>
      </c>
      <c r="P22" s="127" t="s">
        <v>3565</v>
      </c>
      <c r="Q22" s="66">
        <f t="shared" si="0"/>
        <v>0.18303169437512712</v>
      </c>
      <c r="R22" s="66">
        <f>O22/'סכום נכסי הקרן'!$C$41</f>
        <v>6.0860729815599349E-5</v>
      </c>
    </row>
    <row r="23" spans="1:18">
      <c r="A23" s="82" t="s">
        <v>2101</v>
      </c>
      <c r="B23" s="59" t="s">
        <v>2102</v>
      </c>
      <c r="C23" s="71" t="s">
        <v>27</v>
      </c>
      <c r="D23" s="59" t="s">
        <v>2081</v>
      </c>
      <c r="E23" s="71" t="s">
        <v>634</v>
      </c>
      <c r="F23" s="59" t="s">
        <v>280</v>
      </c>
      <c r="G23" s="59" t="s">
        <v>130</v>
      </c>
      <c r="H23" s="78">
        <v>42795</v>
      </c>
      <c r="I23" s="70">
        <v>4.8899999786770083</v>
      </c>
      <c r="J23" s="71" t="s">
        <v>132</v>
      </c>
      <c r="K23" s="72">
        <v>3.7400000000000003E-2</v>
      </c>
      <c r="L23" s="69">
        <v>4.9199999729768011E-2</v>
      </c>
      <c r="M23" s="68">
        <v>98.948627000000002</v>
      </c>
      <c r="N23" s="70">
        <v>95.74</v>
      </c>
      <c r="O23" s="68">
        <v>9.4733418E-2</v>
      </c>
      <c r="P23" s="69">
        <v>1.590223163331688E-7</v>
      </c>
      <c r="Q23" s="69">
        <f t="shared" si="0"/>
        <v>1.3536693242637317E-5</v>
      </c>
      <c r="R23" s="69">
        <f>O23/'סכום נכסי הקרן'!$C$41</f>
        <v>4.5011495569084112E-9</v>
      </c>
    </row>
    <row r="24" spans="1:18">
      <c r="A24" s="82" t="s">
        <v>2103</v>
      </c>
      <c r="B24" s="59" t="s">
        <v>2104</v>
      </c>
      <c r="C24" s="71" t="s">
        <v>27</v>
      </c>
      <c r="D24" s="59" t="s">
        <v>2081</v>
      </c>
      <c r="E24" s="71" t="s">
        <v>634</v>
      </c>
      <c r="F24" s="59" t="s">
        <v>280</v>
      </c>
      <c r="G24" s="59" t="s">
        <v>130</v>
      </c>
      <c r="H24" s="78">
        <v>42795</v>
      </c>
      <c r="I24" s="70">
        <v>1.1700000008658176</v>
      </c>
      <c r="J24" s="71" t="s">
        <v>132</v>
      </c>
      <c r="K24" s="72">
        <v>2.5000000000000001E-2</v>
      </c>
      <c r="L24" s="69">
        <v>4.4100000096064539E-2</v>
      </c>
      <c r="M24" s="68">
        <v>246.014083</v>
      </c>
      <c r="N24" s="70">
        <v>98.59</v>
      </c>
      <c r="O24" s="68">
        <v>0.242545287</v>
      </c>
      <c r="P24" s="69">
        <v>6.0290839397797316E-7</v>
      </c>
      <c r="Q24" s="69">
        <f t="shared" si="0"/>
        <v>3.4657898098498134E-5</v>
      </c>
      <c r="R24" s="69">
        <f>O24/'סכום נכסי הקרן'!$C$41</f>
        <v>1.1524260753584057E-8</v>
      </c>
    </row>
    <row r="25" spans="1:18">
      <c r="A25" s="82" t="s">
        <v>2105</v>
      </c>
      <c r="B25" s="59" t="s">
        <v>2106</v>
      </c>
      <c r="C25" s="71" t="s">
        <v>27</v>
      </c>
      <c r="D25" s="59" t="s">
        <v>2107</v>
      </c>
      <c r="E25" s="71" t="s">
        <v>308</v>
      </c>
      <c r="F25" s="59" t="s">
        <v>321</v>
      </c>
      <c r="G25" s="59" t="s">
        <v>130</v>
      </c>
      <c r="H25" s="78">
        <v>42598</v>
      </c>
      <c r="I25" s="70">
        <v>2.2400000026761582</v>
      </c>
      <c r="J25" s="71" t="s">
        <v>132</v>
      </c>
      <c r="K25" s="72">
        <v>3.1E-2</v>
      </c>
      <c r="L25" s="69">
        <v>4.7500000074337724E-2</v>
      </c>
      <c r="M25" s="68">
        <v>278.59829400000001</v>
      </c>
      <c r="N25" s="70">
        <v>96.57</v>
      </c>
      <c r="O25" s="68">
        <v>0.26904237199999997</v>
      </c>
      <c r="P25" s="69">
        <v>3.9510147076969304E-7</v>
      </c>
      <c r="Q25" s="69">
        <f t="shared" si="0"/>
        <v>3.8444132344464916E-5</v>
      </c>
      <c r="R25" s="69">
        <f>O25/'סכום נכסי הקרן'!$C$41</f>
        <v>1.278323931600766E-8</v>
      </c>
    </row>
    <row r="26" spans="1:18">
      <c r="A26" s="82" t="s">
        <v>2108</v>
      </c>
      <c r="B26" s="59" t="s">
        <v>2109</v>
      </c>
      <c r="C26" s="71" t="s">
        <v>27</v>
      </c>
      <c r="D26" s="59" t="s">
        <v>991</v>
      </c>
      <c r="E26" s="71" t="s">
        <v>628</v>
      </c>
      <c r="F26" s="59" t="s">
        <v>428</v>
      </c>
      <c r="G26" s="59" t="s">
        <v>287</v>
      </c>
      <c r="H26" s="78">
        <v>44007</v>
      </c>
      <c r="I26" s="70">
        <v>3.5199999903736479</v>
      </c>
      <c r="J26" s="71" t="s">
        <v>132</v>
      </c>
      <c r="K26" s="72">
        <v>3.3500000000000002E-2</v>
      </c>
      <c r="L26" s="69">
        <v>6.2399999893863294E-2</v>
      </c>
      <c r="M26" s="68">
        <v>178.49449799999999</v>
      </c>
      <c r="N26" s="70">
        <v>90.79</v>
      </c>
      <c r="O26" s="68">
        <v>0.16205515299999998</v>
      </c>
      <c r="P26" s="69">
        <v>2.2311812249999999E-7</v>
      </c>
      <c r="Q26" s="69">
        <f t="shared" si="0"/>
        <v>2.3156463060898491E-5</v>
      </c>
      <c r="R26" s="69">
        <f>O26/'סכום נכסי הקרן'!$C$41</f>
        <v>7.6998644778200098E-9</v>
      </c>
    </row>
    <row r="27" spans="1:18">
      <c r="A27" s="82" t="s">
        <v>2110</v>
      </c>
      <c r="B27" s="59" t="s">
        <v>2111</v>
      </c>
      <c r="C27" s="71" t="s">
        <v>27</v>
      </c>
      <c r="D27" s="59" t="s">
        <v>2112</v>
      </c>
      <c r="E27" s="71" t="s">
        <v>308</v>
      </c>
      <c r="F27" s="59" t="s">
        <v>501</v>
      </c>
      <c r="G27" s="59" t="s">
        <v>287</v>
      </c>
      <c r="H27" s="78">
        <v>43310</v>
      </c>
      <c r="I27" s="70">
        <v>0.98999999829816532</v>
      </c>
      <c r="J27" s="71" t="s">
        <v>132</v>
      </c>
      <c r="K27" s="72">
        <v>3.5499999999999997E-2</v>
      </c>
      <c r="L27" s="69">
        <v>5.4599999985108949E-2</v>
      </c>
      <c r="M27" s="68">
        <v>191.44</v>
      </c>
      <c r="N27" s="70">
        <v>98.22</v>
      </c>
      <c r="O27" s="68">
        <v>0.18803236799999998</v>
      </c>
      <c r="P27" s="69">
        <v>7.4781249999999999E-7</v>
      </c>
      <c r="Q27" s="69">
        <f t="shared" si="0"/>
        <v>2.6868411792158635E-5</v>
      </c>
      <c r="R27" s="69">
        <f>O27/'סכום נכסי הקרן'!$C$41</f>
        <v>8.9341420142535046E-9</v>
      </c>
    </row>
    <row r="28" spans="1:18">
      <c r="A28" s="82" t="s">
        <v>2113</v>
      </c>
      <c r="B28" s="59" t="s">
        <v>2114</v>
      </c>
      <c r="C28" s="71" t="s">
        <v>27</v>
      </c>
      <c r="D28" s="59" t="s">
        <v>2115</v>
      </c>
      <c r="E28" s="71" t="s">
        <v>129</v>
      </c>
      <c r="F28" s="59" t="s">
        <v>518</v>
      </c>
      <c r="G28" s="59" t="s">
        <v>130</v>
      </c>
      <c r="H28" s="78">
        <v>45122</v>
      </c>
      <c r="I28" s="70">
        <v>3.9100000140809024</v>
      </c>
      <c r="J28" s="71" t="s">
        <v>132</v>
      </c>
      <c r="K28" s="72">
        <v>7.3300000000000004E-2</v>
      </c>
      <c r="L28" s="69">
        <v>7.3600000247175543E-2</v>
      </c>
      <c r="M28" s="68">
        <v>1.9139999999999999E-3</v>
      </c>
      <c r="N28" s="70">
        <v>5156460</v>
      </c>
      <c r="O28" s="68">
        <v>9.8715270999999993E-2</v>
      </c>
      <c r="P28" s="69">
        <v>3.8279999999999996E-7</v>
      </c>
      <c r="Q28" s="69">
        <f t="shared" si="0"/>
        <v>1.4105670101450487E-5</v>
      </c>
      <c r="R28" s="69">
        <f>O28/'סכום נכסי הקרן'!$C$41</f>
        <v>4.6903427291280008E-9</v>
      </c>
    </row>
    <row r="29" spans="1:18">
      <c r="A29" s="82" t="s">
        <v>2116</v>
      </c>
      <c r="B29" s="59">
        <v>9555</v>
      </c>
      <c r="C29" s="71" t="s">
        <v>27</v>
      </c>
      <c r="D29" s="59" t="s">
        <v>2117</v>
      </c>
      <c r="E29" s="71" t="s">
        <v>564</v>
      </c>
      <c r="F29" s="59" t="s">
        <v>621</v>
      </c>
      <c r="G29" s="130" t="s">
        <v>3565</v>
      </c>
      <c r="H29" s="78">
        <v>45046</v>
      </c>
      <c r="I29" s="70">
        <v>0</v>
      </c>
      <c r="J29" s="71" t="s">
        <v>132</v>
      </c>
      <c r="K29" s="72">
        <v>0</v>
      </c>
      <c r="L29" s="103">
        <v>0</v>
      </c>
      <c r="M29" s="68">
        <v>2166585.6987669999</v>
      </c>
      <c r="N29" s="70">
        <v>59</v>
      </c>
      <c r="O29" s="68">
        <v>1278.28556222</v>
      </c>
      <c r="P29" s="69">
        <v>3.7397037806875199E-3</v>
      </c>
      <c r="Q29" s="69">
        <f t="shared" si="0"/>
        <v>0.18265739690997232</v>
      </c>
      <c r="R29" s="69">
        <f>O29/'סכום נכסי הקרן'!$C$41</f>
        <v>6.0736270404483583E-5</v>
      </c>
    </row>
    <row r="30" spans="1:18">
      <c r="A30" s="82" t="s">
        <v>2118</v>
      </c>
      <c r="B30" s="59">
        <v>9556</v>
      </c>
      <c r="C30" s="71" t="s">
        <v>27</v>
      </c>
      <c r="D30" s="59" t="s">
        <v>2117</v>
      </c>
      <c r="E30" s="71" t="s">
        <v>564</v>
      </c>
      <c r="F30" s="59" t="s">
        <v>621</v>
      </c>
      <c r="G30" s="130" t="s">
        <v>3565</v>
      </c>
      <c r="H30" s="78">
        <v>45046</v>
      </c>
      <c r="I30" s="70">
        <v>0</v>
      </c>
      <c r="J30" s="71" t="s">
        <v>132</v>
      </c>
      <c r="K30" s="72">
        <v>0</v>
      </c>
      <c r="L30" s="103">
        <v>0</v>
      </c>
      <c r="M30" s="68">
        <v>4771.5505640000001</v>
      </c>
      <c r="N30" s="70">
        <v>29.41732</v>
      </c>
      <c r="O30" s="68">
        <v>1.4036624409999998</v>
      </c>
      <c r="P30" s="69">
        <v>0</v>
      </c>
      <c r="Q30" s="69">
        <f t="shared" si="0"/>
        <v>2.0057281032579758E-4</v>
      </c>
      <c r="R30" s="69">
        <f>O30/'סכום נכסי הקרן'!$C$41</f>
        <v>6.6693408806975884E-8</v>
      </c>
    </row>
    <row r="31" spans="1:18">
      <c r="A31" s="82" t="s">
        <v>2099</v>
      </c>
      <c r="B31" s="59" t="s">
        <v>2100</v>
      </c>
      <c r="C31" s="71" t="s">
        <v>27</v>
      </c>
      <c r="D31" s="59" t="s">
        <v>359</v>
      </c>
      <c r="E31" s="71" t="s">
        <v>279</v>
      </c>
      <c r="F31" s="59" t="s">
        <v>621</v>
      </c>
      <c r="G31" s="130" t="s">
        <v>3565</v>
      </c>
      <c r="H31" s="78">
        <v>45141</v>
      </c>
      <c r="I31" s="70">
        <v>2.6899999970743482</v>
      </c>
      <c r="J31" s="71" t="s">
        <v>132</v>
      </c>
      <c r="K31" s="72">
        <v>7.0499999999999993E-2</v>
      </c>
      <c r="L31" s="110">
        <v>6.13E-2</v>
      </c>
      <c r="M31" s="68">
        <v>160.64802599999999</v>
      </c>
      <c r="N31" s="70">
        <v>100</v>
      </c>
      <c r="O31" s="68">
        <v>0.160647963</v>
      </c>
      <c r="P31" s="69">
        <v>3.8288000324135199E-7</v>
      </c>
      <c r="Q31" s="69">
        <f>IFERROR(O31/$O$9,0)</f>
        <v>2.2955386188911179E-5</v>
      </c>
      <c r="R31" s="69">
        <f>O31/'סכום נכסי הקרן'!$C$41</f>
        <v>7.6330034610984774E-9</v>
      </c>
    </row>
    <row r="32" spans="1:18">
      <c r="A32" s="146" t="s">
        <v>3565</v>
      </c>
      <c r="B32" s="147" t="s">
        <v>3565</v>
      </c>
      <c r="C32" s="147" t="s">
        <v>3565</v>
      </c>
      <c r="D32" s="147" t="s">
        <v>3565</v>
      </c>
      <c r="E32" s="147" t="s">
        <v>3565</v>
      </c>
      <c r="F32" s="147" t="s">
        <v>3565</v>
      </c>
      <c r="G32" s="147" t="s">
        <v>3565</v>
      </c>
      <c r="H32" s="147" t="s">
        <v>3565</v>
      </c>
      <c r="I32" s="147" t="s">
        <v>3565</v>
      </c>
      <c r="J32" s="147" t="s">
        <v>3565</v>
      </c>
      <c r="K32" s="147" t="s">
        <v>3565</v>
      </c>
      <c r="L32" s="147" t="s">
        <v>3565</v>
      </c>
      <c r="M32" s="147" t="s">
        <v>3565</v>
      </c>
      <c r="N32" s="147" t="s">
        <v>3565</v>
      </c>
      <c r="O32" s="147" t="s">
        <v>3565</v>
      </c>
      <c r="P32" s="147" t="s">
        <v>3565</v>
      </c>
      <c r="Q32" s="147" t="s">
        <v>3565</v>
      </c>
      <c r="R32" s="147" t="s">
        <v>3565</v>
      </c>
    </row>
    <row r="33" spans="1:18">
      <c r="A33" s="130" t="s">
        <v>3565</v>
      </c>
      <c r="B33" s="130" t="s">
        <v>3565</v>
      </c>
      <c r="C33" s="130" t="s">
        <v>3565</v>
      </c>
      <c r="D33" s="130" t="s">
        <v>3565</v>
      </c>
      <c r="E33" s="130" t="s">
        <v>3565</v>
      </c>
      <c r="F33" s="130" t="s">
        <v>3565</v>
      </c>
      <c r="G33" s="130" t="s">
        <v>3565</v>
      </c>
      <c r="H33" s="130" t="s">
        <v>3565</v>
      </c>
      <c r="I33" s="130" t="s">
        <v>3565</v>
      </c>
      <c r="J33" s="130" t="s">
        <v>3565</v>
      </c>
      <c r="K33" s="130" t="s">
        <v>3565</v>
      </c>
      <c r="L33" s="130" t="s">
        <v>3565</v>
      </c>
      <c r="M33" s="130" t="s">
        <v>3565</v>
      </c>
      <c r="N33" s="130" t="s">
        <v>3565</v>
      </c>
      <c r="O33" s="130" t="s">
        <v>3565</v>
      </c>
      <c r="P33" s="130" t="s">
        <v>3565</v>
      </c>
      <c r="Q33" s="130" t="s">
        <v>3565</v>
      </c>
      <c r="R33" s="130" t="s">
        <v>3565</v>
      </c>
    </row>
    <row r="34" spans="1:18">
      <c r="A34" s="130" t="s">
        <v>3565</v>
      </c>
      <c r="B34" s="130" t="s">
        <v>3565</v>
      </c>
      <c r="C34" s="130" t="s">
        <v>3565</v>
      </c>
      <c r="D34" s="130" t="s">
        <v>3565</v>
      </c>
      <c r="E34" s="130" t="s">
        <v>3565</v>
      </c>
      <c r="F34" s="130" t="s">
        <v>3565</v>
      </c>
      <c r="G34" s="130" t="s">
        <v>3565</v>
      </c>
      <c r="H34" s="130" t="s">
        <v>3565</v>
      </c>
      <c r="I34" s="130" t="s">
        <v>3565</v>
      </c>
      <c r="J34" s="130" t="s">
        <v>3565</v>
      </c>
      <c r="K34" s="130" t="s">
        <v>3565</v>
      </c>
      <c r="L34" s="130" t="s">
        <v>3565</v>
      </c>
      <c r="M34" s="130" t="s">
        <v>3565</v>
      </c>
      <c r="N34" s="130" t="s">
        <v>3565</v>
      </c>
      <c r="O34" s="130" t="s">
        <v>3565</v>
      </c>
      <c r="P34" s="130" t="s">
        <v>3565</v>
      </c>
      <c r="Q34" s="130" t="s">
        <v>3565</v>
      </c>
      <c r="R34" s="130" t="s">
        <v>3565</v>
      </c>
    </row>
    <row r="35" spans="1:18">
      <c r="A35" s="100" t="s">
        <v>210</v>
      </c>
      <c r="B35" s="130" t="s">
        <v>3565</v>
      </c>
      <c r="C35" s="130" t="s">
        <v>3565</v>
      </c>
      <c r="D35" s="130" t="s">
        <v>3565</v>
      </c>
      <c r="E35" s="130" t="s">
        <v>3565</v>
      </c>
      <c r="F35" s="130" t="s">
        <v>3565</v>
      </c>
      <c r="G35" s="130" t="s">
        <v>3565</v>
      </c>
      <c r="H35" s="130" t="s">
        <v>3565</v>
      </c>
      <c r="I35" s="130" t="s">
        <v>3565</v>
      </c>
      <c r="J35" s="130" t="s">
        <v>3565</v>
      </c>
      <c r="K35" s="130" t="s">
        <v>3565</v>
      </c>
      <c r="L35" s="130" t="s">
        <v>3565</v>
      </c>
      <c r="M35" s="130" t="s">
        <v>3565</v>
      </c>
      <c r="N35" s="130" t="s">
        <v>3565</v>
      </c>
      <c r="O35" s="130" t="s">
        <v>3565</v>
      </c>
      <c r="P35" s="130" t="s">
        <v>3565</v>
      </c>
      <c r="Q35" s="130" t="s">
        <v>3565</v>
      </c>
      <c r="R35" s="130" t="s">
        <v>3565</v>
      </c>
    </row>
    <row r="36" spans="1:18">
      <c r="A36" s="100" t="s">
        <v>112</v>
      </c>
      <c r="B36" s="130" t="s">
        <v>3565</v>
      </c>
      <c r="C36" s="130" t="s">
        <v>3565</v>
      </c>
      <c r="D36" s="130" t="s">
        <v>3565</v>
      </c>
      <c r="E36" s="130" t="s">
        <v>3565</v>
      </c>
      <c r="F36" s="130" t="s">
        <v>3565</v>
      </c>
      <c r="G36" s="130" t="s">
        <v>3565</v>
      </c>
      <c r="H36" s="130" t="s">
        <v>3565</v>
      </c>
      <c r="I36" s="130" t="s">
        <v>3565</v>
      </c>
      <c r="J36" s="130" t="s">
        <v>3565</v>
      </c>
      <c r="K36" s="130" t="s">
        <v>3565</v>
      </c>
      <c r="L36" s="130" t="s">
        <v>3565</v>
      </c>
      <c r="M36" s="130" t="s">
        <v>3565</v>
      </c>
      <c r="N36" s="130" t="s">
        <v>3565</v>
      </c>
      <c r="O36" s="130" t="s">
        <v>3565</v>
      </c>
      <c r="P36" s="130" t="s">
        <v>3565</v>
      </c>
      <c r="Q36" s="130" t="s">
        <v>3565</v>
      </c>
      <c r="R36" s="130" t="s">
        <v>3565</v>
      </c>
    </row>
    <row r="37" spans="1:18">
      <c r="A37" s="100" t="s">
        <v>193</v>
      </c>
      <c r="B37" s="130" t="s">
        <v>3565</v>
      </c>
      <c r="C37" s="130" t="s">
        <v>3565</v>
      </c>
      <c r="D37" s="130" t="s">
        <v>3565</v>
      </c>
      <c r="E37" s="130" t="s">
        <v>3565</v>
      </c>
      <c r="F37" s="130" t="s">
        <v>3565</v>
      </c>
      <c r="G37" s="130" t="s">
        <v>3565</v>
      </c>
      <c r="H37" s="130" t="s">
        <v>3565</v>
      </c>
      <c r="I37" s="130" t="s">
        <v>3565</v>
      </c>
      <c r="J37" s="130" t="s">
        <v>3565</v>
      </c>
      <c r="K37" s="130" t="s">
        <v>3565</v>
      </c>
      <c r="L37" s="130" t="s">
        <v>3565</v>
      </c>
      <c r="M37" s="130" t="s">
        <v>3565</v>
      </c>
      <c r="N37" s="130" t="s">
        <v>3565</v>
      </c>
      <c r="O37" s="130" t="s">
        <v>3565</v>
      </c>
      <c r="P37" s="130" t="s">
        <v>3565</v>
      </c>
      <c r="Q37" s="130" t="s">
        <v>3565</v>
      </c>
      <c r="R37" s="130" t="s">
        <v>3565</v>
      </c>
    </row>
    <row r="38" spans="1:18">
      <c r="A38" s="100" t="s">
        <v>201</v>
      </c>
      <c r="B38" s="130" t="s">
        <v>3565</v>
      </c>
      <c r="C38" s="130" t="s">
        <v>3565</v>
      </c>
      <c r="D38" s="130" t="s">
        <v>3565</v>
      </c>
      <c r="E38" s="130" t="s">
        <v>3565</v>
      </c>
      <c r="F38" s="130" t="s">
        <v>3565</v>
      </c>
      <c r="G38" s="130" t="s">
        <v>3565</v>
      </c>
      <c r="H38" s="130" t="s">
        <v>3565</v>
      </c>
      <c r="I38" s="130" t="s">
        <v>3565</v>
      </c>
      <c r="J38" s="130" t="s">
        <v>3565</v>
      </c>
      <c r="K38" s="130" t="s">
        <v>3565</v>
      </c>
      <c r="L38" s="130" t="s">
        <v>3565</v>
      </c>
      <c r="M38" s="130" t="s">
        <v>3565</v>
      </c>
      <c r="N38" s="130" t="s">
        <v>3565</v>
      </c>
      <c r="O38" s="130" t="s">
        <v>3565</v>
      </c>
      <c r="P38" s="130" t="s">
        <v>3565</v>
      </c>
      <c r="Q38" s="130" t="s">
        <v>3565</v>
      </c>
      <c r="R38" s="130" t="s">
        <v>3565</v>
      </c>
    </row>
    <row r="39" spans="1:18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</row>
    <row r="40" spans="1:18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</row>
    <row r="41" spans="1:18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</row>
    <row r="42" spans="1:18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</row>
    <row r="43" spans="1:18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</row>
    <row r="44" spans="1:18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</row>
    <row r="45" spans="1:18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</row>
    <row r="46" spans="1:18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</row>
    <row r="47" spans="1:18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</row>
    <row r="48" spans="1:18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</row>
    <row r="49" spans="1:18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</row>
    <row r="50" spans="1:18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</row>
    <row r="51" spans="1:18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</row>
    <row r="52" spans="1:18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</row>
    <row r="53" spans="1:18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</row>
    <row r="54" spans="1:18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</row>
    <row r="55" spans="1:18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</row>
    <row r="56" spans="1:18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</row>
    <row r="57" spans="1:18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</row>
    <row r="58" spans="1:18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</row>
    <row r="59" spans="1:18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</row>
    <row r="60" spans="1:18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</row>
    <row r="61" spans="1:18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</row>
    <row r="62" spans="1:18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</row>
    <row r="63" spans="1:18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</row>
    <row r="64" spans="1:18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</row>
    <row r="65" spans="1:18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</row>
    <row r="66" spans="1:18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</row>
    <row r="67" spans="1:18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</row>
    <row r="68" spans="1:18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</row>
    <row r="69" spans="1:18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</row>
    <row r="70" spans="1:18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</row>
    <row r="71" spans="1:18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</row>
    <row r="72" spans="1:18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</row>
    <row r="73" spans="1:18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</row>
    <row r="74" spans="1:18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</row>
    <row r="75" spans="1:18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</row>
    <row r="76" spans="1:18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</row>
    <row r="77" spans="1:18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</row>
    <row r="78" spans="1:18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</row>
    <row r="79" spans="1:18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</row>
    <row r="80" spans="1:18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</row>
    <row r="81" spans="1:18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</row>
    <row r="82" spans="1:18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</row>
    <row r="83" spans="1:18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</row>
    <row r="84" spans="1:18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</row>
    <row r="85" spans="1:18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</row>
    <row r="86" spans="1:18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</row>
    <row r="87" spans="1:18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</row>
    <row r="88" spans="1:18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</row>
    <row r="89" spans="1:18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</row>
    <row r="90" spans="1:18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</row>
    <row r="91" spans="1:18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</row>
    <row r="92" spans="1:18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</row>
    <row r="93" spans="1:18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</row>
    <row r="94" spans="1:18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</row>
    <row r="95" spans="1:18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</row>
    <row r="96" spans="1:18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</row>
    <row r="97" spans="1:18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</row>
    <row r="98" spans="1:18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</row>
    <row r="99" spans="1:18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</row>
    <row r="100" spans="1:18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</row>
    <row r="101" spans="1:18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</row>
    <row r="102" spans="1:18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</row>
    <row r="103" spans="1:18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</row>
    <row r="104" spans="1:18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</row>
    <row r="105" spans="1:18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</row>
    <row r="106" spans="1:18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</row>
    <row r="107" spans="1:18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</row>
    <row r="108" spans="1:18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</row>
    <row r="109" spans="1:18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</row>
    <row r="110" spans="1:18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</row>
    <row r="111" spans="1:18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</row>
    <row r="112" spans="1:18" hidden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</row>
    <row r="113" spans="1:18" hidden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</row>
    <row r="114" spans="1:18" hidden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</row>
    <row r="115" spans="1:18" hidden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</row>
    <row r="116" spans="1:18" hidden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</row>
    <row r="117" spans="1:18" hidden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</row>
    <row r="118" spans="1:18" hidden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</row>
    <row r="119" spans="1:18" hidden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</row>
    <row r="120" spans="1:18" hidden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</row>
    <row r="121" spans="1:18" hidden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</row>
    <row r="122" spans="1:18" hidden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</row>
    <row r="123" spans="1:18" hidden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</row>
    <row r="124" spans="1:18" hidden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</row>
    <row r="125" spans="1:18" hidden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</row>
    <row r="126" spans="1:18" hidden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</row>
    <row r="127" spans="1:18" hidden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</row>
    <row r="128" spans="1:18" hidden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</row>
    <row r="129" spans="1:18" hidden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</row>
    <row r="130" spans="1:18" hidden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</row>
    <row r="131" spans="1:18" hidden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</row>
    <row r="132" spans="1:18" hidden="1">
      <c r="B132" s="1"/>
      <c r="C132" s="1"/>
      <c r="D132" s="1"/>
    </row>
    <row r="133" spans="1:18" hidden="1">
      <c r="B133" s="1"/>
      <c r="C133" s="1"/>
      <c r="D133" s="1"/>
    </row>
    <row r="134" spans="1:18" hidden="1">
      <c r="B134" s="1"/>
      <c r="C134" s="1"/>
      <c r="D134" s="1"/>
    </row>
    <row r="135" spans="1:18" hidden="1">
      <c r="B135" s="1"/>
      <c r="C135" s="1"/>
      <c r="D135" s="1"/>
    </row>
    <row r="136" spans="1:18" hidden="1">
      <c r="B136" s="1"/>
      <c r="C136" s="1"/>
      <c r="D136" s="1"/>
    </row>
    <row r="137" spans="1:18" hidden="1">
      <c r="B137" s="1"/>
      <c r="C137" s="1"/>
      <c r="D137" s="1"/>
    </row>
    <row r="138" spans="1:18" hidden="1">
      <c r="B138" s="1"/>
      <c r="C138" s="1"/>
      <c r="D138" s="1"/>
    </row>
    <row r="139" spans="1:18" hidden="1">
      <c r="B139" s="1"/>
      <c r="C139" s="1"/>
      <c r="D139" s="1"/>
    </row>
    <row r="140" spans="1:18" hidden="1">
      <c r="B140" s="1"/>
      <c r="C140" s="1"/>
      <c r="D140" s="1"/>
    </row>
    <row r="141" spans="1:18" hidden="1">
      <c r="B141" s="1"/>
      <c r="C141" s="1"/>
      <c r="D141" s="1"/>
    </row>
    <row r="142" spans="1:18" hidden="1">
      <c r="B142" s="1"/>
      <c r="C142" s="1"/>
      <c r="D142" s="1"/>
    </row>
    <row r="143" spans="1:18" hidden="1">
      <c r="B143" s="1"/>
      <c r="C143" s="1"/>
      <c r="D143" s="1"/>
    </row>
    <row r="144" spans="1:18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1:4" hidden="1">
      <c r="B529" s="1"/>
      <c r="C529" s="1"/>
      <c r="D529" s="1"/>
    </row>
    <row r="530" spans="1:4" hidden="1">
      <c r="B530" s="1"/>
      <c r="C530" s="1"/>
      <c r="D530" s="1"/>
    </row>
    <row r="531" spans="1:4" hidden="1">
      <c r="B531" s="1"/>
      <c r="C531" s="1"/>
      <c r="D531" s="1"/>
    </row>
    <row r="532" spans="1:4" hidden="1">
      <c r="B532" s="1"/>
      <c r="C532" s="1"/>
      <c r="D532" s="1"/>
    </row>
    <row r="536" spans="1:4" hidden="1">
      <c r="A536" s="32"/>
    </row>
    <row r="537" spans="1:4" hidden="1">
      <c r="A537" s="32"/>
    </row>
    <row r="538" spans="1:4" hidden="1">
      <c r="A538" s="3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conditionalFormatting sqref="A10:A34 A39:A131">
    <cfRule type="cellIs" dxfId="6" priority="1" operator="equal">
      <formula>"NR3"</formula>
    </cfRule>
  </conditionalFormatting>
  <dataValidations count="1">
    <dataValidation allowBlank="1" showInputMessage="1" showErrorMessage="1" sqref="L23:L30 C1:XFD4 A1:A4 A5:XFD22 A23:K1048576 L32:L1048576 M23:AY1048576 BA23:XFD1048576 AZ23:AZ9999 AZ10001:AZ1048576" xr:uid="{00000000-0002-0000-0E00-000000000000}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51.5703125" style="2" bestFit="1" customWidth="1"/>
    <col min="2" max="2" width="34.7109375" style="2" customWidth="1"/>
    <col min="3" max="3" width="12.7109375" style="2" customWidth="1"/>
    <col min="4" max="4" width="13.42578125" style="2" customWidth="1"/>
    <col min="5" max="5" width="44" style="1" bestFit="1" customWidth="1"/>
    <col min="6" max="6" width="12.28515625" style="1" bestFit="1" customWidth="1"/>
    <col min="7" max="7" width="15.7109375" style="1" bestFit="1" customWidth="1"/>
    <col min="8" max="8" width="11.140625" style="1" bestFit="1" customWidth="1"/>
    <col min="9" max="9" width="12.42578125" style="1" bestFit="1" customWidth="1"/>
    <col min="10" max="10" width="21.5703125" style="1" customWidth="1"/>
    <col min="11" max="11" width="25.85546875" style="1" customWidth="1"/>
    <col min="12" max="12" width="24.42578125" style="1" customWidth="1"/>
    <col min="13" max="13" width="9.140625" style="1" hidden="1" customWidth="1"/>
    <col min="14" max="52" width="0" style="1" hidden="1" customWidth="1"/>
    <col min="53" max="16384" width="9.140625" style="1" hidden="1"/>
  </cols>
  <sheetData>
    <row r="1" spans="1:26">
      <c r="A1" s="37" t="s">
        <v>145</v>
      </c>
      <c r="B1" s="37" t="s" vm="1">
        <v>218</v>
      </c>
    </row>
    <row r="2" spans="1:26">
      <c r="A2" s="37" t="s">
        <v>144</v>
      </c>
      <c r="B2" s="37" t="s">
        <v>219</v>
      </c>
    </row>
    <row r="3" spans="1:26">
      <c r="A3" s="37" t="s">
        <v>146</v>
      </c>
      <c r="B3" s="37" t="s">
        <v>220</v>
      </c>
    </row>
    <row r="4" spans="1:26">
      <c r="A4" s="37" t="s">
        <v>147</v>
      </c>
      <c r="B4" s="37">
        <v>8801</v>
      </c>
    </row>
    <row r="5" spans="1:26" ht="18.75">
      <c r="A5" s="158" t="s">
        <v>92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60"/>
    </row>
    <row r="6" spans="1:26" s="3" customFormat="1">
      <c r="A6" s="38" t="s">
        <v>116</v>
      </c>
      <c r="B6" s="39" t="s">
        <v>46</v>
      </c>
      <c r="C6" s="39" t="s">
        <v>118</v>
      </c>
      <c r="D6" s="39" t="s">
        <v>117</v>
      </c>
      <c r="E6" s="39" t="s">
        <v>67</v>
      </c>
      <c r="F6" s="39" t="s">
        <v>103</v>
      </c>
      <c r="G6" s="39" t="s">
        <v>195</v>
      </c>
      <c r="H6" s="39" t="s">
        <v>194</v>
      </c>
      <c r="I6" s="39" t="s">
        <v>111</v>
      </c>
      <c r="J6" s="39" t="s">
        <v>60</v>
      </c>
      <c r="K6" s="39" t="s">
        <v>148</v>
      </c>
      <c r="L6" s="41" t="s">
        <v>150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3" customFormat="1">
      <c r="A7" s="123" t="s">
        <v>3565</v>
      </c>
      <c r="B7" s="124" t="s">
        <v>3565</v>
      </c>
      <c r="C7" s="124" t="s">
        <v>3565</v>
      </c>
      <c r="D7" s="124" t="s">
        <v>3565</v>
      </c>
      <c r="E7" s="124" t="s">
        <v>3565</v>
      </c>
      <c r="F7" s="124" t="s">
        <v>3565</v>
      </c>
      <c r="G7" s="27" t="s">
        <v>202</v>
      </c>
      <c r="H7" s="124" t="s">
        <v>3565</v>
      </c>
      <c r="I7" s="27" t="s">
        <v>198</v>
      </c>
      <c r="J7" s="27" t="s">
        <v>19</v>
      </c>
      <c r="K7" s="27" t="s">
        <v>19</v>
      </c>
      <c r="L7" s="28" t="s">
        <v>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4" customFormat="1" ht="20.25">
      <c r="A8" s="125" t="s">
        <v>3565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5" t="s">
        <v>10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4" customFormat="1" ht="20.25">
      <c r="A9" s="55" t="s">
        <v>29</v>
      </c>
      <c r="B9" s="126" t="s">
        <v>3565</v>
      </c>
      <c r="C9" s="126" t="s">
        <v>3565</v>
      </c>
      <c r="D9" s="126" t="s">
        <v>3565</v>
      </c>
      <c r="E9" s="126" t="s">
        <v>3565</v>
      </c>
      <c r="F9" s="126" t="s">
        <v>3565</v>
      </c>
      <c r="G9" s="126" t="s">
        <v>3565</v>
      </c>
      <c r="H9" s="126" t="s">
        <v>3565</v>
      </c>
      <c r="I9" s="63">
        <f>I10+I36</f>
        <v>343057.53712429502</v>
      </c>
      <c r="J9" s="126" t="s">
        <v>3565</v>
      </c>
      <c r="K9" s="64">
        <f>IFERROR(I9/$I$9,0)</f>
        <v>1</v>
      </c>
      <c r="L9" s="64">
        <f>I9/'סכום נכסי הקרן'!$C$41</f>
        <v>1.629998488200976E-2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74" t="s">
        <v>187</v>
      </c>
      <c r="B10" s="127" t="s">
        <v>3565</v>
      </c>
      <c r="C10" s="127" t="s">
        <v>3565</v>
      </c>
      <c r="D10" s="127" t="s">
        <v>3565</v>
      </c>
      <c r="E10" s="127" t="s">
        <v>3565</v>
      </c>
      <c r="F10" s="127" t="s">
        <v>3565</v>
      </c>
      <c r="G10" s="127" t="s">
        <v>3565</v>
      </c>
      <c r="H10" s="127" t="s">
        <v>3565</v>
      </c>
      <c r="I10" s="65">
        <f>SUM(I11:I34)</f>
        <v>63680.486872069989</v>
      </c>
      <c r="J10" s="127" t="s">
        <v>3565</v>
      </c>
      <c r="K10" s="66">
        <f>IFERROR(I10/$I$9,0)</f>
        <v>0.18562625793292969</v>
      </c>
      <c r="L10" s="66">
        <f>I10/'סכום נכסי הקרן'!$C$41</f>
        <v>3.0257051980107984E-3</v>
      </c>
    </row>
    <row r="11" spans="1:26">
      <c r="A11" s="62" t="s">
        <v>2119</v>
      </c>
      <c r="B11" s="59">
        <v>9114</v>
      </c>
      <c r="C11" s="71" t="s">
        <v>27</v>
      </c>
      <c r="D11" s="59" t="s">
        <v>2120</v>
      </c>
      <c r="E11" s="71" t="s">
        <v>1265</v>
      </c>
      <c r="F11" s="71" t="s">
        <v>131</v>
      </c>
      <c r="G11" s="68">
        <v>31707.89</v>
      </c>
      <c r="H11" s="68">
        <v>782.57029999999997</v>
      </c>
      <c r="I11" s="68">
        <v>899.99119999999994</v>
      </c>
      <c r="J11" s="69">
        <v>3.8117995923182763E-3</v>
      </c>
      <c r="K11" s="69">
        <f>IFERROR(I11/$I$9,0)</f>
        <v>2.6234409759489392E-3</v>
      </c>
      <c r="L11" s="69">
        <f>I11/'סכום נכסי הקרן'!$C$41</f>
        <v>4.2762048246812641E-5</v>
      </c>
    </row>
    <row r="12" spans="1:26">
      <c r="A12" s="62" t="s">
        <v>2121</v>
      </c>
      <c r="B12" s="59">
        <v>8423</v>
      </c>
      <c r="C12" s="71" t="s">
        <v>27</v>
      </c>
      <c r="D12" s="59" t="s">
        <v>2122</v>
      </c>
      <c r="E12" s="71" t="s">
        <v>539</v>
      </c>
      <c r="F12" s="71" t="s">
        <v>131</v>
      </c>
      <c r="G12" s="68">
        <v>27836935</v>
      </c>
      <c r="H12" s="68">
        <v>0</v>
      </c>
      <c r="I12" s="68">
        <v>0</v>
      </c>
      <c r="J12" s="69">
        <v>5.6627707763620451E-3</v>
      </c>
      <c r="K12" s="103">
        <v>0</v>
      </c>
      <c r="L12" s="103">
        <v>0</v>
      </c>
    </row>
    <row r="13" spans="1:26">
      <c r="A13" s="62" t="s">
        <v>2123</v>
      </c>
      <c r="B13" s="59">
        <v>8113</v>
      </c>
      <c r="C13" s="71" t="s">
        <v>27</v>
      </c>
      <c r="D13" s="59" t="s">
        <v>2124</v>
      </c>
      <c r="E13" s="71" t="s">
        <v>154</v>
      </c>
      <c r="F13" s="71" t="s">
        <v>131</v>
      </c>
      <c r="G13" s="68">
        <v>289122</v>
      </c>
      <c r="H13" s="68">
        <v>6.9478</v>
      </c>
      <c r="I13" s="68">
        <v>72.857799999999997</v>
      </c>
      <c r="J13" s="69">
        <v>3.3769449598487129E-3</v>
      </c>
      <c r="K13" s="69">
        <f t="shared" ref="K13:K27" si="0">IFERROR(I13/$I$9,0)</f>
        <v>2.1237778540222685E-4</v>
      </c>
      <c r="L13" s="69">
        <f>I13/'סכום נכסי הקרן'!$C$41</f>
        <v>3.4617546913310108E-6</v>
      </c>
    </row>
    <row r="14" spans="1:26">
      <c r="A14" s="62" t="s">
        <v>2125</v>
      </c>
      <c r="B14" s="59">
        <v>8460</v>
      </c>
      <c r="C14" s="71" t="s">
        <v>27</v>
      </c>
      <c r="D14" s="59" t="s">
        <v>2126</v>
      </c>
      <c r="E14" s="71" t="s">
        <v>1265</v>
      </c>
      <c r="F14" s="71" t="s">
        <v>131</v>
      </c>
      <c r="G14" s="68">
        <v>117690.27</v>
      </c>
      <c r="H14" s="68">
        <v>276.87139999999999</v>
      </c>
      <c r="I14" s="68">
        <v>1181.86049</v>
      </c>
      <c r="J14" s="69">
        <v>1.0295022620349557E-2</v>
      </c>
      <c r="K14" s="69">
        <f t="shared" si="0"/>
        <v>3.4450795044674788E-3</v>
      </c>
      <c r="L14" s="69">
        <f>I14/'סכום נכסי הקרן'!$C$41</f>
        <v>5.6154743840141586E-5</v>
      </c>
    </row>
    <row r="15" spans="1:26">
      <c r="A15" s="62" t="s">
        <v>2127</v>
      </c>
      <c r="B15" s="59">
        <v>8525</v>
      </c>
      <c r="C15" s="71" t="s">
        <v>27</v>
      </c>
      <c r="D15" s="59" t="s">
        <v>2128</v>
      </c>
      <c r="E15" s="71" t="s">
        <v>1265</v>
      </c>
      <c r="F15" s="71" t="s">
        <v>131</v>
      </c>
      <c r="G15" s="68">
        <v>45497.2</v>
      </c>
      <c r="H15" s="68">
        <v>580.07950000000005</v>
      </c>
      <c r="I15" s="68">
        <v>957.23758999999995</v>
      </c>
      <c r="J15" s="69">
        <v>4.5403700069639192E-3</v>
      </c>
      <c r="K15" s="69">
        <f t="shared" si="0"/>
        <v>2.7903120800787948E-3</v>
      </c>
      <c r="L15" s="69">
        <f>I15/'סכום נכסי הקרן'!$C$41</f>
        <v>4.5482044721373559E-5</v>
      </c>
    </row>
    <row r="16" spans="1:26">
      <c r="A16" s="62" t="s">
        <v>2129</v>
      </c>
      <c r="B16" s="59">
        <v>9326</v>
      </c>
      <c r="C16" s="71" t="s">
        <v>27</v>
      </c>
      <c r="D16" s="59" t="s">
        <v>2130</v>
      </c>
      <c r="E16" s="71" t="s">
        <v>1429</v>
      </c>
      <c r="F16" s="71" t="s">
        <v>131</v>
      </c>
      <c r="G16" s="68">
        <v>65558.092109999998</v>
      </c>
      <c r="H16" s="68">
        <v>100</v>
      </c>
      <c r="I16" s="68">
        <v>237.77920008300001</v>
      </c>
      <c r="J16" s="69">
        <v>3.2779046054999996E-5</v>
      </c>
      <c r="K16" s="69">
        <f t="shared" si="0"/>
        <v>6.9311755128950551E-4</v>
      </c>
      <c r="L16" s="69">
        <f>I16/'סכום נכסי הקרן'!$C$41</f>
        <v>1.1297805607474565E-5</v>
      </c>
    </row>
    <row r="17" spans="1:12">
      <c r="A17" s="62" t="s">
        <v>2131</v>
      </c>
      <c r="B17" s="59">
        <v>8561</v>
      </c>
      <c r="C17" s="71" t="s">
        <v>27</v>
      </c>
      <c r="D17" s="59" t="s">
        <v>2132</v>
      </c>
      <c r="E17" s="71" t="s">
        <v>577</v>
      </c>
      <c r="F17" s="71" t="s">
        <v>132</v>
      </c>
      <c r="G17" s="68">
        <v>8795123.4000000004</v>
      </c>
      <c r="H17" s="68">
        <v>101.422769</v>
      </c>
      <c r="I17" s="68">
        <v>8920.2604200000005</v>
      </c>
      <c r="J17" s="69">
        <v>1.3550352877513015E-2</v>
      </c>
      <c r="K17" s="69">
        <f t="shared" si="0"/>
        <v>2.600222835730338E-2</v>
      </c>
      <c r="L17" s="69">
        <f>I17/'סכום נכסי הקרן'!$C$41</f>
        <v>4.2383592912261057E-4</v>
      </c>
    </row>
    <row r="18" spans="1:12">
      <c r="A18" s="62" t="s">
        <v>2133</v>
      </c>
      <c r="B18" s="59">
        <v>9398</v>
      </c>
      <c r="C18" s="71" t="s">
        <v>27</v>
      </c>
      <c r="D18" s="59" t="s">
        <v>2134</v>
      </c>
      <c r="E18" s="71" t="s">
        <v>1429</v>
      </c>
      <c r="F18" s="71" t="s">
        <v>131</v>
      </c>
      <c r="G18" s="68">
        <v>65558.092109999998</v>
      </c>
      <c r="H18" s="68">
        <v>100</v>
      </c>
      <c r="I18" s="68">
        <v>237.77920008300001</v>
      </c>
      <c r="J18" s="69">
        <v>3.2779046054999996E-5</v>
      </c>
      <c r="K18" s="69">
        <f t="shared" si="0"/>
        <v>6.9311755128950551E-4</v>
      </c>
      <c r="L18" s="69">
        <f>I18/'סכום נכסי הקרן'!$C$41</f>
        <v>1.1297805607474565E-5</v>
      </c>
    </row>
    <row r="19" spans="1:12">
      <c r="A19" s="62" t="s">
        <v>2135</v>
      </c>
      <c r="B19" s="59">
        <v>9113</v>
      </c>
      <c r="C19" s="71" t="s">
        <v>27</v>
      </c>
      <c r="D19" s="59" t="s">
        <v>2136</v>
      </c>
      <c r="E19" s="71" t="s">
        <v>3482</v>
      </c>
      <c r="F19" s="71" t="s">
        <v>132</v>
      </c>
      <c r="G19" s="68">
        <v>350972.00248600001</v>
      </c>
      <c r="H19" s="68">
        <v>2251.7957999999999</v>
      </c>
      <c r="I19" s="68">
        <v>7903.1728120110001</v>
      </c>
      <c r="J19" s="69">
        <v>1.4001036306378474E-2</v>
      </c>
      <c r="K19" s="69">
        <f t="shared" si="0"/>
        <v>2.3037455694050409E-2</v>
      </c>
      <c r="L19" s="69">
        <f>I19/'סכום נכסי הקרן'!$C$41</f>
        <v>3.7551017953299135E-4</v>
      </c>
    </row>
    <row r="20" spans="1:12">
      <c r="A20" s="62" t="s">
        <v>2137</v>
      </c>
      <c r="B20" s="59">
        <v>9266</v>
      </c>
      <c r="C20" s="71" t="s">
        <v>27</v>
      </c>
      <c r="D20" s="59" t="s">
        <v>2136</v>
      </c>
      <c r="E20" s="71" t="s">
        <v>3482</v>
      </c>
      <c r="F20" s="71" t="s">
        <v>132</v>
      </c>
      <c r="G20" s="68">
        <v>8941172.3295770008</v>
      </c>
      <c r="H20" s="68">
        <v>94.647599999999997</v>
      </c>
      <c r="I20" s="68">
        <v>8462.6050217669999</v>
      </c>
      <c r="J20" s="69">
        <v>1.7062978389991712E-2</v>
      </c>
      <c r="K20" s="69">
        <f t="shared" si="0"/>
        <v>2.4668179841508243E-2</v>
      </c>
      <c r="L20" s="69">
        <f>I20/'סכום נכסי הקרן'!$C$41</f>
        <v>4.0209095848328229E-4</v>
      </c>
    </row>
    <row r="21" spans="1:12">
      <c r="A21" s="62" t="s">
        <v>2138</v>
      </c>
      <c r="B21" s="59">
        <v>8652</v>
      </c>
      <c r="C21" s="71" t="s">
        <v>27</v>
      </c>
      <c r="D21" s="59" t="s">
        <v>2139</v>
      </c>
      <c r="E21" s="71" t="s">
        <v>1265</v>
      </c>
      <c r="F21" s="71" t="s">
        <v>131</v>
      </c>
      <c r="G21" s="68">
        <v>146495.6</v>
      </c>
      <c r="H21" s="68">
        <v>871.16980000000001</v>
      </c>
      <c r="I21" s="68">
        <v>4628.8696399999999</v>
      </c>
      <c r="J21" s="69">
        <v>7.8586840237448302E-4</v>
      </c>
      <c r="K21" s="69">
        <f t="shared" si="0"/>
        <v>1.3492983360172872E-2</v>
      </c>
      <c r="L21" s="69">
        <f>I21/'סכום נכסי הקרן'!$C$41</f>
        <v>2.1993542478402706E-4</v>
      </c>
    </row>
    <row r="22" spans="1:12">
      <c r="A22" s="62" t="s">
        <v>2140</v>
      </c>
      <c r="B22" s="59">
        <v>9152</v>
      </c>
      <c r="C22" s="71" t="s">
        <v>27</v>
      </c>
      <c r="D22" s="59" t="s">
        <v>2141</v>
      </c>
      <c r="E22" s="71" t="s">
        <v>1429</v>
      </c>
      <c r="F22" s="71" t="s">
        <v>131</v>
      </c>
      <c r="G22" s="68">
        <v>65558.092109999998</v>
      </c>
      <c r="H22" s="68">
        <v>100</v>
      </c>
      <c r="I22" s="68">
        <v>237.77920008300001</v>
      </c>
      <c r="J22" s="69">
        <v>3.2779046054999996E-5</v>
      </c>
      <c r="K22" s="69">
        <f t="shared" si="0"/>
        <v>6.9311755128950551E-4</v>
      </c>
      <c r="L22" s="69">
        <f>I22/'סכום נכסי הקרן'!$C$41</f>
        <v>1.1297805607474565E-5</v>
      </c>
    </row>
    <row r="23" spans="1:12">
      <c r="A23" s="62" t="s">
        <v>2142</v>
      </c>
      <c r="B23" s="59">
        <v>9262</v>
      </c>
      <c r="C23" s="71" t="s">
        <v>27</v>
      </c>
      <c r="D23" s="59" t="s">
        <v>2143</v>
      </c>
      <c r="E23" s="71" t="s">
        <v>1429</v>
      </c>
      <c r="F23" s="71" t="s">
        <v>131</v>
      </c>
      <c r="G23" s="68">
        <v>65558.092109999998</v>
      </c>
      <c r="H23" s="68">
        <v>100</v>
      </c>
      <c r="I23" s="68">
        <v>237.77920008300001</v>
      </c>
      <c r="J23" s="69">
        <v>3.2779046054999996E-5</v>
      </c>
      <c r="K23" s="69">
        <f t="shared" si="0"/>
        <v>6.9311755128950551E-4</v>
      </c>
      <c r="L23" s="69">
        <f>I23/'סכום נכסי הקרן'!$C$41</f>
        <v>1.1297805607474565E-5</v>
      </c>
    </row>
    <row r="24" spans="1:12">
      <c r="A24" s="62" t="s">
        <v>2144</v>
      </c>
      <c r="B24" s="59">
        <v>8838</v>
      </c>
      <c r="C24" s="71" t="s">
        <v>27</v>
      </c>
      <c r="D24" s="59" t="s">
        <v>2145</v>
      </c>
      <c r="E24" s="71" t="s">
        <v>427</v>
      </c>
      <c r="F24" s="71" t="s">
        <v>131</v>
      </c>
      <c r="G24" s="68">
        <v>46984.278760000001</v>
      </c>
      <c r="H24" s="68">
        <v>1196.0574999999999</v>
      </c>
      <c r="I24" s="68">
        <v>2038.225257972</v>
      </c>
      <c r="J24" s="69">
        <v>1.9909573013607161E-3</v>
      </c>
      <c r="K24" s="69">
        <f t="shared" si="0"/>
        <v>5.94135104874119E-3</v>
      </c>
      <c r="L24" s="69">
        <f>I24/'סכום נכסי הקרן'!$C$41</f>
        <v>9.6843932273194238E-5</v>
      </c>
    </row>
    <row r="25" spans="1:12">
      <c r="A25" s="62" t="s">
        <v>2146</v>
      </c>
      <c r="B25" s="59" t="s">
        <v>2147</v>
      </c>
      <c r="C25" s="71" t="s">
        <v>27</v>
      </c>
      <c r="D25" s="59" t="s">
        <v>2148</v>
      </c>
      <c r="E25" s="71" t="s">
        <v>1111</v>
      </c>
      <c r="F25" s="71" t="s">
        <v>132</v>
      </c>
      <c r="G25" s="68">
        <v>2290299</v>
      </c>
      <c r="H25" s="68">
        <v>9.9999999999999995E-7</v>
      </c>
      <c r="I25" s="68">
        <v>2.2899999999999999E-3</v>
      </c>
      <c r="J25" s="69">
        <v>3.9695462398397687E-3</v>
      </c>
      <c r="K25" s="69">
        <f t="shared" si="0"/>
        <v>6.6752650858398073E-9</v>
      </c>
      <c r="L25" s="69">
        <f>I25/'סכום נכסי הקרן'!$C$41</f>
        <v>1.0880671998259645E-10</v>
      </c>
    </row>
    <row r="26" spans="1:12">
      <c r="A26" s="62" t="s">
        <v>2149</v>
      </c>
      <c r="B26" s="59">
        <v>8726</v>
      </c>
      <c r="C26" s="71" t="s">
        <v>27</v>
      </c>
      <c r="D26" s="59" t="s">
        <v>2150</v>
      </c>
      <c r="E26" s="71" t="s">
        <v>3483</v>
      </c>
      <c r="F26" s="71" t="s">
        <v>131</v>
      </c>
      <c r="G26" s="68">
        <v>157856.18</v>
      </c>
      <c r="H26" s="68">
        <v>371.23939999999999</v>
      </c>
      <c r="I26" s="68">
        <v>2125.51028</v>
      </c>
      <c r="J26" s="69">
        <v>5.2794988366794634E-5</v>
      </c>
      <c r="K26" s="69">
        <f t="shared" si="0"/>
        <v>6.1957836513875948E-3</v>
      </c>
      <c r="L26" s="69">
        <f>I26/'סכום נכסי הקרן'!$C$41</f>
        <v>1.0099117984982103E-4</v>
      </c>
    </row>
    <row r="27" spans="1:12">
      <c r="A27" s="62" t="s">
        <v>2151</v>
      </c>
      <c r="B27" s="59">
        <v>8631</v>
      </c>
      <c r="C27" s="71" t="s">
        <v>27</v>
      </c>
      <c r="D27" s="59" t="s">
        <v>2152</v>
      </c>
      <c r="E27" s="71" t="s">
        <v>1265</v>
      </c>
      <c r="F27" s="71" t="s">
        <v>131</v>
      </c>
      <c r="G27" s="68">
        <v>119515.27</v>
      </c>
      <c r="H27" s="68">
        <v>362.90620000000001</v>
      </c>
      <c r="I27" s="68">
        <v>1573.1326200000001</v>
      </c>
      <c r="J27" s="69">
        <v>2.3501221637894751E-3</v>
      </c>
      <c r="K27" s="69">
        <f t="shared" si="0"/>
        <v>4.5856232548828393E-3</v>
      </c>
      <c r="L27" s="69">
        <f>I27/'סכום נכסי הקרן'!$C$41</f>
        <v>7.4745589729182673E-5</v>
      </c>
    </row>
    <row r="28" spans="1:12">
      <c r="A28" s="62" t="s">
        <v>2153</v>
      </c>
      <c r="B28" s="59">
        <v>8603</v>
      </c>
      <c r="C28" s="71" t="s">
        <v>27</v>
      </c>
      <c r="D28" s="59" t="s">
        <v>2154</v>
      </c>
      <c r="E28" s="71" t="s">
        <v>1265</v>
      </c>
      <c r="F28" s="71" t="s">
        <v>131</v>
      </c>
      <c r="G28" s="68">
        <v>706.82</v>
      </c>
      <c r="H28" s="68">
        <v>0</v>
      </c>
      <c r="I28" s="68">
        <v>0</v>
      </c>
      <c r="J28" s="69">
        <v>8.8068709591928723E-3</v>
      </c>
      <c r="K28" s="103">
        <v>0</v>
      </c>
      <c r="L28" s="103">
        <v>0</v>
      </c>
    </row>
    <row r="29" spans="1:12">
      <c r="A29" s="62" t="s">
        <v>2155</v>
      </c>
      <c r="B29" s="59">
        <v>9151</v>
      </c>
      <c r="C29" s="71" t="s">
        <v>27</v>
      </c>
      <c r="D29" s="59" t="s">
        <v>2156</v>
      </c>
      <c r="E29" s="71" t="s">
        <v>3480</v>
      </c>
      <c r="F29" s="71" t="s">
        <v>131</v>
      </c>
      <c r="G29" s="68">
        <v>422360</v>
      </c>
      <c r="H29" s="68">
        <v>101.625</v>
      </c>
      <c r="I29" s="68">
        <v>1556.7930900000001</v>
      </c>
      <c r="J29" s="69">
        <v>5.2794999999999999E-5</v>
      </c>
      <c r="K29" s="69">
        <f t="shared" ref="K29:K34" si="1">IFERROR(I29/$I$9,0)</f>
        <v>4.5379941308094623E-3</v>
      </c>
      <c r="L29" s="69">
        <f>I29/'סכום נכסי הקרן'!$C$41</f>
        <v>7.396923572684326E-5</v>
      </c>
    </row>
    <row r="30" spans="1:12">
      <c r="A30" s="62" t="s">
        <v>2157</v>
      </c>
      <c r="B30" s="59">
        <v>8824</v>
      </c>
      <c r="C30" s="71" t="s">
        <v>27</v>
      </c>
      <c r="D30" s="59" t="s">
        <v>2158</v>
      </c>
      <c r="E30" s="71" t="s">
        <v>1429</v>
      </c>
      <c r="F30" s="71" t="s">
        <v>132</v>
      </c>
      <c r="G30" s="68">
        <v>6556.5072219999993</v>
      </c>
      <c r="H30" s="68">
        <v>3904.375</v>
      </c>
      <c r="I30" s="68">
        <v>255.990629098</v>
      </c>
      <c r="J30" s="69">
        <v>7.8678078481479834E-3</v>
      </c>
      <c r="K30" s="69">
        <f t="shared" si="1"/>
        <v>7.4620319158080664E-4</v>
      </c>
      <c r="L30" s="69">
        <f>I30/'סכום נכסי הקרן'!$C$41</f>
        <v>1.2163100741674582E-5</v>
      </c>
    </row>
    <row r="31" spans="1:12">
      <c r="A31" s="62" t="s">
        <v>2159</v>
      </c>
      <c r="B31" s="59">
        <v>9068</v>
      </c>
      <c r="C31" s="71" t="s">
        <v>27</v>
      </c>
      <c r="D31" s="59" t="s">
        <v>2160</v>
      </c>
      <c r="E31" s="71" t="s">
        <v>628</v>
      </c>
      <c r="F31" s="71" t="s">
        <v>132</v>
      </c>
      <c r="G31" s="68">
        <v>12621893.35</v>
      </c>
      <c r="H31" s="68">
        <v>94.443299999999994</v>
      </c>
      <c r="I31" s="68">
        <v>11920.5326</v>
      </c>
      <c r="J31" s="69">
        <v>2.7583423182369542E-2</v>
      </c>
      <c r="K31" s="69">
        <f t="shared" si="1"/>
        <v>3.4747910510652937E-2</v>
      </c>
      <c r="L31" s="69">
        <f>I31/'סכום נכסי הקרן'!$C$41</f>
        <v>5.6639041600507094E-4</v>
      </c>
    </row>
    <row r="32" spans="1:12">
      <c r="A32" s="62" t="s">
        <v>2161</v>
      </c>
      <c r="B32" s="59">
        <v>8803</v>
      </c>
      <c r="C32" s="71" t="s">
        <v>27</v>
      </c>
      <c r="D32" s="59" t="s">
        <v>2162</v>
      </c>
      <c r="E32" s="71" t="s">
        <v>628</v>
      </c>
      <c r="F32" s="71" t="s">
        <v>133</v>
      </c>
      <c r="G32" s="68">
        <v>924183.62</v>
      </c>
      <c r="H32" s="68">
        <v>135.25479999999999</v>
      </c>
      <c r="I32" s="68">
        <v>5014.5108300000002</v>
      </c>
      <c r="J32" s="69">
        <v>6.1139025843932208E-2</v>
      </c>
      <c r="K32" s="69">
        <f t="shared" si="1"/>
        <v>1.4617113129285849E-2</v>
      </c>
      <c r="L32" s="69">
        <f>I32/'סכום נכסי הקרן'!$C$41</f>
        <v>2.3825872302598572E-4</v>
      </c>
    </row>
    <row r="33" spans="1:12">
      <c r="A33" s="62" t="s">
        <v>2163</v>
      </c>
      <c r="B33" s="59">
        <v>9527</v>
      </c>
      <c r="C33" s="71" t="s">
        <v>27</v>
      </c>
      <c r="D33" s="59" t="s">
        <v>2164</v>
      </c>
      <c r="E33" s="71" t="s">
        <v>628</v>
      </c>
      <c r="F33" s="71" t="s">
        <v>132</v>
      </c>
      <c r="G33" s="68">
        <v>3237296.3379560001</v>
      </c>
      <c r="H33" s="68">
        <v>100</v>
      </c>
      <c r="I33" s="68">
        <v>3237.2963379560001</v>
      </c>
      <c r="J33" s="69">
        <v>2.7829389567654815E-2</v>
      </c>
      <c r="K33" s="69">
        <f t="shared" si="1"/>
        <v>9.4365987848361362E-3</v>
      </c>
      <c r="L33" s="69">
        <f>I33/'סכום נכסי הקרן'!$C$41</f>
        <v>1.538164175304207E-4</v>
      </c>
    </row>
    <row r="34" spans="1:12">
      <c r="A34" s="62" t="s">
        <v>2165</v>
      </c>
      <c r="B34" s="59">
        <v>9552</v>
      </c>
      <c r="C34" s="71" t="s">
        <v>27</v>
      </c>
      <c r="D34" s="59" t="s">
        <v>2164</v>
      </c>
      <c r="E34" s="71" t="s">
        <v>628</v>
      </c>
      <c r="F34" s="71" t="s">
        <v>132</v>
      </c>
      <c r="G34" s="68">
        <v>1980521.1629339999</v>
      </c>
      <c r="H34" s="68">
        <v>100</v>
      </c>
      <c r="I34" s="68">
        <v>1980.5211629339999</v>
      </c>
      <c r="J34" s="69">
        <v>5.2457046936021925E-3</v>
      </c>
      <c r="K34" s="69">
        <f t="shared" si="1"/>
        <v>5.7731457513974594E-3</v>
      </c>
      <c r="L34" s="69">
        <f>I34/'סכום נכסי הקרן'!$C$41</f>
        <v>9.4102188469417469E-5</v>
      </c>
    </row>
    <row r="35" spans="1:12">
      <c r="A35" s="129" t="s">
        <v>3565</v>
      </c>
      <c r="B35" s="130" t="s">
        <v>3565</v>
      </c>
      <c r="C35" s="130" t="s">
        <v>3565</v>
      </c>
      <c r="D35" s="130" t="s">
        <v>3565</v>
      </c>
      <c r="E35" s="130" t="s">
        <v>3565</v>
      </c>
      <c r="F35" s="130" t="s">
        <v>3565</v>
      </c>
      <c r="G35" s="130" t="s">
        <v>3565</v>
      </c>
      <c r="H35" s="130" t="s">
        <v>3565</v>
      </c>
      <c r="I35" s="130" t="s">
        <v>3565</v>
      </c>
      <c r="J35" s="130" t="s">
        <v>3565</v>
      </c>
      <c r="K35" s="130" t="s">
        <v>3565</v>
      </c>
      <c r="L35" s="130" t="s">
        <v>3565</v>
      </c>
    </row>
    <row r="36" spans="1:12">
      <c r="A36" s="56" t="s">
        <v>186</v>
      </c>
      <c r="B36" s="127" t="s">
        <v>3565</v>
      </c>
      <c r="C36" s="127" t="s">
        <v>3565</v>
      </c>
      <c r="D36" s="127" t="s">
        <v>3565</v>
      </c>
      <c r="E36" s="127" t="s">
        <v>3565</v>
      </c>
      <c r="F36" s="127" t="s">
        <v>3565</v>
      </c>
      <c r="G36" s="127" t="s">
        <v>3565</v>
      </c>
      <c r="H36" s="127" t="s">
        <v>3565</v>
      </c>
      <c r="I36" s="65">
        <v>279377.05025222502</v>
      </c>
      <c r="J36" s="127" t="s">
        <v>3565</v>
      </c>
      <c r="K36" s="66">
        <f>IFERROR(I36/$I$9,0)</f>
        <v>0.81437374206707025</v>
      </c>
      <c r="L36" s="66">
        <f>I36/'סכום נכסי הקרן'!$C$41</f>
        <v>1.3274279683998962E-2</v>
      </c>
    </row>
    <row r="37" spans="1:12">
      <c r="A37" s="74" t="s">
        <v>65</v>
      </c>
      <c r="B37" s="127" t="s">
        <v>3565</v>
      </c>
      <c r="C37" s="127" t="s">
        <v>3565</v>
      </c>
      <c r="D37" s="127" t="s">
        <v>3565</v>
      </c>
      <c r="E37" s="127" t="s">
        <v>3565</v>
      </c>
      <c r="F37" s="127" t="s">
        <v>3565</v>
      </c>
      <c r="G37" s="127" t="s">
        <v>3565</v>
      </c>
      <c r="H37" s="127" t="s">
        <v>3565</v>
      </c>
      <c r="I37" s="65">
        <v>279377.05025222502</v>
      </c>
      <c r="J37" s="127" t="s">
        <v>3565</v>
      </c>
      <c r="K37" s="66">
        <f>IFERROR(I37/$I$9,0)</f>
        <v>0.81437374206707025</v>
      </c>
      <c r="L37" s="66">
        <f>I37/'סכום נכסי הקרן'!$C$41</f>
        <v>1.3274279683998962E-2</v>
      </c>
    </row>
    <row r="38" spans="1:12">
      <c r="A38" s="62" t="s">
        <v>2167</v>
      </c>
      <c r="B38" s="59">
        <v>6824</v>
      </c>
      <c r="C38" s="71" t="s">
        <v>27</v>
      </c>
      <c r="D38" s="130" t="s">
        <v>3565</v>
      </c>
      <c r="E38" s="71" t="s">
        <v>3471</v>
      </c>
      <c r="F38" s="71" t="s">
        <v>131</v>
      </c>
      <c r="G38" s="68">
        <v>39683.06</v>
      </c>
      <c r="H38" s="68">
        <v>7789.0171</v>
      </c>
      <c r="I38" s="68">
        <v>11210.768039999999</v>
      </c>
      <c r="J38" s="69">
        <v>2.4105846392418809E-2</v>
      </c>
      <c r="K38" s="69">
        <f>IFERROR(I38/$I$9,0)</f>
        <v>3.2678973136620416E-2</v>
      </c>
      <c r="L38" s="69">
        <f>I38/'סכום נכסי הקרן'!$C$41</f>
        <v>5.3266676808651594E-4</v>
      </c>
    </row>
    <row r="39" spans="1:12">
      <c r="A39" s="62" t="s">
        <v>2168</v>
      </c>
      <c r="B39" s="59" t="s">
        <v>2169</v>
      </c>
      <c r="C39" s="71" t="s">
        <v>27</v>
      </c>
      <c r="D39" s="130" t="s">
        <v>3565</v>
      </c>
      <c r="E39" s="71" t="s">
        <v>3471</v>
      </c>
      <c r="F39" s="71" t="s">
        <v>131</v>
      </c>
      <c r="G39" s="68">
        <v>438340.69</v>
      </c>
      <c r="H39" s="68">
        <v>0</v>
      </c>
      <c r="I39" s="68">
        <v>0</v>
      </c>
      <c r="J39" s="69">
        <v>3.723027849651E-3</v>
      </c>
      <c r="K39" s="103">
        <v>0</v>
      </c>
      <c r="L39" s="103">
        <v>0</v>
      </c>
    </row>
    <row r="40" spans="1:12">
      <c r="A40" s="62" t="s">
        <v>2170</v>
      </c>
      <c r="B40" s="59">
        <v>6900</v>
      </c>
      <c r="C40" s="71" t="s">
        <v>27</v>
      </c>
      <c r="D40" s="130" t="s">
        <v>3565</v>
      </c>
      <c r="E40" s="71" t="s">
        <v>3471</v>
      </c>
      <c r="F40" s="71" t="s">
        <v>131</v>
      </c>
      <c r="G40" s="68">
        <v>70662.210000000006</v>
      </c>
      <c r="H40" s="68">
        <v>7836.7280000000001</v>
      </c>
      <c r="I40" s="68">
        <v>20084.893039999999</v>
      </c>
      <c r="J40" s="69">
        <v>1.5028376264250264E-2</v>
      </c>
      <c r="K40" s="69">
        <f t="shared" ref="K40:K67" si="2">IFERROR(I40/$I$9,0)</f>
        <v>5.8546718455344517E-2</v>
      </c>
      <c r="L40" s="69">
        <f>I40/'סכום נכסי הקרן'!$C$41</f>
        <v>9.5431062571339743E-4</v>
      </c>
    </row>
    <row r="41" spans="1:12">
      <c r="A41" s="62" t="s">
        <v>2171</v>
      </c>
      <c r="B41" s="59">
        <v>7019</v>
      </c>
      <c r="C41" s="71" t="s">
        <v>27</v>
      </c>
      <c r="D41" s="130" t="s">
        <v>3565</v>
      </c>
      <c r="E41" s="71" t="s">
        <v>3471</v>
      </c>
      <c r="F41" s="71" t="s">
        <v>131</v>
      </c>
      <c r="G41" s="68">
        <v>41498.79</v>
      </c>
      <c r="H41" s="68">
        <v>5442.9075000000003</v>
      </c>
      <c r="I41" s="68">
        <v>8192.4526999999998</v>
      </c>
      <c r="J41" s="69">
        <v>2.8267691399222382E-2</v>
      </c>
      <c r="K41" s="69">
        <f t="shared" si="2"/>
        <v>2.3880695840918804E-2</v>
      </c>
      <c r="L41" s="69">
        <f>I41/'סכום נכסי הקרן'!$C$41</f>
        <v>3.8925498117884988E-4</v>
      </c>
    </row>
    <row r="42" spans="1:12">
      <c r="A42" s="62" t="s">
        <v>2172</v>
      </c>
      <c r="B42" s="59">
        <v>5771</v>
      </c>
      <c r="C42" s="71" t="s">
        <v>27</v>
      </c>
      <c r="D42" s="130" t="s">
        <v>3565</v>
      </c>
      <c r="E42" s="71" t="s">
        <v>3471</v>
      </c>
      <c r="F42" s="71" t="s">
        <v>133</v>
      </c>
      <c r="G42" s="68">
        <v>498980.93</v>
      </c>
      <c r="H42" s="68">
        <v>92.161299999999997</v>
      </c>
      <c r="I42" s="68">
        <v>1844.8036999999999</v>
      </c>
      <c r="J42" s="69">
        <v>4.8011420926055582E-3</v>
      </c>
      <c r="K42" s="69">
        <f t="shared" si="2"/>
        <v>5.3775343794052813E-3</v>
      </c>
      <c r="L42" s="69">
        <f>I42/'סכום נכסי הקרן'!$C$41</f>
        <v>8.7653729086793823E-5</v>
      </c>
    </row>
    <row r="43" spans="1:12">
      <c r="A43" s="62" t="s">
        <v>2173</v>
      </c>
      <c r="B43" s="59">
        <v>7983</v>
      </c>
      <c r="C43" s="71" t="s">
        <v>27</v>
      </c>
      <c r="D43" s="130" t="s">
        <v>3565</v>
      </c>
      <c r="E43" s="71" t="s">
        <v>806</v>
      </c>
      <c r="F43" s="71" t="s">
        <v>131</v>
      </c>
      <c r="G43" s="68">
        <v>46952.78</v>
      </c>
      <c r="H43" s="68">
        <v>2257.4877000000001</v>
      </c>
      <c r="I43" s="68">
        <v>3844.4505099999997</v>
      </c>
      <c r="J43" s="69">
        <v>2.3259908194574357E-5</v>
      </c>
      <c r="K43" s="69">
        <f t="shared" si="2"/>
        <v>1.1206430682813117E-2</v>
      </c>
      <c r="L43" s="69">
        <f>I43/'סכום נכסי הקרן'!$C$41</f>
        <v>1.8266465071114412E-4</v>
      </c>
    </row>
    <row r="44" spans="1:12">
      <c r="A44" s="62" t="s">
        <v>2174</v>
      </c>
      <c r="B44" s="59">
        <v>9035</v>
      </c>
      <c r="C44" s="71" t="s">
        <v>27</v>
      </c>
      <c r="D44" s="130" t="s">
        <v>3565</v>
      </c>
      <c r="E44" s="71" t="s">
        <v>3475</v>
      </c>
      <c r="F44" s="71" t="s">
        <v>133</v>
      </c>
      <c r="G44" s="68">
        <v>912724</v>
      </c>
      <c r="H44" s="68">
        <v>170.38409999999999</v>
      </c>
      <c r="I44" s="68">
        <v>6238.5858699999999</v>
      </c>
      <c r="J44" s="69">
        <v>1.2448568559385973E-2</v>
      </c>
      <c r="K44" s="69">
        <f t="shared" si="2"/>
        <v>1.8185246481670112E-2</v>
      </c>
      <c r="L44" s="69">
        <f>I44/'סכום נכסי הקרן'!$C$41</f>
        <v>2.9641924272684402E-4</v>
      </c>
    </row>
    <row r="45" spans="1:12">
      <c r="A45" s="62" t="s">
        <v>2175</v>
      </c>
      <c r="B45" s="59">
        <v>8459</v>
      </c>
      <c r="C45" s="71" t="s">
        <v>27</v>
      </c>
      <c r="D45" s="130" t="s">
        <v>3565</v>
      </c>
      <c r="E45" s="71" t="s">
        <v>3475</v>
      </c>
      <c r="F45" s="71" t="s">
        <v>131</v>
      </c>
      <c r="G45" s="68">
        <v>4818787.33</v>
      </c>
      <c r="H45" s="68">
        <v>218.5812</v>
      </c>
      <c r="I45" s="68">
        <v>38203.057420000005</v>
      </c>
      <c r="J45" s="69">
        <v>1.0323133134517423E-2</v>
      </c>
      <c r="K45" s="69">
        <f t="shared" si="2"/>
        <v>0.11136049579391241</v>
      </c>
      <c r="L45" s="69">
        <f>I45/'סכום נכסי הקרן'!$C$41</f>
        <v>1.8151743978938838E-3</v>
      </c>
    </row>
    <row r="46" spans="1:12">
      <c r="A46" s="62" t="s">
        <v>2176</v>
      </c>
      <c r="B46" s="59">
        <v>8564</v>
      </c>
      <c r="C46" s="71" t="s">
        <v>27</v>
      </c>
      <c r="D46" s="130" t="s">
        <v>3565</v>
      </c>
      <c r="E46" s="71" t="s">
        <v>3334</v>
      </c>
      <c r="F46" s="71" t="s">
        <v>131</v>
      </c>
      <c r="G46" s="68">
        <v>6020.45</v>
      </c>
      <c r="H46" s="68">
        <v>17429.450400000002</v>
      </c>
      <c r="I46" s="68">
        <v>3805.9247999999998</v>
      </c>
      <c r="J46" s="69">
        <v>9.4664633665517725E-4</v>
      </c>
      <c r="K46" s="69">
        <f t="shared" si="2"/>
        <v>1.1094129666712598E-2</v>
      </c>
      <c r="L46" s="69">
        <f>I46/'סכום נכסי הקרן'!$C$41</f>
        <v>1.8083414584647134E-4</v>
      </c>
    </row>
    <row r="47" spans="1:12">
      <c r="A47" s="62" t="s">
        <v>2177</v>
      </c>
      <c r="B47" s="59">
        <v>8568</v>
      </c>
      <c r="C47" s="71" t="s">
        <v>27</v>
      </c>
      <c r="D47" s="130" t="s">
        <v>3565</v>
      </c>
      <c r="E47" s="71" t="s">
        <v>3475</v>
      </c>
      <c r="F47" s="71" t="s">
        <v>131</v>
      </c>
      <c r="G47" s="68">
        <v>4639925.7</v>
      </c>
      <c r="H47" s="68">
        <v>96.480900000000005</v>
      </c>
      <c r="I47" s="68">
        <v>16236.780789999999</v>
      </c>
      <c r="J47" s="69">
        <v>1.9355877431267852E-2</v>
      </c>
      <c r="K47" s="69">
        <f t="shared" si="2"/>
        <v>4.7329613936210248E-2</v>
      </c>
      <c r="L47" s="69">
        <f>I47/'סכום נכסי הקרן'!$C$41</f>
        <v>7.7147199163158557E-4</v>
      </c>
    </row>
    <row r="48" spans="1:12">
      <c r="A48" s="62" t="s">
        <v>2178</v>
      </c>
      <c r="B48" s="59">
        <v>8932</v>
      </c>
      <c r="C48" s="71" t="s">
        <v>27</v>
      </c>
      <c r="D48" s="130" t="s">
        <v>3565</v>
      </c>
      <c r="E48" s="71" t="s">
        <v>3475</v>
      </c>
      <c r="F48" s="71" t="s">
        <v>131</v>
      </c>
      <c r="G48" s="68">
        <v>470673.71</v>
      </c>
      <c r="H48" s="68">
        <v>100</v>
      </c>
      <c r="I48" s="68">
        <v>1707.13355</v>
      </c>
      <c r="J48" s="69">
        <v>1.1613517153747158E-2</v>
      </c>
      <c r="K48" s="69">
        <f t="shared" si="2"/>
        <v>4.9762309970221678E-3</v>
      </c>
      <c r="L48" s="69">
        <f>I48/'סכום נכסי הקרן'!$C$41</f>
        <v>8.1112490020849695E-5</v>
      </c>
    </row>
    <row r="49" spans="1:12">
      <c r="A49" s="62" t="s">
        <v>2179</v>
      </c>
      <c r="B49" s="59">
        <v>8783</v>
      </c>
      <c r="C49" s="71" t="s">
        <v>27</v>
      </c>
      <c r="D49" s="130" t="s">
        <v>3565</v>
      </c>
      <c r="E49" s="71" t="s">
        <v>3471</v>
      </c>
      <c r="F49" s="71" t="s">
        <v>131</v>
      </c>
      <c r="G49" s="68">
        <v>6214130.21</v>
      </c>
      <c r="H49" s="68">
        <v>85.438999999999993</v>
      </c>
      <c r="I49" s="68">
        <v>19256.797409999999</v>
      </c>
      <c r="J49" s="69">
        <v>2.1260405345992502E-2</v>
      </c>
      <c r="K49" s="69">
        <f t="shared" si="2"/>
        <v>5.6132850400027696E-2</v>
      </c>
      <c r="L49" s="69">
        <f>I49/'סכום נכסי הקרן'!$C$41</f>
        <v>9.1496461290456693E-4</v>
      </c>
    </row>
    <row r="50" spans="1:12">
      <c r="A50" s="62" t="s">
        <v>2180</v>
      </c>
      <c r="B50" s="59">
        <v>9116</v>
      </c>
      <c r="C50" s="71" t="s">
        <v>27</v>
      </c>
      <c r="D50" s="130" t="s">
        <v>3565</v>
      </c>
      <c r="E50" s="71" t="s">
        <v>3475</v>
      </c>
      <c r="F50" s="71" t="s">
        <v>133</v>
      </c>
      <c r="G50" s="68">
        <v>2837964.3828150006</v>
      </c>
      <c r="H50" s="68">
        <v>90.532200000000003</v>
      </c>
      <c r="I50" s="68">
        <v>10306.889915202999</v>
      </c>
      <c r="J50" s="69">
        <v>3.78390681898838E-2</v>
      </c>
      <c r="K50" s="69">
        <f t="shared" si="2"/>
        <v>3.0044201919017025E-2</v>
      </c>
      <c r="L50" s="69">
        <f>I50/'סכום נכסי הקרן'!$C$41</f>
        <v>4.8972003707202613E-4</v>
      </c>
    </row>
    <row r="51" spans="1:12">
      <c r="A51" s="62" t="s">
        <v>2181</v>
      </c>
      <c r="B51" s="59">
        <v>9291</v>
      </c>
      <c r="C51" s="71" t="s">
        <v>27</v>
      </c>
      <c r="D51" s="130" t="s">
        <v>3565</v>
      </c>
      <c r="E51" s="71" t="s">
        <v>3475</v>
      </c>
      <c r="F51" s="71" t="s">
        <v>133</v>
      </c>
      <c r="G51" s="68">
        <v>1032969.940318</v>
      </c>
      <c r="H51" s="68">
        <v>65.203800000000001</v>
      </c>
      <c r="I51" s="68">
        <v>2701.9556234459997</v>
      </c>
      <c r="J51" s="69">
        <v>3.7882871630932576E-2</v>
      </c>
      <c r="K51" s="69">
        <f t="shared" si="2"/>
        <v>7.8761004526976472E-3</v>
      </c>
      <c r="L51" s="69">
        <f>I51/'סכום נכסי הקרן'!$C$41</f>
        <v>1.2838031830816188E-4</v>
      </c>
    </row>
    <row r="52" spans="1:12">
      <c r="A52" s="62" t="s">
        <v>2182</v>
      </c>
      <c r="B52" s="59">
        <v>9300</v>
      </c>
      <c r="C52" s="71" t="s">
        <v>27</v>
      </c>
      <c r="D52" s="130" t="s">
        <v>3565</v>
      </c>
      <c r="E52" s="71" t="s">
        <v>3475</v>
      </c>
      <c r="F52" s="71" t="s">
        <v>133</v>
      </c>
      <c r="G52" s="68">
        <v>486317.62850599998</v>
      </c>
      <c r="H52" s="68">
        <v>107.37439999999999</v>
      </c>
      <c r="I52" s="68">
        <v>2094.7798393379999</v>
      </c>
      <c r="J52" s="69">
        <v>3.7839160024346528E-2</v>
      </c>
      <c r="K52" s="69">
        <f t="shared" si="2"/>
        <v>6.1062055563554894E-3</v>
      </c>
      <c r="L52" s="69">
        <f>I52/'סכום נכסי הקרן'!$C$41</f>
        <v>9.9531058255038481E-5</v>
      </c>
    </row>
    <row r="53" spans="1:12">
      <c r="A53" s="62" t="s">
        <v>2183</v>
      </c>
      <c r="B53" s="59">
        <v>9720</v>
      </c>
      <c r="C53" s="71" t="s">
        <v>27</v>
      </c>
      <c r="D53" s="130" t="s">
        <v>3565</v>
      </c>
      <c r="E53" s="71" t="s">
        <v>3334</v>
      </c>
      <c r="F53" s="71" t="s">
        <v>131</v>
      </c>
      <c r="G53" s="68">
        <v>6915.0226640000001</v>
      </c>
      <c r="H53" s="68">
        <v>100.6147</v>
      </c>
      <c r="I53" s="68">
        <v>25.234954237999997</v>
      </c>
      <c r="J53" s="69">
        <v>1.9362063466944826E-3</v>
      </c>
      <c r="K53" s="69">
        <f t="shared" si="2"/>
        <v>7.3558955881085876E-5</v>
      </c>
      <c r="L53" s="69">
        <f>I53/'סכום נכסי הקרן'!$C$41</f>
        <v>1.1990098687981228E-6</v>
      </c>
    </row>
    <row r="54" spans="1:12">
      <c r="A54" s="62" t="s">
        <v>2184</v>
      </c>
      <c r="B54" s="59">
        <v>8215</v>
      </c>
      <c r="C54" s="71" t="s">
        <v>27</v>
      </c>
      <c r="D54" s="130" t="s">
        <v>3565</v>
      </c>
      <c r="E54" s="71" t="s">
        <v>3475</v>
      </c>
      <c r="F54" s="71" t="s">
        <v>131</v>
      </c>
      <c r="G54" s="68">
        <v>10182264.77</v>
      </c>
      <c r="H54" s="68">
        <v>144.08940000000001</v>
      </c>
      <c r="I54" s="68">
        <v>53213.76339</v>
      </c>
      <c r="J54" s="69">
        <v>8.9562301522431251E-3</v>
      </c>
      <c r="K54" s="69">
        <f t="shared" si="2"/>
        <v>0.15511614709319108</v>
      </c>
      <c r="L54" s="69">
        <f>I54/'סכום נכסי הקרן'!$C$41</f>
        <v>2.5283908525746165E-3</v>
      </c>
    </row>
    <row r="55" spans="1:12">
      <c r="A55" s="62" t="s">
        <v>2185</v>
      </c>
      <c r="B55" s="59">
        <v>8255</v>
      </c>
      <c r="C55" s="71" t="s">
        <v>27</v>
      </c>
      <c r="D55" s="130" t="s">
        <v>3565</v>
      </c>
      <c r="E55" s="71" t="s">
        <v>3334</v>
      </c>
      <c r="F55" s="71" t="s">
        <v>131</v>
      </c>
      <c r="G55" s="68">
        <v>1147438.71</v>
      </c>
      <c r="H55" s="68">
        <v>89.879499999999993</v>
      </c>
      <c r="I55" s="68">
        <v>3740.56927</v>
      </c>
      <c r="J55" s="69">
        <v>1.1486095761839416E-3</v>
      </c>
      <c r="K55" s="69">
        <f t="shared" si="2"/>
        <v>1.0903620720173054E-2</v>
      </c>
      <c r="L55" s="69">
        <f>I55/'סכום נכסי הקרן'!$C$41</f>
        <v>1.7772885289798918E-4</v>
      </c>
    </row>
    <row r="56" spans="1:12">
      <c r="A56" s="62" t="s">
        <v>2186</v>
      </c>
      <c r="B56" s="59">
        <v>8735</v>
      </c>
      <c r="C56" s="71" t="s">
        <v>27</v>
      </c>
      <c r="D56" s="130" t="s">
        <v>3565</v>
      </c>
      <c r="E56" s="71" t="s">
        <v>3471</v>
      </c>
      <c r="F56" s="71" t="s">
        <v>133</v>
      </c>
      <c r="G56" s="68">
        <v>691895.21</v>
      </c>
      <c r="H56" s="68">
        <v>92.373900000000006</v>
      </c>
      <c r="I56" s="68">
        <v>2563.9362799999999</v>
      </c>
      <c r="J56" s="69">
        <v>2.6691751099135266E-2</v>
      </c>
      <c r="K56" s="69">
        <f t="shared" si="2"/>
        <v>7.4737791843676833E-3</v>
      </c>
      <c r="L56" s="69">
        <f>I56/'סכום נכסי הקרן'!$C$41</f>
        <v>1.2182248771667248E-4</v>
      </c>
    </row>
    <row r="57" spans="1:12">
      <c r="A57" s="62" t="s">
        <v>2187</v>
      </c>
      <c r="B57" s="59" t="s">
        <v>2188</v>
      </c>
      <c r="C57" s="71" t="s">
        <v>27</v>
      </c>
      <c r="D57" s="130" t="s">
        <v>3565</v>
      </c>
      <c r="E57" s="71" t="s">
        <v>3471</v>
      </c>
      <c r="F57" s="71" t="s">
        <v>131</v>
      </c>
      <c r="G57" s="68">
        <v>11624.36</v>
      </c>
      <c r="H57" s="68">
        <v>1690.0118</v>
      </c>
      <c r="I57" s="68">
        <v>712.53516999999999</v>
      </c>
      <c r="J57" s="69">
        <v>1.3954815098243766E-2</v>
      </c>
      <c r="K57" s="69">
        <f t="shared" si="2"/>
        <v>2.0770135994471316E-3</v>
      </c>
      <c r="L57" s="69">
        <f>I57/'סכום נכסי הקרן'!$C$41</f>
        <v>3.3855290270716921E-5</v>
      </c>
    </row>
    <row r="58" spans="1:12">
      <c r="A58" s="62" t="s">
        <v>2189</v>
      </c>
      <c r="B58" s="59" t="s">
        <v>2190</v>
      </c>
      <c r="C58" s="71" t="s">
        <v>27</v>
      </c>
      <c r="D58" s="130" t="s">
        <v>3565</v>
      </c>
      <c r="E58" s="71" t="s">
        <v>3471</v>
      </c>
      <c r="F58" s="71" t="s">
        <v>133</v>
      </c>
      <c r="G58" s="68">
        <v>1834042.66</v>
      </c>
      <c r="H58" s="68">
        <v>121.3205</v>
      </c>
      <c r="I58" s="68">
        <v>8926.0897299999997</v>
      </c>
      <c r="J58" s="69">
        <v>3.2522413695632642E-2</v>
      </c>
      <c r="K58" s="69">
        <f t="shared" si="2"/>
        <v>2.6019220579800117E-2</v>
      </c>
      <c r="L58" s="69">
        <f>I58/'סכום נכסי הקרן'!$C$41</f>
        <v>4.2411290209241914E-4</v>
      </c>
    </row>
    <row r="59" spans="1:12">
      <c r="A59" s="62" t="s">
        <v>2191</v>
      </c>
      <c r="B59" s="59">
        <v>5691</v>
      </c>
      <c r="C59" s="71" t="s">
        <v>27</v>
      </c>
      <c r="D59" s="130" t="s">
        <v>3565</v>
      </c>
      <c r="E59" s="71" t="s">
        <v>3471</v>
      </c>
      <c r="F59" s="71" t="s">
        <v>131</v>
      </c>
      <c r="G59" s="68">
        <v>262408.42</v>
      </c>
      <c r="H59" s="68">
        <v>17.670999999999999</v>
      </c>
      <c r="I59" s="68">
        <v>168.18467999999999</v>
      </c>
      <c r="J59" s="69">
        <v>2.7053751856130543E-3</v>
      </c>
      <c r="K59" s="69">
        <f t="shared" si="2"/>
        <v>4.9025210584154597E-4</v>
      </c>
      <c r="L59" s="69">
        <f>I59/'סכום נכסי הקרן'!$C$41</f>
        <v>7.9911019135906497E-6</v>
      </c>
    </row>
    <row r="60" spans="1:12">
      <c r="A60" s="62" t="s">
        <v>2192</v>
      </c>
      <c r="B60" s="59">
        <v>8773</v>
      </c>
      <c r="C60" s="71" t="s">
        <v>27</v>
      </c>
      <c r="D60" s="130" t="s">
        <v>3565</v>
      </c>
      <c r="E60" s="71" t="s">
        <v>806</v>
      </c>
      <c r="F60" s="71" t="s">
        <v>131</v>
      </c>
      <c r="G60" s="68">
        <v>46000.83</v>
      </c>
      <c r="H60" s="68">
        <v>2472.2510000000002</v>
      </c>
      <c r="I60" s="68">
        <v>4124.82744</v>
      </c>
      <c r="J60" s="69">
        <v>2.2788322281965454E-5</v>
      </c>
      <c r="K60" s="69">
        <f t="shared" si="2"/>
        <v>1.2023719037268992E-2</v>
      </c>
      <c r="L60" s="69">
        <f>I60/'סכום נכסי הקרן'!$C$41</f>
        <v>1.9598643853301753E-4</v>
      </c>
    </row>
    <row r="61" spans="1:12">
      <c r="A61" s="62" t="s">
        <v>2193</v>
      </c>
      <c r="B61" s="59">
        <v>8432</v>
      </c>
      <c r="C61" s="71" t="s">
        <v>27</v>
      </c>
      <c r="D61" s="130" t="s">
        <v>3565</v>
      </c>
      <c r="E61" s="71" t="s">
        <v>3478</v>
      </c>
      <c r="F61" s="71" t="s">
        <v>131</v>
      </c>
      <c r="G61" s="68">
        <v>62908.63</v>
      </c>
      <c r="H61" s="68">
        <v>3687.6464000000001</v>
      </c>
      <c r="I61" s="68">
        <v>8414.0880799999995</v>
      </c>
      <c r="J61" s="69">
        <v>1.5347422026610535E-3</v>
      </c>
      <c r="K61" s="69">
        <f t="shared" si="2"/>
        <v>2.4526754755285981E-2</v>
      </c>
      <c r="L61" s="69">
        <f>I61/'סכום נכסי הקרן'!$C$41</f>
        <v>3.9978573171592249E-4</v>
      </c>
    </row>
    <row r="62" spans="1:12">
      <c r="A62" s="62" t="s">
        <v>2194</v>
      </c>
      <c r="B62" s="59">
        <v>6629</v>
      </c>
      <c r="C62" s="71" t="s">
        <v>27</v>
      </c>
      <c r="D62" s="130" t="s">
        <v>3565</v>
      </c>
      <c r="E62" s="71" t="s">
        <v>3471</v>
      </c>
      <c r="F62" s="71" t="s">
        <v>134</v>
      </c>
      <c r="G62" s="68">
        <v>28615.439999999999</v>
      </c>
      <c r="H62" s="68">
        <v>8053.2975999999999</v>
      </c>
      <c r="I62" s="68">
        <v>10648.800929999999</v>
      </c>
      <c r="J62" s="69">
        <v>4.2205663716814154E-2</v>
      </c>
      <c r="K62" s="69">
        <f t="shared" si="2"/>
        <v>3.104085984894649E-2</v>
      </c>
      <c r="L62" s="69">
        <f>I62/'סכום נכסי הקרן'!$C$41</f>
        <v>5.0596554626241154E-4</v>
      </c>
    </row>
    <row r="63" spans="1:12">
      <c r="A63" s="62" t="s">
        <v>2195</v>
      </c>
      <c r="B63" s="59">
        <v>7943</v>
      </c>
      <c r="C63" s="71" t="s">
        <v>27</v>
      </c>
      <c r="D63" s="130" t="s">
        <v>3565</v>
      </c>
      <c r="E63" s="71" t="s">
        <v>3471</v>
      </c>
      <c r="F63" s="71" t="s">
        <v>131</v>
      </c>
      <c r="G63" s="68">
        <v>8982356.7799999993</v>
      </c>
      <c r="H63" s="68">
        <v>44.387900000000002</v>
      </c>
      <c r="I63" s="68">
        <v>14461.13753</v>
      </c>
      <c r="J63" s="69">
        <v>0.12222361345807699</v>
      </c>
      <c r="K63" s="69">
        <f t="shared" si="2"/>
        <v>4.2153679674906859E-2</v>
      </c>
      <c r="L63" s="69">
        <f>I63/'סכום נכסי הקרן'!$C$41</f>
        <v>6.8710434142206392E-4</v>
      </c>
    </row>
    <row r="64" spans="1:12">
      <c r="A64" s="62" t="s">
        <v>2196</v>
      </c>
      <c r="B64" s="59">
        <v>5356</v>
      </c>
      <c r="C64" s="71" t="s">
        <v>27</v>
      </c>
      <c r="D64" s="130" t="s">
        <v>3565</v>
      </c>
      <c r="E64" s="71" t="s">
        <v>3471</v>
      </c>
      <c r="F64" s="71" t="s">
        <v>131</v>
      </c>
      <c r="G64" s="68">
        <v>69832.23</v>
      </c>
      <c r="H64" s="68">
        <v>232.58170000000001</v>
      </c>
      <c r="I64" s="68">
        <v>589.08642000000009</v>
      </c>
      <c r="J64" s="69">
        <v>2.9458665035355853E-3</v>
      </c>
      <c r="K64" s="69">
        <f t="shared" si="2"/>
        <v>1.7171650707285438E-3</v>
      </c>
      <c r="L64" s="69">
        <f>I64/'סכום נכסי הקרן'!$C$41</f>
        <v>2.7989764692790486E-5</v>
      </c>
    </row>
    <row r="65" spans="1:12">
      <c r="A65" s="62" t="s">
        <v>2197</v>
      </c>
      <c r="B65" s="59" t="s">
        <v>2198</v>
      </c>
      <c r="C65" s="71" t="s">
        <v>27</v>
      </c>
      <c r="D65" s="130" t="s">
        <v>3565</v>
      </c>
      <c r="E65" s="71" t="s">
        <v>3471</v>
      </c>
      <c r="F65" s="71" t="s">
        <v>131</v>
      </c>
      <c r="G65" s="68">
        <v>2915145.33</v>
      </c>
      <c r="H65" s="68">
        <v>118.8896</v>
      </c>
      <c r="I65" s="68">
        <v>12570.47336</v>
      </c>
      <c r="J65" s="69">
        <v>1.3793635771717921E-2</v>
      </c>
      <c r="K65" s="69">
        <f t="shared" si="2"/>
        <v>3.6642463725977036E-2</v>
      </c>
      <c r="L65" s="69">
        <f>I65/'סכום נכסי הקרן'!$C$41</f>
        <v>5.9727160477301674E-4</v>
      </c>
    </row>
    <row r="66" spans="1:12">
      <c r="A66" s="62" t="s">
        <v>2199</v>
      </c>
      <c r="B66" s="59">
        <v>8372</v>
      </c>
      <c r="C66" s="71" t="s">
        <v>27</v>
      </c>
      <c r="D66" s="130" t="s">
        <v>3565</v>
      </c>
      <c r="E66" s="71" t="s">
        <v>3478</v>
      </c>
      <c r="F66" s="71" t="s">
        <v>131</v>
      </c>
      <c r="G66" s="68">
        <v>20101.580000000002</v>
      </c>
      <c r="H66" s="68">
        <v>4259.5958000000001</v>
      </c>
      <c r="I66" s="68">
        <v>3105.60446</v>
      </c>
      <c r="J66" s="69">
        <v>1.0644256987853828E-3</v>
      </c>
      <c r="K66" s="69">
        <f t="shared" si="2"/>
        <v>9.0527218437844482E-3</v>
      </c>
      <c r="L66" s="69">
        <f>I66/'סכום נכסי הקרן'!$C$41</f>
        <v>1.4755922919472604E-4</v>
      </c>
    </row>
    <row r="67" spans="1:12">
      <c r="A67" s="62" t="s">
        <v>2200</v>
      </c>
      <c r="B67" s="59">
        <v>7425</v>
      </c>
      <c r="C67" s="71" t="s">
        <v>27</v>
      </c>
      <c r="D67" s="130" t="s">
        <v>3565</v>
      </c>
      <c r="E67" s="71" t="s">
        <v>3471</v>
      </c>
      <c r="F67" s="71" t="s">
        <v>131</v>
      </c>
      <c r="G67" s="68">
        <v>2855005.08</v>
      </c>
      <c r="H67" s="68">
        <v>100.27370000000001</v>
      </c>
      <c r="I67" s="68">
        <v>10383.44535</v>
      </c>
      <c r="J67" s="69">
        <v>2.886321670120811E-2</v>
      </c>
      <c r="K67" s="69">
        <f t="shared" si="2"/>
        <v>3.0267358172742662E-2</v>
      </c>
      <c r="L67" s="69">
        <f>I67/'סכום נכסי הקרן'!$C$41</f>
        <v>4.9335748063407999E-4</v>
      </c>
    </row>
    <row r="68" spans="1:12">
      <c r="A68" s="131" t="s">
        <v>3565</v>
      </c>
      <c r="B68" s="132" t="s">
        <v>3565</v>
      </c>
      <c r="C68" s="132" t="s">
        <v>3565</v>
      </c>
      <c r="D68" s="132" t="s">
        <v>3565</v>
      </c>
      <c r="E68" s="132" t="s">
        <v>3565</v>
      </c>
      <c r="F68" s="132" t="s">
        <v>3565</v>
      </c>
      <c r="G68" s="132" t="s">
        <v>3565</v>
      </c>
      <c r="H68" s="132" t="s">
        <v>3565</v>
      </c>
      <c r="I68" s="132" t="s">
        <v>3565</v>
      </c>
      <c r="J68" s="132" t="s">
        <v>3565</v>
      </c>
      <c r="K68" s="132" t="s">
        <v>3565</v>
      </c>
      <c r="L68" s="132" t="s">
        <v>3565</v>
      </c>
    </row>
    <row r="69" spans="1:12">
      <c r="A69" s="131" t="s">
        <v>3565</v>
      </c>
      <c r="B69" s="132" t="s">
        <v>3565</v>
      </c>
      <c r="C69" s="132" t="s">
        <v>3565</v>
      </c>
      <c r="D69" s="132" t="s">
        <v>3565</v>
      </c>
      <c r="E69" s="132" t="s">
        <v>3565</v>
      </c>
      <c r="F69" s="132" t="s">
        <v>3565</v>
      </c>
      <c r="G69" s="132" t="s">
        <v>3565</v>
      </c>
      <c r="H69" s="132" t="s">
        <v>3565</v>
      </c>
      <c r="I69" s="132" t="s">
        <v>3565</v>
      </c>
      <c r="J69" s="132" t="s">
        <v>3565</v>
      </c>
      <c r="K69" s="132" t="s">
        <v>3565</v>
      </c>
      <c r="L69" s="132" t="s">
        <v>3565</v>
      </c>
    </row>
    <row r="70" spans="1:12">
      <c r="A70" s="131" t="s">
        <v>3565</v>
      </c>
      <c r="B70" s="132" t="s">
        <v>3565</v>
      </c>
      <c r="C70" s="132" t="s">
        <v>3565</v>
      </c>
      <c r="D70" s="132" t="s">
        <v>3565</v>
      </c>
      <c r="E70" s="132" t="s">
        <v>3565</v>
      </c>
      <c r="F70" s="132" t="s">
        <v>3565</v>
      </c>
      <c r="G70" s="132" t="s">
        <v>3565</v>
      </c>
      <c r="H70" s="132" t="s">
        <v>3565</v>
      </c>
      <c r="I70" s="132" t="s">
        <v>3565</v>
      </c>
      <c r="J70" s="132" t="s">
        <v>3565</v>
      </c>
      <c r="K70" s="132" t="s">
        <v>3565</v>
      </c>
      <c r="L70" s="132" t="s">
        <v>3565</v>
      </c>
    </row>
    <row r="71" spans="1:12">
      <c r="A71" s="100" t="s">
        <v>210</v>
      </c>
      <c r="B71" s="132" t="s">
        <v>3565</v>
      </c>
      <c r="C71" s="132" t="s">
        <v>3565</v>
      </c>
      <c r="D71" s="132" t="s">
        <v>3565</v>
      </c>
      <c r="E71" s="132" t="s">
        <v>3565</v>
      </c>
      <c r="F71" s="132" t="s">
        <v>3565</v>
      </c>
      <c r="G71" s="132" t="s">
        <v>3565</v>
      </c>
      <c r="H71" s="132" t="s">
        <v>3565</v>
      </c>
      <c r="I71" s="132" t="s">
        <v>3565</v>
      </c>
      <c r="J71" s="132" t="s">
        <v>3565</v>
      </c>
      <c r="K71" s="132" t="s">
        <v>3565</v>
      </c>
      <c r="L71" s="132" t="s">
        <v>3565</v>
      </c>
    </row>
    <row r="72" spans="1:12">
      <c r="A72" s="100" t="s">
        <v>112</v>
      </c>
      <c r="B72" s="132" t="s">
        <v>3565</v>
      </c>
      <c r="C72" s="132" t="s">
        <v>3565</v>
      </c>
      <c r="D72" s="132" t="s">
        <v>3565</v>
      </c>
      <c r="E72" s="132" t="s">
        <v>3565</v>
      </c>
      <c r="F72" s="132" t="s">
        <v>3565</v>
      </c>
      <c r="G72" s="132" t="s">
        <v>3565</v>
      </c>
      <c r="H72" s="132" t="s">
        <v>3565</v>
      </c>
      <c r="I72" s="132" t="s">
        <v>3565</v>
      </c>
      <c r="J72" s="132" t="s">
        <v>3565</v>
      </c>
      <c r="K72" s="132" t="s">
        <v>3565</v>
      </c>
      <c r="L72" s="132" t="s">
        <v>3565</v>
      </c>
    </row>
    <row r="73" spans="1:12">
      <c r="A73" s="100" t="s">
        <v>193</v>
      </c>
      <c r="B73" s="132" t="s">
        <v>3565</v>
      </c>
      <c r="C73" s="132" t="s">
        <v>3565</v>
      </c>
      <c r="D73" s="132" t="s">
        <v>3565</v>
      </c>
      <c r="E73" s="132" t="s">
        <v>3565</v>
      </c>
      <c r="F73" s="132" t="s">
        <v>3565</v>
      </c>
      <c r="G73" s="132" t="s">
        <v>3565</v>
      </c>
      <c r="H73" s="132" t="s">
        <v>3565</v>
      </c>
      <c r="I73" s="132" t="s">
        <v>3565</v>
      </c>
      <c r="J73" s="132" t="s">
        <v>3565</v>
      </c>
      <c r="K73" s="132" t="s">
        <v>3565</v>
      </c>
      <c r="L73" s="132" t="s">
        <v>3565</v>
      </c>
    </row>
    <row r="74" spans="1:12">
      <c r="A74" s="100" t="s">
        <v>201</v>
      </c>
      <c r="B74" s="132" t="s">
        <v>3565</v>
      </c>
      <c r="C74" s="132" t="s">
        <v>3565</v>
      </c>
      <c r="D74" s="132" t="s">
        <v>3565</v>
      </c>
      <c r="E74" s="132" t="s">
        <v>3565</v>
      </c>
      <c r="F74" s="132" t="s">
        <v>3565</v>
      </c>
      <c r="G74" s="132" t="s">
        <v>3565</v>
      </c>
      <c r="H74" s="132" t="s">
        <v>3565</v>
      </c>
      <c r="I74" s="132" t="s">
        <v>3565</v>
      </c>
      <c r="J74" s="132" t="s">
        <v>3565</v>
      </c>
      <c r="K74" s="132" t="s">
        <v>3565</v>
      </c>
      <c r="L74" s="132" t="s">
        <v>3565</v>
      </c>
    </row>
    <row r="75" spans="1:12" hidden="1">
      <c r="B75" s="1"/>
      <c r="C75" s="1"/>
      <c r="D75" s="1"/>
    </row>
    <row r="76" spans="1:12" hidden="1">
      <c r="B76" s="1"/>
      <c r="C76" s="1"/>
      <c r="D76" s="1"/>
    </row>
    <row r="77" spans="1:12" hidden="1">
      <c r="B77" s="1"/>
      <c r="C77" s="1"/>
      <c r="D77" s="1"/>
    </row>
    <row r="78" spans="1:12" hidden="1">
      <c r="B78" s="1"/>
      <c r="C78" s="1"/>
      <c r="D78" s="1"/>
    </row>
    <row r="79" spans="1:12" hidden="1">
      <c r="B79" s="1"/>
      <c r="C79" s="1"/>
      <c r="D79" s="1"/>
    </row>
    <row r="80" spans="1:12" hidden="1">
      <c r="B80" s="1"/>
      <c r="C80" s="1"/>
      <c r="D80" s="1"/>
    </row>
    <row r="81" spans="2:4" hidden="1">
      <c r="B81" s="1"/>
      <c r="C81" s="1"/>
      <c r="D81" s="1"/>
    </row>
    <row r="82" spans="2:4" hidden="1">
      <c r="B82" s="1"/>
      <c r="C82" s="1"/>
      <c r="D82" s="1"/>
    </row>
    <row r="83" spans="2:4" hidden="1">
      <c r="B83" s="1"/>
      <c r="C83" s="1"/>
      <c r="D83" s="1"/>
    </row>
    <row r="84" spans="2:4" hidden="1">
      <c r="B84" s="1"/>
      <c r="C84" s="1"/>
      <c r="D84" s="1"/>
    </row>
    <row r="85" spans="2:4" hidden="1">
      <c r="B85" s="1"/>
      <c r="C85" s="1"/>
      <c r="D85" s="1"/>
    </row>
    <row r="86" spans="2:4" hidden="1">
      <c r="B86" s="1"/>
      <c r="C86" s="1"/>
      <c r="D86" s="1"/>
    </row>
    <row r="87" spans="2:4" hidden="1">
      <c r="B87" s="1"/>
      <c r="C87" s="1"/>
      <c r="D87" s="1"/>
    </row>
    <row r="88" spans="2:4" hidden="1">
      <c r="B88" s="1"/>
      <c r="C88" s="1"/>
      <c r="D88" s="1"/>
    </row>
    <row r="89" spans="2:4" hidden="1">
      <c r="B89" s="1"/>
      <c r="C89" s="1"/>
      <c r="D89" s="1"/>
    </row>
    <row r="90" spans="2:4" hidden="1">
      <c r="B90" s="1"/>
      <c r="C90" s="1"/>
      <c r="D90" s="1"/>
    </row>
    <row r="91" spans="2:4" hidden="1">
      <c r="B91" s="1"/>
      <c r="C91" s="1"/>
      <c r="D91" s="1"/>
    </row>
    <row r="92" spans="2:4" hidden="1">
      <c r="B92" s="1"/>
      <c r="C92" s="1"/>
      <c r="D92" s="1"/>
    </row>
    <row r="93" spans="2:4" hidden="1">
      <c r="B93" s="1"/>
      <c r="C93" s="1"/>
      <c r="D93" s="1"/>
    </row>
    <row r="94" spans="2:4" hidden="1">
      <c r="B94" s="1"/>
      <c r="C94" s="1"/>
      <c r="D94" s="1"/>
    </row>
    <row r="95" spans="2:4" hidden="1">
      <c r="B95" s="1"/>
      <c r="C95" s="1"/>
      <c r="D95" s="1"/>
    </row>
    <row r="96" spans="2:4" hidden="1">
      <c r="B96" s="1"/>
      <c r="C96" s="1"/>
      <c r="D96" s="1"/>
    </row>
    <row r="97" spans="2:4" hidden="1">
      <c r="B97" s="1"/>
      <c r="C97" s="1"/>
      <c r="D97" s="1"/>
    </row>
    <row r="98" spans="2:4" hidden="1">
      <c r="B98" s="1"/>
      <c r="C98" s="1"/>
      <c r="D98" s="1"/>
    </row>
    <row r="99" spans="2:4" hidden="1">
      <c r="B99" s="1"/>
      <c r="C99" s="1"/>
      <c r="D99" s="1"/>
    </row>
    <row r="100" spans="2:4" hidden="1">
      <c r="B100" s="1"/>
      <c r="C100" s="1"/>
      <c r="D100" s="1"/>
    </row>
    <row r="101" spans="2:4" hidden="1">
      <c r="B101" s="1"/>
      <c r="C101" s="1"/>
      <c r="D101" s="1"/>
    </row>
    <row r="102" spans="2:4" hidden="1">
      <c r="B102" s="1"/>
      <c r="C102" s="1"/>
      <c r="D102" s="1"/>
    </row>
    <row r="103" spans="2:4" hidden="1">
      <c r="B103" s="1"/>
      <c r="C103" s="1"/>
      <c r="D103" s="1"/>
    </row>
    <row r="104" spans="2:4" hidden="1">
      <c r="B104" s="1"/>
      <c r="C104" s="1"/>
      <c r="D104" s="1"/>
    </row>
    <row r="105" spans="2:4" hidden="1">
      <c r="B105" s="1"/>
      <c r="C105" s="1"/>
      <c r="D105" s="1"/>
    </row>
    <row r="106" spans="2:4" hidden="1">
      <c r="B106" s="1"/>
      <c r="C106" s="1"/>
      <c r="D106" s="1"/>
    </row>
    <row r="107" spans="2:4" hidden="1">
      <c r="B107" s="1"/>
      <c r="C107" s="1"/>
      <c r="D107" s="1"/>
    </row>
    <row r="108" spans="2:4" hidden="1">
      <c r="B108" s="1"/>
      <c r="C108" s="1"/>
      <c r="D108" s="1"/>
    </row>
    <row r="109" spans="2:4" hidden="1">
      <c r="B109" s="1"/>
      <c r="C109" s="1"/>
      <c r="D109" s="1"/>
    </row>
    <row r="110" spans="2:4" hidden="1">
      <c r="B110" s="1"/>
      <c r="C110" s="1"/>
      <c r="D110" s="1"/>
    </row>
    <row r="111" spans="2:4" hidden="1">
      <c r="B111" s="1"/>
      <c r="C111" s="1"/>
      <c r="D111" s="1"/>
    </row>
    <row r="112" spans="2:4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1:4" hidden="1">
      <c r="B385" s="1"/>
      <c r="C385" s="1"/>
      <c r="D385" s="1"/>
    </row>
    <row r="386" spans="1:4" hidden="1">
      <c r="B386" s="1"/>
      <c r="C386" s="1"/>
      <c r="D386" s="1"/>
    </row>
    <row r="387" spans="1:4" hidden="1">
      <c r="B387" s="1"/>
      <c r="C387" s="1"/>
      <c r="D387" s="1"/>
    </row>
    <row r="388" spans="1:4" hidden="1">
      <c r="B388" s="1"/>
      <c r="C388" s="1"/>
      <c r="D388" s="1"/>
    </row>
    <row r="389" spans="1:4" hidden="1">
      <c r="B389" s="1"/>
      <c r="C389" s="1"/>
      <c r="D389" s="1"/>
    </row>
    <row r="390" spans="1:4" hidden="1">
      <c r="B390" s="1"/>
      <c r="C390" s="1"/>
      <c r="D390" s="1"/>
    </row>
    <row r="391" spans="1:4" hidden="1">
      <c r="B391" s="1"/>
      <c r="C391" s="1"/>
      <c r="D391" s="1"/>
    </row>
    <row r="392" spans="1:4" hidden="1">
      <c r="B392" s="1"/>
      <c r="C392" s="1"/>
      <c r="D392" s="1"/>
    </row>
    <row r="393" spans="1:4" hidden="1">
      <c r="B393" s="1"/>
      <c r="C393" s="1"/>
      <c r="D393" s="1"/>
    </row>
    <row r="394" spans="1:4" hidden="1">
      <c r="B394" s="1"/>
      <c r="C394" s="1"/>
      <c r="D394" s="1"/>
    </row>
    <row r="395" spans="1:4" hidden="1">
      <c r="B395" s="1"/>
      <c r="C395" s="1"/>
      <c r="D395" s="1"/>
    </row>
    <row r="396" spans="1:4" hidden="1">
      <c r="B396" s="1"/>
      <c r="C396" s="1"/>
      <c r="D396" s="1"/>
    </row>
    <row r="397" spans="1:4" hidden="1">
      <c r="B397" s="1"/>
      <c r="C397" s="1"/>
      <c r="D397" s="1"/>
    </row>
    <row r="398" spans="1:4" hidden="1">
      <c r="B398" s="1"/>
      <c r="C398" s="1"/>
      <c r="D398" s="1"/>
    </row>
    <row r="399" spans="1:4" hidden="1">
      <c r="A399" s="32"/>
      <c r="B399" s="1"/>
      <c r="C399" s="1"/>
      <c r="D399" s="1"/>
    </row>
    <row r="400" spans="1:4" hidden="1">
      <c r="A400" s="32"/>
      <c r="B400" s="1"/>
      <c r="C400" s="1"/>
      <c r="D400" s="1"/>
    </row>
    <row r="401" spans="1:4" hidden="1">
      <c r="A401" s="3"/>
      <c r="B401" s="1"/>
      <c r="C401" s="1"/>
      <c r="D401" s="1"/>
    </row>
    <row r="10000" spans="52:52" hidden="1">
      <c r="AZ10000"/>
    </row>
  </sheetData>
  <sheetProtection sheet="1" objects="1" scenarios="1"/>
  <mergeCells count="1">
    <mergeCell ref="A5:L5"/>
  </mergeCells>
  <phoneticPr fontId="3" type="noConversion"/>
  <dataValidations count="1">
    <dataValidation allowBlank="1" showInputMessage="1" showErrorMessage="1" sqref="A1:A1048576 B5:B1048576 C1:AY1048576 BA1:XFD1048576 AZ1:AZ9999 AZ10001:AZ1048576" xr:uid="{00000000-0002-0000-0F00-000000000000}"/>
  </dataValidations>
  <pageMargins left="0" right="0" top="0.5" bottom="0.5" header="0" footer="0.25"/>
  <pageSetup paperSize="9" scale="4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5.42578125" style="2" bestFit="1" customWidth="1"/>
    <col min="2" max="2" width="57.140625" style="2" bestFit="1" customWidth="1"/>
    <col min="3" max="3" width="12.28515625" style="1" bestFit="1" customWidth="1"/>
    <col min="4" max="4" width="11.28515625" style="1" bestFit="1" customWidth="1"/>
    <col min="5" max="5" width="14.28515625" style="1" bestFit="1" customWidth="1"/>
    <col min="6" max="7" width="13.140625" style="1" bestFit="1" customWidth="1"/>
    <col min="8" max="8" width="9" style="1" bestFit="1" customWidth="1"/>
    <col min="9" max="9" width="9.140625" style="1" bestFit="1" customWidth="1"/>
    <col min="10" max="10" width="9" style="1" bestFit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7" t="s">
        <v>145</v>
      </c>
      <c r="B1" s="37" t="s" vm="1">
        <v>218</v>
      </c>
    </row>
    <row r="2" spans="1:10">
      <c r="A2" s="37" t="s">
        <v>144</v>
      </c>
      <c r="B2" s="37" t="s">
        <v>219</v>
      </c>
    </row>
    <row r="3" spans="1:10">
      <c r="A3" s="37" t="s">
        <v>146</v>
      </c>
      <c r="B3" s="37" t="s">
        <v>220</v>
      </c>
    </row>
    <row r="4" spans="1:10">
      <c r="A4" s="37" t="s">
        <v>147</v>
      </c>
      <c r="B4" s="37">
        <v>8801</v>
      </c>
    </row>
    <row r="5" spans="1:10" ht="18.75">
      <c r="A5" s="158" t="s">
        <v>98</v>
      </c>
      <c r="B5" s="159"/>
      <c r="C5" s="159"/>
      <c r="D5" s="159"/>
      <c r="E5" s="159"/>
      <c r="F5" s="159"/>
      <c r="G5" s="159"/>
      <c r="H5" s="159"/>
      <c r="I5" s="159"/>
      <c r="J5" s="160"/>
    </row>
    <row r="6" spans="1:10" s="3" customFormat="1" ht="78.75">
      <c r="A6" s="17" t="s">
        <v>116</v>
      </c>
      <c r="B6" s="25" t="s">
        <v>46</v>
      </c>
      <c r="C6" s="25" t="s">
        <v>103</v>
      </c>
      <c r="D6" s="25" t="s">
        <v>104</v>
      </c>
      <c r="E6" s="25" t="s">
        <v>195</v>
      </c>
      <c r="F6" s="25" t="s">
        <v>194</v>
      </c>
      <c r="G6" s="25" t="s">
        <v>111</v>
      </c>
      <c r="H6" s="25" t="s">
        <v>60</v>
      </c>
      <c r="I6" s="25" t="s">
        <v>148</v>
      </c>
      <c r="J6" s="26" t="s">
        <v>150</v>
      </c>
    </row>
    <row r="7" spans="1:10" s="3" customFormat="1">
      <c r="A7" s="123" t="s">
        <v>3565</v>
      </c>
      <c r="B7" s="124" t="s">
        <v>3565</v>
      </c>
      <c r="C7" s="124" t="s">
        <v>3565</v>
      </c>
      <c r="D7" s="27" t="s">
        <v>21</v>
      </c>
      <c r="E7" s="27" t="s">
        <v>202</v>
      </c>
      <c r="F7" s="124" t="s">
        <v>3565</v>
      </c>
      <c r="G7" s="27" t="s">
        <v>198</v>
      </c>
      <c r="H7" s="27" t="s">
        <v>19</v>
      </c>
      <c r="I7" s="27" t="s">
        <v>19</v>
      </c>
      <c r="J7" s="28" t="s">
        <v>19</v>
      </c>
    </row>
    <row r="8" spans="1:10" s="4" customFormat="1" ht="20.25">
      <c r="A8" s="125" t="s">
        <v>3565</v>
      </c>
      <c r="B8" s="14" t="s">
        <v>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s="4" customFormat="1" ht="20.25">
      <c r="A9" s="55" t="s">
        <v>2201</v>
      </c>
      <c r="B9" s="126" t="s">
        <v>3565</v>
      </c>
      <c r="C9" s="126" t="s">
        <v>3565</v>
      </c>
      <c r="D9" s="126" t="s">
        <v>3565</v>
      </c>
      <c r="E9" s="126" t="s">
        <v>3565</v>
      </c>
      <c r="F9" s="126" t="s">
        <v>3565</v>
      </c>
      <c r="G9" s="63">
        <v>2199576.6417259281</v>
      </c>
      <c r="H9" s="126" t="s">
        <v>3565</v>
      </c>
      <c r="I9" s="64">
        <f>IFERROR(G9/$G$9,0)</f>
        <v>1</v>
      </c>
      <c r="J9" s="64">
        <f>G9/'סכום נכסי הקרן'!$C$41</f>
        <v>0.10451035796355149</v>
      </c>
    </row>
    <row r="10" spans="1:10">
      <c r="A10" s="56" t="s">
        <v>2202</v>
      </c>
      <c r="B10" s="127" t="s">
        <v>3565</v>
      </c>
      <c r="C10" s="127" t="s">
        <v>3565</v>
      </c>
      <c r="D10" s="127" t="s">
        <v>3565</v>
      </c>
      <c r="E10" s="127" t="s">
        <v>3565</v>
      </c>
      <c r="F10" s="127" t="s">
        <v>3565</v>
      </c>
      <c r="G10" s="65">
        <v>153820.69096209601</v>
      </c>
      <c r="H10" s="127" t="s">
        <v>3565</v>
      </c>
      <c r="I10" s="66">
        <f t="shared" ref="I10:I16" si="0">IFERROR(G10/$G$9,0)</f>
        <v>6.9931953287792004E-2</v>
      </c>
      <c r="J10" s="66">
        <f>G10/'סכום נכסי הקרן'!$C$41</f>
        <v>7.308613471197504E-3</v>
      </c>
    </row>
    <row r="11" spans="1:10">
      <c r="A11" s="74" t="s">
        <v>181</v>
      </c>
      <c r="B11" s="127" t="s">
        <v>3565</v>
      </c>
      <c r="C11" s="127" t="s">
        <v>3565</v>
      </c>
      <c r="D11" s="127" t="s">
        <v>3565</v>
      </c>
      <c r="E11" s="127" t="s">
        <v>3565</v>
      </c>
      <c r="F11" s="127" t="s">
        <v>3565</v>
      </c>
      <c r="G11" s="65">
        <v>19482.584712636999</v>
      </c>
      <c r="H11" s="127" t="s">
        <v>3565</v>
      </c>
      <c r="I11" s="66">
        <f t="shared" si="0"/>
        <v>8.8574248075983034E-3</v>
      </c>
      <c r="J11" s="66">
        <f>G11/'סכום נכסי הקרן'!$C$41</f>
        <v>9.2569263727733983E-4</v>
      </c>
    </row>
    <row r="12" spans="1:10">
      <c r="A12" s="62" t="s">
        <v>2203</v>
      </c>
      <c r="B12" s="59">
        <v>5224</v>
      </c>
      <c r="C12" s="71" t="s">
        <v>131</v>
      </c>
      <c r="D12" s="78">
        <v>40801</v>
      </c>
      <c r="E12" s="68">
        <v>894427.92663899984</v>
      </c>
      <c r="F12" s="70">
        <v>120.56959999999999</v>
      </c>
      <c r="G12" s="68">
        <v>3911.3864488610002</v>
      </c>
      <c r="H12" s="69">
        <v>1.1299999999999999E-2</v>
      </c>
      <c r="I12" s="69">
        <f t="shared" si="0"/>
        <v>1.7782451289316643E-3</v>
      </c>
      <c r="J12" s="69">
        <f>G12/'סכום נכסי הקרן'!$C$41</f>
        <v>1.8584503497159002E-4</v>
      </c>
    </row>
    <row r="13" spans="1:10">
      <c r="A13" s="62" t="s">
        <v>2204</v>
      </c>
      <c r="B13" s="59">
        <v>7034</v>
      </c>
      <c r="C13" s="71" t="s">
        <v>131</v>
      </c>
      <c r="D13" s="78">
        <v>43850</v>
      </c>
      <c r="E13" s="68">
        <v>1176191.6797770001</v>
      </c>
      <c r="F13" s="70">
        <v>66</v>
      </c>
      <c r="G13" s="68">
        <v>2815.5911669809993</v>
      </c>
      <c r="H13" s="69">
        <v>1.5900000000000001E-2</v>
      </c>
      <c r="I13" s="69">
        <f t="shared" si="0"/>
        <v>1.2800604959924047E-3</v>
      </c>
      <c r="J13" s="69">
        <f>G13/'סכום נכסי הקרן'!$C$41</f>
        <v>1.337795806511675E-4</v>
      </c>
    </row>
    <row r="14" spans="1:10">
      <c r="A14" s="62" t="s">
        <v>2205</v>
      </c>
      <c r="B14" s="59">
        <v>83021</v>
      </c>
      <c r="C14" s="71" t="s">
        <v>131</v>
      </c>
      <c r="D14" s="78">
        <v>44255</v>
      </c>
      <c r="E14" s="68">
        <v>537227.43000000005</v>
      </c>
      <c r="F14" s="70">
        <v>100</v>
      </c>
      <c r="G14" s="68">
        <v>1948.5238899999999</v>
      </c>
      <c r="H14" s="69">
        <v>1.1999999999999999E-3</v>
      </c>
      <c r="I14" s="69">
        <f t="shared" si="0"/>
        <v>8.8586314886080256E-4</v>
      </c>
      <c r="J14" s="69">
        <f>G14/'סכום נכסי הקרן'!$C$41</f>
        <v>9.2581874794161372E-5</v>
      </c>
    </row>
    <row r="15" spans="1:10">
      <c r="A15" s="62" t="s">
        <v>2206</v>
      </c>
      <c r="B15" s="59">
        <v>8401</v>
      </c>
      <c r="C15" s="71" t="s">
        <v>131</v>
      </c>
      <c r="D15" s="78">
        <v>44621</v>
      </c>
      <c r="E15" s="68">
        <v>187204.29780299999</v>
      </c>
      <c r="F15" s="70">
        <v>81.944800000000001</v>
      </c>
      <c r="G15" s="68">
        <v>556.39698871299993</v>
      </c>
      <c r="H15" s="69">
        <v>5.4999999999999997E-3</v>
      </c>
      <c r="I15" s="69">
        <f t="shared" si="0"/>
        <v>2.5295639995359079E-4</v>
      </c>
      <c r="J15" s="69">
        <f>G15/'סכום נכסי הקרן'!$C$41</f>
        <v>2.6436563908321072E-5</v>
      </c>
    </row>
    <row r="16" spans="1:10">
      <c r="A16" s="62" t="s">
        <v>2207</v>
      </c>
      <c r="B16" s="59">
        <v>8507</v>
      </c>
      <c r="C16" s="71" t="s">
        <v>131</v>
      </c>
      <c r="D16" s="78">
        <v>44621</v>
      </c>
      <c r="E16" s="68">
        <v>159747.658665</v>
      </c>
      <c r="F16" s="70">
        <v>100.4772</v>
      </c>
      <c r="G16" s="68">
        <v>582.16967855899998</v>
      </c>
      <c r="H16" s="69">
        <v>3.3E-3</v>
      </c>
      <c r="I16" s="69">
        <f t="shared" si="0"/>
        <v>2.6467351376408167E-4</v>
      </c>
      <c r="J16" s="69">
        <f>G16/'סכום נכסי הקרן'!$C$41</f>
        <v>2.766112366695515E-5</v>
      </c>
    </row>
    <row r="17" spans="1:10">
      <c r="A17" s="62" t="s">
        <v>2208</v>
      </c>
      <c r="B17" s="59">
        <v>7992</v>
      </c>
      <c r="C17" s="71" t="s">
        <v>131</v>
      </c>
      <c r="D17" s="78">
        <v>44196</v>
      </c>
      <c r="E17" s="68">
        <v>1902386.95</v>
      </c>
      <c r="F17" s="70">
        <v>113.8103</v>
      </c>
      <c r="G17" s="68">
        <v>7852.8623099999995</v>
      </c>
      <c r="H17" s="69">
        <v>1.23E-2</v>
      </c>
      <c r="I17" s="69">
        <f>IFERROR(G17/$G$9,0)</f>
        <v>3.5701698958933038E-3</v>
      </c>
      <c r="J17" s="69">
        <f>G17/'סכום נכסי הקרן'!$C$41</f>
        <v>3.7311973381050454E-4</v>
      </c>
    </row>
    <row r="18" spans="1:10">
      <c r="A18" s="62" t="s">
        <v>3336</v>
      </c>
      <c r="B18" s="59">
        <v>9867</v>
      </c>
      <c r="C18" s="71" t="s">
        <v>131</v>
      </c>
      <c r="D18" s="78">
        <v>45222</v>
      </c>
      <c r="E18" s="68">
        <v>195310.35143599997</v>
      </c>
      <c r="F18" s="70">
        <v>102</v>
      </c>
      <c r="G18" s="68">
        <v>722.55845802599993</v>
      </c>
      <c r="H18" s="69">
        <v>2.9999999999999997E-4</v>
      </c>
      <c r="I18" s="69">
        <f>IFERROR(G18/$G$9,0)</f>
        <v>3.2849887761084536E-4</v>
      </c>
      <c r="J18" s="69">
        <f>G18/'סכום נכסי הקרן'!$C$41</f>
        <v>3.4331535289734339E-5</v>
      </c>
    </row>
    <row r="19" spans="1:10">
      <c r="A19" s="62" t="s">
        <v>2209</v>
      </c>
      <c r="B19" s="59">
        <v>8402</v>
      </c>
      <c r="C19" s="71" t="s">
        <v>131</v>
      </c>
      <c r="D19" s="78">
        <v>44560</v>
      </c>
      <c r="E19" s="68">
        <v>102277.21907299999</v>
      </c>
      <c r="F19" s="70">
        <v>99.982100000000003</v>
      </c>
      <c r="G19" s="68">
        <v>370.89307149699999</v>
      </c>
      <c r="H19" s="69">
        <v>3.3E-3</v>
      </c>
      <c r="I19" s="69">
        <f>IFERROR(G19/$G$9,0)</f>
        <v>1.6862020829879956E-4</v>
      </c>
      <c r="J19" s="69">
        <f>G19/'סכום נכסי הקרן'!$C$41</f>
        <v>1.7622558329196158E-5</v>
      </c>
    </row>
    <row r="20" spans="1:10">
      <c r="A20" s="62" t="s">
        <v>2210</v>
      </c>
      <c r="B20" s="59">
        <v>8291</v>
      </c>
      <c r="C20" s="71" t="s">
        <v>131</v>
      </c>
      <c r="D20" s="78">
        <v>44279</v>
      </c>
      <c r="E20" s="68">
        <v>197980.87</v>
      </c>
      <c r="F20" s="70">
        <v>100.5746</v>
      </c>
      <c r="G20" s="68">
        <v>722.20268999999996</v>
      </c>
      <c r="H20" s="69">
        <v>1.3100000000000001E-2</v>
      </c>
      <c r="I20" s="69">
        <f>IFERROR(G20/$G$9,0)</f>
        <v>3.2833713374648025E-4</v>
      </c>
      <c r="J20" s="69">
        <f>G20/'סכום נכסי הקרן'!$C$41</f>
        <v>3.4314631380571134E-5</v>
      </c>
    </row>
    <row r="21" spans="1:10">
      <c r="A21" s="129" t="s">
        <v>3565</v>
      </c>
      <c r="B21" s="130" t="s">
        <v>3565</v>
      </c>
      <c r="C21" s="130" t="s">
        <v>3565</v>
      </c>
      <c r="D21" s="130" t="s">
        <v>3565</v>
      </c>
      <c r="E21" s="130" t="s">
        <v>3565</v>
      </c>
      <c r="F21" s="130" t="s">
        <v>3565</v>
      </c>
      <c r="G21" s="130" t="s">
        <v>3565</v>
      </c>
      <c r="H21" s="130" t="s">
        <v>3565</v>
      </c>
      <c r="I21" s="130" t="s">
        <v>3565</v>
      </c>
      <c r="J21" s="130" t="s">
        <v>3565</v>
      </c>
    </row>
    <row r="22" spans="1:10">
      <c r="A22" s="58" t="s">
        <v>183</v>
      </c>
      <c r="B22" s="130" t="s">
        <v>3565</v>
      </c>
      <c r="C22" s="130" t="s">
        <v>3565</v>
      </c>
      <c r="D22" s="130" t="s">
        <v>3565</v>
      </c>
      <c r="E22" s="130" t="s">
        <v>3565</v>
      </c>
      <c r="F22" s="130" t="s">
        <v>3565</v>
      </c>
      <c r="G22" s="68">
        <v>3688.2987407579999</v>
      </c>
      <c r="H22" s="130" t="s">
        <v>3565</v>
      </c>
      <c r="I22" s="69">
        <f>IFERROR(G22/$G$9,0)</f>
        <v>1.6768221078506842E-3</v>
      </c>
      <c r="J22" s="69">
        <f>G22/'סכום נכסי הקרן'!$C$41</f>
        <v>1.7524527873267196E-4</v>
      </c>
    </row>
    <row r="23" spans="1:10">
      <c r="A23" s="62" t="s">
        <v>2211</v>
      </c>
      <c r="B23" s="59">
        <v>992880</v>
      </c>
      <c r="C23" s="71" t="s">
        <v>132</v>
      </c>
      <c r="D23" s="78">
        <v>45158</v>
      </c>
      <c r="E23" s="68">
        <v>2240.5861340000001</v>
      </c>
      <c r="F23" s="70">
        <v>164613.12</v>
      </c>
      <c r="G23" s="68">
        <v>3688.2987407579999</v>
      </c>
      <c r="H23" s="69">
        <v>1.698700632297195E-6</v>
      </c>
      <c r="I23" s="69">
        <f>IFERROR(G23/$G$9,0)</f>
        <v>1.6768221078506842E-3</v>
      </c>
      <c r="J23" s="69">
        <f>G23/'סכום נכסי הקרן'!$C$41</f>
        <v>1.7524527873267196E-4</v>
      </c>
    </row>
    <row r="24" spans="1:10">
      <c r="A24" s="129" t="s">
        <v>3565</v>
      </c>
      <c r="B24" s="130" t="s">
        <v>3565</v>
      </c>
      <c r="C24" s="130" t="s">
        <v>3565</v>
      </c>
      <c r="D24" s="130" t="s">
        <v>3565</v>
      </c>
      <c r="E24" s="130" t="s">
        <v>3565</v>
      </c>
      <c r="F24" s="130" t="s">
        <v>3565</v>
      </c>
      <c r="G24" s="130" t="s">
        <v>3565</v>
      </c>
      <c r="H24" s="130" t="s">
        <v>3565</v>
      </c>
      <c r="I24" s="130" t="s">
        <v>3565</v>
      </c>
      <c r="J24" s="130" t="s">
        <v>3565</v>
      </c>
    </row>
    <row r="25" spans="1:10">
      <c r="A25" s="74" t="s">
        <v>184</v>
      </c>
      <c r="B25" s="130" t="s">
        <v>3565</v>
      </c>
      <c r="C25" s="130" t="s">
        <v>3565</v>
      </c>
      <c r="D25" s="130" t="s">
        <v>3565</v>
      </c>
      <c r="E25" s="130" t="s">
        <v>3565</v>
      </c>
      <c r="F25" s="130" t="s">
        <v>3565</v>
      </c>
      <c r="G25" s="68">
        <v>22621.168289999998</v>
      </c>
      <c r="H25" s="130" t="s">
        <v>3565</v>
      </c>
      <c r="I25" s="69">
        <f>IFERROR(G25/$G$9,0)</f>
        <v>1.028432829339831E-2</v>
      </c>
      <c r="J25" s="69">
        <f>G25/'סכום נכסי הקרן'!$C$41</f>
        <v>1.0748188313577378E-3</v>
      </c>
    </row>
    <row r="26" spans="1:10">
      <c r="A26" s="62" t="s">
        <v>2212</v>
      </c>
      <c r="B26" s="59">
        <v>8510</v>
      </c>
      <c r="C26" s="71" t="s">
        <v>132</v>
      </c>
      <c r="D26" s="78">
        <v>44655</v>
      </c>
      <c r="E26" s="68">
        <v>8542727.2599999998</v>
      </c>
      <c r="F26" s="70">
        <v>94.706891999999996</v>
      </c>
      <c r="G26" s="68">
        <v>8090.5521699999999</v>
      </c>
      <c r="H26" s="69">
        <v>8.6999999999999994E-3</v>
      </c>
      <c r="I26" s="69">
        <f>IFERROR(G26/$G$9,0)</f>
        <v>3.6782315362521929E-3</v>
      </c>
      <c r="J26" s="69">
        <f>G26/'סכום נכסי הקרן'!$C$41</f>
        <v>3.8441329452654064E-4</v>
      </c>
    </row>
    <row r="27" spans="1:10">
      <c r="A27" s="62" t="s">
        <v>2213</v>
      </c>
      <c r="B27" s="59">
        <v>7004</v>
      </c>
      <c r="C27" s="71" t="s">
        <v>132</v>
      </c>
      <c r="D27" s="78">
        <v>43614</v>
      </c>
      <c r="E27" s="68">
        <v>15357867.66</v>
      </c>
      <c r="F27" s="70">
        <v>94.613511000000003</v>
      </c>
      <c r="G27" s="68">
        <v>14530.616119999999</v>
      </c>
      <c r="H27" s="69">
        <v>1.32E-2</v>
      </c>
      <c r="I27" s="69">
        <f>IFERROR(G27/$G$9,0)</f>
        <v>6.6060967571461163E-3</v>
      </c>
      <c r="J27" s="69">
        <f>G27/'סכום נכסי הקרן'!$C$41</f>
        <v>6.9040553683119728E-4</v>
      </c>
    </row>
    <row r="28" spans="1:10">
      <c r="A28" s="129" t="s">
        <v>3565</v>
      </c>
      <c r="B28" s="130" t="s">
        <v>3565</v>
      </c>
      <c r="C28" s="130" t="s">
        <v>3565</v>
      </c>
      <c r="D28" s="130" t="s">
        <v>3565</v>
      </c>
      <c r="E28" s="130" t="s">
        <v>3565</v>
      </c>
      <c r="F28" s="130" t="s">
        <v>3565</v>
      </c>
      <c r="G28" s="130" t="s">
        <v>3565</v>
      </c>
      <c r="H28" s="130" t="s">
        <v>3565</v>
      </c>
      <c r="I28" s="130" t="s">
        <v>3565</v>
      </c>
      <c r="J28" s="130" t="s">
        <v>3565</v>
      </c>
    </row>
    <row r="29" spans="1:10">
      <c r="A29" s="74" t="s">
        <v>185</v>
      </c>
      <c r="B29" s="127" t="s">
        <v>3565</v>
      </c>
      <c r="C29" s="127" t="s">
        <v>3565</v>
      </c>
      <c r="D29" s="127" t="s">
        <v>3565</v>
      </c>
      <c r="E29" s="127" t="s">
        <v>3565</v>
      </c>
      <c r="F29" s="127" t="s">
        <v>3565</v>
      </c>
      <c r="G29" s="65">
        <v>108028.63921870098</v>
      </c>
      <c r="H29" s="127" t="s">
        <v>3565</v>
      </c>
      <c r="I29" s="66">
        <f t="shared" ref="I29:I50" si="1">IFERROR(G29/$G$9,0)</f>
        <v>4.911337807894469E-2</v>
      </c>
      <c r="J29" s="66">
        <f>G29/'סכום נכסי הקרן'!$C$41</f>
        <v>5.132856723829753E-3</v>
      </c>
    </row>
    <row r="30" spans="1:10">
      <c r="A30" s="62" t="s">
        <v>2214</v>
      </c>
      <c r="B30" s="59">
        <v>91381</v>
      </c>
      <c r="C30" s="71" t="s">
        <v>131</v>
      </c>
      <c r="D30" s="78">
        <v>44742</v>
      </c>
      <c r="E30" s="68">
        <v>477332.89</v>
      </c>
      <c r="F30" s="70">
        <v>100</v>
      </c>
      <c r="G30" s="68">
        <v>1731.2863799999998</v>
      </c>
      <c r="H30" s="69">
        <v>3.8E-3</v>
      </c>
      <c r="I30" s="69">
        <f t="shared" si="1"/>
        <v>7.8709982055525111E-4</v>
      </c>
      <c r="J30" s="69">
        <f>G30/'סכום נכסי הקרן'!$C$41</f>
        <v>8.2260083999276436E-5</v>
      </c>
    </row>
    <row r="31" spans="1:10">
      <c r="A31" s="62" t="s">
        <v>2215</v>
      </c>
      <c r="B31" s="59">
        <v>72111</v>
      </c>
      <c r="C31" s="71" t="s">
        <v>131</v>
      </c>
      <c r="D31" s="78">
        <v>43466</v>
      </c>
      <c r="E31" s="68">
        <v>288157.94</v>
      </c>
      <c r="F31" s="70">
        <v>100</v>
      </c>
      <c r="G31" s="68">
        <v>1045.1488400000001</v>
      </c>
      <c r="H31" s="69">
        <v>2.5000000000000001E-3</v>
      </c>
      <c r="I31" s="69">
        <f t="shared" si="1"/>
        <v>4.7515909206051108E-4</v>
      </c>
      <c r="J31" s="69">
        <f>G31/'סכום נכסי הקרן'!$C$41</f>
        <v>4.9659046800880134E-5</v>
      </c>
    </row>
    <row r="32" spans="1:10">
      <c r="A32" s="62" t="s">
        <v>2216</v>
      </c>
      <c r="B32" s="59">
        <v>5272</v>
      </c>
      <c r="C32" s="71" t="s">
        <v>131</v>
      </c>
      <c r="D32" s="78">
        <v>42403</v>
      </c>
      <c r="E32" s="68">
        <v>1260987.071823</v>
      </c>
      <c r="F32" s="70">
        <v>113.42319999999999</v>
      </c>
      <c r="G32" s="68">
        <v>5187.523597849</v>
      </c>
      <c r="H32" s="69">
        <v>1.2999999999999999E-3</v>
      </c>
      <c r="I32" s="69">
        <f t="shared" si="1"/>
        <v>2.3584191154978527E-3</v>
      </c>
      <c r="J32" s="69">
        <f>G32/'סכום נכסי הקרן'!$C$41</f>
        <v>2.4647922598876305E-4</v>
      </c>
    </row>
    <row r="33" spans="1:10">
      <c r="A33" s="62" t="s">
        <v>2217</v>
      </c>
      <c r="B33" s="59">
        <v>8292</v>
      </c>
      <c r="C33" s="71" t="s">
        <v>131</v>
      </c>
      <c r="D33" s="78">
        <v>44317</v>
      </c>
      <c r="E33" s="68">
        <v>954446.98</v>
      </c>
      <c r="F33" s="70">
        <v>126.2667</v>
      </c>
      <c r="G33" s="68">
        <v>4371.0743300000004</v>
      </c>
      <c r="H33" s="69">
        <v>2.5000000000000001E-3</v>
      </c>
      <c r="I33" s="69">
        <f t="shared" si="1"/>
        <v>1.9872343827811233E-3</v>
      </c>
      <c r="J33" s="69">
        <f>G33/'סכום נכסי הקרן'!$C$41</f>
        <v>2.076865767019325E-4</v>
      </c>
    </row>
    <row r="34" spans="1:10">
      <c r="A34" s="62" t="s">
        <v>2218</v>
      </c>
      <c r="B34" s="59">
        <v>7038</v>
      </c>
      <c r="C34" s="71" t="s">
        <v>131</v>
      </c>
      <c r="D34" s="78">
        <v>43556</v>
      </c>
      <c r="E34" s="68">
        <v>1879800.310761</v>
      </c>
      <c r="F34" s="70">
        <v>117.4562</v>
      </c>
      <c r="G34" s="68">
        <v>8008.2056804510003</v>
      </c>
      <c r="H34" s="69">
        <v>3.2000000000000002E-3</v>
      </c>
      <c r="I34" s="69">
        <f t="shared" si="1"/>
        <v>3.6407941094370104E-3</v>
      </c>
      <c r="J34" s="69">
        <f>G34/'סכום נכסי הקרן'!$C$41</f>
        <v>3.805006956488516E-4</v>
      </c>
    </row>
    <row r="35" spans="1:10">
      <c r="A35" s="62" t="s">
        <v>2219</v>
      </c>
      <c r="B35" s="59">
        <v>9290</v>
      </c>
      <c r="C35" s="71" t="s">
        <v>131</v>
      </c>
      <c r="D35" s="78">
        <v>44853</v>
      </c>
      <c r="E35" s="68">
        <v>171636.10752699999</v>
      </c>
      <c r="F35" s="70">
        <v>111.11109999999999</v>
      </c>
      <c r="G35" s="68">
        <v>691.69344554400004</v>
      </c>
      <c r="H35" s="69">
        <v>1.8E-3</v>
      </c>
      <c r="I35" s="69">
        <f t="shared" si="1"/>
        <v>3.1446662617823275E-4</v>
      </c>
      <c r="J35" s="69">
        <f>G35/'סכום נכסי הקרן'!$C$41</f>
        <v>3.2865019669477437E-5</v>
      </c>
    </row>
    <row r="36" spans="1:10">
      <c r="A36" s="62" t="s">
        <v>2220</v>
      </c>
      <c r="B36" s="59">
        <v>83791</v>
      </c>
      <c r="C36" s="71" t="s">
        <v>132</v>
      </c>
      <c r="D36" s="78">
        <v>44308</v>
      </c>
      <c r="E36" s="68">
        <v>5453634.25</v>
      </c>
      <c r="F36" s="70">
        <v>100</v>
      </c>
      <c r="G36" s="68">
        <v>5453.6342500000001</v>
      </c>
      <c r="H36" s="69">
        <v>2.3E-3</v>
      </c>
      <c r="I36" s="69">
        <f t="shared" si="1"/>
        <v>2.4794017842091334E-3</v>
      </c>
      <c r="J36" s="69">
        <f>G36/'סכום נכסי הקרן'!$C$41</f>
        <v>2.5912316800316481E-4</v>
      </c>
    </row>
    <row r="37" spans="1:10">
      <c r="A37" s="62" t="s">
        <v>2221</v>
      </c>
      <c r="B37" s="59">
        <v>7079</v>
      </c>
      <c r="C37" s="71" t="s">
        <v>132</v>
      </c>
      <c r="D37" s="78">
        <v>44166</v>
      </c>
      <c r="E37" s="68">
        <v>12304349.109999999</v>
      </c>
      <c r="F37" s="70">
        <v>73.331999999999994</v>
      </c>
      <c r="G37" s="68">
        <v>9023.0252899999996</v>
      </c>
      <c r="H37" s="69">
        <v>3.2099999999999997E-2</v>
      </c>
      <c r="I37" s="69">
        <f t="shared" si="1"/>
        <v>4.1021645342259857E-3</v>
      </c>
      <c r="J37" s="69">
        <f>G37/'סכום נכסי הקרן'!$C$41</f>
        <v>4.2871868389734324E-4</v>
      </c>
    </row>
    <row r="38" spans="1:10">
      <c r="A38" s="62" t="s">
        <v>2222</v>
      </c>
      <c r="B38" s="59">
        <v>8279</v>
      </c>
      <c r="C38" s="71" t="s">
        <v>132</v>
      </c>
      <c r="D38" s="78">
        <v>44308</v>
      </c>
      <c r="E38" s="68">
        <v>1203470.07</v>
      </c>
      <c r="F38" s="70">
        <v>101.042474</v>
      </c>
      <c r="G38" s="68">
        <v>1216.0162399999999</v>
      </c>
      <c r="H38" s="69">
        <v>1.35E-2</v>
      </c>
      <c r="I38" s="69">
        <f t="shared" si="1"/>
        <v>5.5284104083131022E-4</v>
      </c>
      <c r="J38" s="69">
        <f>G38/'סכום נכסי הקרן'!$C$41</f>
        <v>5.7777615074222612E-5</v>
      </c>
    </row>
    <row r="39" spans="1:10">
      <c r="A39" s="62" t="s">
        <v>2223</v>
      </c>
      <c r="B39" s="59">
        <v>6662</v>
      </c>
      <c r="C39" s="71" t="s">
        <v>131</v>
      </c>
      <c r="D39" s="78">
        <v>43556</v>
      </c>
      <c r="E39" s="68">
        <v>1013450.087253</v>
      </c>
      <c r="F39" s="70">
        <v>133.20480000000001</v>
      </c>
      <c r="G39" s="68">
        <v>4896.3200169700003</v>
      </c>
      <c r="H39" s="69">
        <v>7.0000000000000001E-3</v>
      </c>
      <c r="I39" s="69">
        <f t="shared" si="1"/>
        <v>2.2260283747730816E-3</v>
      </c>
      <c r="J39" s="69">
        <f>G39/'סכום נכסי הקרן'!$C$41</f>
        <v>2.3264302228455752E-4</v>
      </c>
    </row>
    <row r="40" spans="1:10">
      <c r="A40" s="62" t="s">
        <v>2224</v>
      </c>
      <c r="B40" s="59">
        <v>8283</v>
      </c>
      <c r="C40" s="71" t="s">
        <v>132</v>
      </c>
      <c r="D40" s="78">
        <v>44317</v>
      </c>
      <c r="E40" s="68">
        <v>8997516.9199999999</v>
      </c>
      <c r="F40" s="70">
        <v>107.82</v>
      </c>
      <c r="G40" s="68">
        <v>9701.1227400000007</v>
      </c>
      <c r="H40" s="69">
        <v>6.8999999999999999E-3</v>
      </c>
      <c r="I40" s="69">
        <f t="shared" si="1"/>
        <v>4.4104499729492857E-3</v>
      </c>
      <c r="J40" s="69">
        <f>G40/'סכום נכסי הקרן'!$C$41</f>
        <v>4.6093770545326587E-4</v>
      </c>
    </row>
    <row r="41" spans="1:10">
      <c r="A41" s="62" t="s">
        <v>2225</v>
      </c>
      <c r="B41" s="59">
        <v>85741</v>
      </c>
      <c r="C41" s="71" t="s">
        <v>131</v>
      </c>
      <c r="D41" s="78">
        <v>44404</v>
      </c>
      <c r="E41" s="68">
        <v>264173.02</v>
      </c>
      <c r="F41" s="70">
        <v>100</v>
      </c>
      <c r="G41" s="68">
        <v>958.15553</v>
      </c>
      <c r="H41" s="69">
        <v>1.5E-3</v>
      </c>
      <c r="I41" s="69">
        <f t="shared" si="1"/>
        <v>4.3560906759228452E-4</v>
      </c>
      <c r="J41" s="69">
        <f>G41/'סכום נכסי הקרן'!$C$41</f>
        <v>4.5525659586238555E-5</v>
      </c>
    </row>
    <row r="42" spans="1:10">
      <c r="A42" s="62" t="s">
        <v>2226</v>
      </c>
      <c r="B42" s="59">
        <v>72112</v>
      </c>
      <c r="C42" s="71" t="s">
        <v>131</v>
      </c>
      <c r="D42" s="78">
        <v>43466</v>
      </c>
      <c r="E42" s="68">
        <v>128251.23</v>
      </c>
      <c r="F42" s="70">
        <v>100</v>
      </c>
      <c r="G42" s="68">
        <v>465.16721000000001</v>
      </c>
      <c r="H42" s="69">
        <v>5.9999999999999995E-4</v>
      </c>
      <c r="I42" s="69">
        <f t="shared" si="1"/>
        <v>2.1148033725026293E-4</v>
      </c>
      <c r="J42" s="69">
        <f>G42/'סכום נכסי הקרן'!$C$41</f>
        <v>2.2101885748277571E-5</v>
      </c>
    </row>
    <row r="43" spans="1:10">
      <c r="A43" s="62" t="s">
        <v>2227</v>
      </c>
      <c r="B43" s="59">
        <v>7067</v>
      </c>
      <c r="C43" s="71" t="s">
        <v>132</v>
      </c>
      <c r="D43" s="78">
        <v>44048</v>
      </c>
      <c r="E43" s="68">
        <v>9794207.7699999996</v>
      </c>
      <c r="F43" s="70">
        <v>125.3601</v>
      </c>
      <c r="G43" s="68">
        <v>12278.02866</v>
      </c>
      <c r="H43" s="69">
        <v>3.2099999999999997E-2</v>
      </c>
      <c r="I43" s="69">
        <f t="shared" si="1"/>
        <v>5.5819962928711029E-3</v>
      </c>
      <c r="J43" s="69">
        <f>G43/'סכום נכסי הקרן'!$C$41</f>
        <v>5.833764307191764E-4</v>
      </c>
    </row>
    <row r="44" spans="1:10">
      <c r="A44" s="62" t="s">
        <v>2228</v>
      </c>
      <c r="B44" s="59">
        <v>5289</v>
      </c>
      <c r="C44" s="71" t="s">
        <v>131</v>
      </c>
      <c r="D44" s="78">
        <v>42736</v>
      </c>
      <c r="E44" s="68">
        <v>910211.62320399994</v>
      </c>
      <c r="F44" s="70">
        <v>112.22150000000001</v>
      </c>
      <c r="G44" s="68">
        <v>3704.8105262849995</v>
      </c>
      <c r="H44" s="69">
        <v>5.4000000000000003E-3</v>
      </c>
      <c r="I44" s="69">
        <f t="shared" si="1"/>
        <v>1.6843289094841309E-3</v>
      </c>
      <c r="J44" s="69">
        <f>G44/'סכום נכסי הקרן'!$C$41</f>
        <v>1.7602981725854485E-4</v>
      </c>
    </row>
    <row r="45" spans="1:10">
      <c r="A45" s="62" t="s">
        <v>2229</v>
      </c>
      <c r="B45" s="59">
        <v>8405</v>
      </c>
      <c r="C45" s="71" t="s">
        <v>131</v>
      </c>
      <c r="D45" s="78">
        <v>44581</v>
      </c>
      <c r="E45" s="68">
        <v>152334.30146300001</v>
      </c>
      <c r="F45" s="70">
        <v>108.9652</v>
      </c>
      <c r="G45" s="68">
        <v>602.05072290399994</v>
      </c>
      <c r="H45" s="69">
        <v>4.7000000000000002E-3</v>
      </c>
      <c r="I45" s="69">
        <f t="shared" si="1"/>
        <v>2.7371209144664882E-4</v>
      </c>
      <c r="J45" s="69">
        <f>G45/'סכום נכסי הקרן'!$C$41</f>
        <v>2.8605748656041608E-5</v>
      </c>
    </row>
    <row r="46" spans="1:10">
      <c r="A46" s="62" t="s">
        <v>2230</v>
      </c>
      <c r="B46" s="59">
        <v>5230</v>
      </c>
      <c r="C46" s="71" t="s">
        <v>131</v>
      </c>
      <c r="D46" s="78">
        <v>40372</v>
      </c>
      <c r="E46" s="68">
        <v>492099.726891</v>
      </c>
      <c r="F46" s="70">
        <v>18.6633</v>
      </c>
      <c r="G46" s="68">
        <v>333.11110869800001</v>
      </c>
      <c r="H46" s="69">
        <v>5.0000000000000001E-3</v>
      </c>
      <c r="I46" s="69">
        <f t="shared" si="1"/>
        <v>1.514432833932169E-4</v>
      </c>
      <c r="J46" s="69">
        <f>G46/'סכום נכסי הקרן'!$C$41</f>
        <v>1.582739175860067E-5</v>
      </c>
    </row>
    <row r="47" spans="1:10">
      <c r="A47" s="62" t="s">
        <v>2231</v>
      </c>
      <c r="B47" s="59">
        <v>5310</v>
      </c>
      <c r="C47" s="71" t="s">
        <v>131</v>
      </c>
      <c r="D47" s="78">
        <v>42979</v>
      </c>
      <c r="E47" s="68">
        <v>298996.65000000002</v>
      </c>
      <c r="F47" s="70">
        <v>119.8379</v>
      </c>
      <c r="G47" s="68">
        <v>1299.5951299999999</v>
      </c>
      <c r="H47" s="69">
        <v>8.0000000000000004E-4</v>
      </c>
      <c r="I47" s="69">
        <f t="shared" si="1"/>
        <v>5.9083875748937515E-4</v>
      </c>
      <c r="J47" s="69">
        <f>G47/'סכום נכסי הקרן'!$C$41</f>
        <v>6.1748770043954592E-5</v>
      </c>
    </row>
    <row r="48" spans="1:10">
      <c r="A48" s="62" t="s">
        <v>2232</v>
      </c>
      <c r="B48" s="59">
        <v>6645</v>
      </c>
      <c r="C48" s="71" t="s">
        <v>131</v>
      </c>
      <c r="D48" s="78">
        <v>43466</v>
      </c>
      <c r="E48" s="68">
        <v>967856.73</v>
      </c>
      <c r="F48" s="70">
        <v>159.67689999999999</v>
      </c>
      <c r="G48" s="68">
        <v>5605.3240099999994</v>
      </c>
      <c r="H48" s="69">
        <v>1.4999999999999999E-2</v>
      </c>
      <c r="I48" s="69">
        <f t="shared" si="1"/>
        <v>2.5483649460842179E-3</v>
      </c>
      <c r="J48" s="69">
        <f>G48/'סכום נכסי הקרן'!$C$41</f>
        <v>2.6633053273702822E-4</v>
      </c>
    </row>
    <row r="49" spans="1:10">
      <c r="A49" s="62" t="s">
        <v>2233</v>
      </c>
      <c r="B49" s="59">
        <v>7029</v>
      </c>
      <c r="C49" s="71" t="s">
        <v>132</v>
      </c>
      <c r="D49" s="78">
        <v>43739</v>
      </c>
      <c r="E49" s="68">
        <v>20601312.890000001</v>
      </c>
      <c r="F49" s="70">
        <v>107.327808</v>
      </c>
      <c r="G49" s="68">
        <v>22110.935899999997</v>
      </c>
      <c r="H49" s="69">
        <v>1.41E-2</v>
      </c>
      <c r="I49" s="69">
        <f t="shared" si="1"/>
        <v>1.0052359840778426E-2</v>
      </c>
      <c r="J49" s="69">
        <f>G49/'סכום נכסי הקרן'!$C$41</f>
        <v>1.050575725338183E-3</v>
      </c>
    </row>
    <row r="50" spans="1:10">
      <c r="A50" s="62" t="s">
        <v>2234</v>
      </c>
      <c r="B50" s="59">
        <v>7076</v>
      </c>
      <c r="C50" s="71" t="s">
        <v>132</v>
      </c>
      <c r="D50" s="78">
        <v>44104</v>
      </c>
      <c r="E50" s="68">
        <v>13259199.310000001</v>
      </c>
      <c r="F50" s="70">
        <v>70.489953999999997</v>
      </c>
      <c r="G50" s="68">
        <v>9346.4095899999993</v>
      </c>
      <c r="H50" s="69">
        <v>2.5999999999999999E-2</v>
      </c>
      <c r="I50" s="69">
        <f t="shared" si="1"/>
        <v>4.2491856899635966E-3</v>
      </c>
      <c r="J50" s="69">
        <f>G50/'סכום נכסי הקרן'!$C$41</f>
        <v>4.4408391751169608E-4</v>
      </c>
    </row>
    <row r="51" spans="1:10">
      <c r="A51" s="129" t="s">
        <v>3565</v>
      </c>
      <c r="B51" s="130" t="s">
        <v>3565</v>
      </c>
      <c r="C51" s="130" t="s">
        <v>3565</v>
      </c>
      <c r="D51" s="130" t="s">
        <v>3565</v>
      </c>
      <c r="E51" s="130" t="s">
        <v>3565</v>
      </c>
      <c r="F51" s="130" t="s">
        <v>3565</v>
      </c>
      <c r="G51" s="130" t="s">
        <v>3565</v>
      </c>
      <c r="H51" s="130" t="s">
        <v>3565</v>
      </c>
      <c r="I51" s="130" t="s">
        <v>3565</v>
      </c>
      <c r="J51" s="130" t="s">
        <v>3565</v>
      </c>
    </row>
    <row r="52" spans="1:10">
      <c r="A52" s="56" t="s">
        <v>2235</v>
      </c>
      <c r="B52" s="127" t="s">
        <v>3565</v>
      </c>
      <c r="C52" s="127" t="s">
        <v>3565</v>
      </c>
      <c r="D52" s="127" t="s">
        <v>3565</v>
      </c>
      <c r="E52" s="127" t="s">
        <v>3565</v>
      </c>
      <c r="F52" s="127" t="s">
        <v>3565</v>
      </c>
      <c r="G52" s="65">
        <v>2045755.9507638314</v>
      </c>
      <c r="H52" s="127" t="s">
        <v>3565</v>
      </c>
      <c r="I52" s="66">
        <f t="shared" ref="I52:I66" si="2">IFERROR(G52/$G$9,0)</f>
        <v>0.93006804671220766</v>
      </c>
      <c r="J52" s="66">
        <f>G52/'סכום נכסי הקרן'!$C$41</f>
        <v>9.7201744492353956E-2</v>
      </c>
    </row>
    <row r="53" spans="1:10">
      <c r="A53" s="74" t="s">
        <v>181</v>
      </c>
      <c r="B53" s="127" t="s">
        <v>3565</v>
      </c>
      <c r="C53" s="127" t="s">
        <v>3565</v>
      </c>
      <c r="D53" s="127" t="s">
        <v>3565</v>
      </c>
      <c r="E53" s="127" t="s">
        <v>3565</v>
      </c>
      <c r="F53" s="127" t="s">
        <v>3565</v>
      </c>
      <c r="G53" s="65">
        <v>78272.571333882996</v>
      </c>
      <c r="H53" s="127" t="s">
        <v>3565</v>
      </c>
      <c r="I53" s="66">
        <f t="shared" si="2"/>
        <v>3.5585289391173634E-2</v>
      </c>
      <c r="J53" s="66">
        <f>G53/'סכום נכסי הקרן'!$C$41</f>
        <v>3.7190313325081276E-3</v>
      </c>
    </row>
    <row r="54" spans="1:10">
      <c r="A54" s="62" t="s">
        <v>2236</v>
      </c>
      <c r="B54" s="59">
        <v>8888</v>
      </c>
      <c r="C54" s="71" t="s">
        <v>131</v>
      </c>
      <c r="D54" s="78">
        <v>44476</v>
      </c>
      <c r="E54" s="68">
        <v>105358.59450099999</v>
      </c>
      <c r="F54" s="70">
        <v>89.915700000000001</v>
      </c>
      <c r="G54" s="68">
        <v>343.59991867500003</v>
      </c>
      <c r="H54" s="69">
        <v>1.03E-2</v>
      </c>
      <c r="I54" s="69">
        <f t="shared" si="2"/>
        <v>1.5621184193217728E-4</v>
      </c>
      <c r="J54" s="69">
        <f>G54/'סכום נכסי הקרן'!$C$41</f>
        <v>1.632575551847757E-5</v>
      </c>
    </row>
    <row r="55" spans="1:10">
      <c r="A55" s="62" t="s">
        <v>2237</v>
      </c>
      <c r="B55" s="59">
        <v>84032</v>
      </c>
      <c r="C55" s="71" t="s">
        <v>131</v>
      </c>
      <c r="D55" s="78">
        <v>44314</v>
      </c>
      <c r="E55" s="68">
        <v>498092.31</v>
      </c>
      <c r="F55" s="70">
        <v>100</v>
      </c>
      <c r="G55" s="68">
        <v>1806.5808200000001</v>
      </c>
      <c r="H55" s="69">
        <v>2.9999999999999997E-4</v>
      </c>
      <c r="I55" s="69">
        <f t="shared" si="2"/>
        <v>8.2133115333614458E-4</v>
      </c>
      <c r="J55" s="69">
        <f>G55/'סכום נכסי הקרן'!$C$41</f>
        <v>8.5837612841777066E-5</v>
      </c>
    </row>
    <row r="56" spans="1:10">
      <c r="A56" s="62" t="s">
        <v>2238</v>
      </c>
      <c r="B56" s="59">
        <v>84034</v>
      </c>
      <c r="C56" s="71" t="s">
        <v>131</v>
      </c>
      <c r="D56" s="78">
        <v>44314</v>
      </c>
      <c r="E56" s="68">
        <v>286616.92</v>
      </c>
      <c r="F56" s="70">
        <v>100</v>
      </c>
      <c r="G56" s="68">
        <v>1039.5595799999999</v>
      </c>
      <c r="H56" s="69">
        <v>2.0000000000000001E-4</v>
      </c>
      <c r="I56" s="69">
        <f t="shared" si="2"/>
        <v>4.7261803034255497E-4</v>
      </c>
      <c r="J56" s="69">
        <f>G56/'סכום נכסי הקרן'!$C$41</f>
        <v>4.9393479531129065E-5</v>
      </c>
    </row>
    <row r="57" spans="1:10">
      <c r="A57" s="62" t="s">
        <v>2239</v>
      </c>
      <c r="B57" s="59">
        <v>9239</v>
      </c>
      <c r="C57" s="71" t="s">
        <v>131</v>
      </c>
      <c r="D57" s="78">
        <v>44742</v>
      </c>
      <c r="E57" s="68">
        <v>238440.09907999999</v>
      </c>
      <c r="F57" s="70">
        <v>106.13509999999999</v>
      </c>
      <c r="G57" s="68">
        <v>917.87994906100005</v>
      </c>
      <c r="H57" s="69">
        <v>1E-3</v>
      </c>
      <c r="I57" s="69">
        <f t="shared" si="2"/>
        <v>4.1729846173524235E-4</v>
      </c>
      <c r="J57" s="69">
        <f>G57/'סכום נכסי הקרן'!$C$41</f>
        <v>4.3612011613589575E-5</v>
      </c>
    </row>
    <row r="58" spans="1:10">
      <c r="A58" s="62" t="s">
        <v>2240</v>
      </c>
      <c r="B58" s="59">
        <v>97211</v>
      </c>
      <c r="C58" s="71" t="s">
        <v>131</v>
      </c>
      <c r="D58" s="78">
        <v>45166</v>
      </c>
      <c r="E58" s="68">
        <v>165373.57999999999</v>
      </c>
      <c r="F58" s="70">
        <v>100</v>
      </c>
      <c r="G58" s="68">
        <v>599.80998999999997</v>
      </c>
      <c r="H58" s="69">
        <v>1.5E-3</v>
      </c>
      <c r="I58" s="69">
        <f t="shared" si="2"/>
        <v>2.726933804540454E-4</v>
      </c>
      <c r="J58" s="69">
        <f>G58/'סכום נכסי הקרן'!$C$41</f>
        <v>2.8499282805543218E-5</v>
      </c>
    </row>
    <row r="59" spans="1:10">
      <c r="A59" s="62" t="s">
        <v>2241</v>
      </c>
      <c r="B59" s="59">
        <v>9616</v>
      </c>
      <c r="C59" s="71" t="s">
        <v>131</v>
      </c>
      <c r="D59" s="78">
        <v>45093</v>
      </c>
      <c r="E59" s="68">
        <v>52256.856469999999</v>
      </c>
      <c r="F59" s="70">
        <v>98.447900000000004</v>
      </c>
      <c r="G59" s="68">
        <v>186.59383478800004</v>
      </c>
      <c r="H59" s="69">
        <v>1.0200000000000001E-2</v>
      </c>
      <c r="I59" s="69">
        <f t="shared" si="2"/>
        <v>8.4831704087194988E-5</v>
      </c>
      <c r="J59" s="69">
        <f>G59/'סכום נכסי הקרן'!$C$41</f>
        <v>8.8657917608108219E-6</v>
      </c>
    </row>
    <row r="60" spans="1:10">
      <c r="A60" s="62" t="s">
        <v>2242</v>
      </c>
      <c r="B60" s="59">
        <v>8287</v>
      </c>
      <c r="C60" s="71" t="s">
        <v>131</v>
      </c>
      <c r="D60" s="78">
        <v>43800</v>
      </c>
      <c r="E60" s="68">
        <v>1195888.56</v>
      </c>
      <c r="F60" s="70">
        <v>123.3766</v>
      </c>
      <c r="G60" s="68">
        <v>5351.4449999999997</v>
      </c>
      <c r="H60" s="69">
        <v>9.1000000000000004E-3</v>
      </c>
      <c r="I60" s="69">
        <f t="shared" si="2"/>
        <v>2.4329431848307474E-3</v>
      </c>
      <c r="J60" s="69">
        <f>G60/'סכום נכסי הקרן'!$C$41</f>
        <v>2.5426776315164444E-4</v>
      </c>
    </row>
    <row r="61" spans="1:10">
      <c r="A61" s="62" t="s">
        <v>2243</v>
      </c>
      <c r="B61" s="59">
        <v>1181106</v>
      </c>
      <c r="C61" s="71" t="s">
        <v>131</v>
      </c>
      <c r="D61" s="78">
        <v>44287</v>
      </c>
      <c r="E61" s="68">
        <v>1700018.28</v>
      </c>
      <c r="F61" s="70">
        <v>107.2026</v>
      </c>
      <c r="G61" s="68">
        <v>6610.0761600000005</v>
      </c>
      <c r="H61" s="69">
        <v>8.9999999999999993E-3</v>
      </c>
      <c r="I61" s="69">
        <f t="shared" si="2"/>
        <v>3.0051583721189697E-3</v>
      </c>
      <c r="J61" s="69">
        <f>G61/'סכום נכסי הקרן'!$C$41</f>
        <v>3.1407017720731724E-4</v>
      </c>
    </row>
    <row r="62" spans="1:10">
      <c r="A62" s="62" t="s">
        <v>2244</v>
      </c>
      <c r="B62" s="59">
        <v>7046</v>
      </c>
      <c r="C62" s="71" t="s">
        <v>131</v>
      </c>
      <c r="D62" s="78">
        <v>43795</v>
      </c>
      <c r="E62" s="68">
        <v>4798864.4800000004</v>
      </c>
      <c r="F62" s="70">
        <v>146.4255</v>
      </c>
      <c r="G62" s="68">
        <v>25486.06323</v>
      </c>
      <c r="H62" s="69">
        <v>5.0000000000000001E-4</v>
      </c>
      <c r="I62" s="69">
        <f t="shared" si="2"/>
        <v>1.1586803908774921E-2</v>
      </c>
      <c r="J62" s="69">
        <f>G62/'סכום נכסי הקרן'!$C$41</f>
        <v>1.2109410241595447E-3</v>
      </c>
    </row>
    <row r="63" spans="1:10">
      <c r="A63" s="62" t="s">
        <v>2245</v>
      </c>
      <c r="B63" s="59">
        <v>8315</v>
      </c>
      <c r="C63" s="71" t="s">
        <v>131</v>
      </c>
      <c r="D63" s="78">
        <v>44337</v>
      </c>
      <c r="E63" s="68">
        <v>6083935.8399999999</v>
      </c>
      <c r="F63" s="70">
        <v>95.038200000000003</v>
      </c>
      <c r="G63" s="68">
        <v>20971.542899999997</v>
      </c>
      <c r="H63" s="69">
        <v>5.0000000000000001E-4</v>
      </c>
      <c r="I63" s="69">
        <f t="shared" si="2"/>
        <v>9.534354248981471E-3</v>
      </c>
      <c r="J63" s="69">
        <f>G63/'סכום נכסי הקרן'!$C$41</f>
        <v>9.9643877551236167E-4</v>
      </c>
    </row>
    <row r="64" spans="1:10">
      <c r="A64" s="62" t="s">
        <v>2246</v>
      </c>
      <c r="B64" s="59">
        <v>8338</v>
      </c>
      <c r="C64" s="71" t="s">
        <v>131</v>
      </c>
      <c r="D64" s="78">
        <v>44561</v>
      </c>
      <c r="E64" s="68">
        <v>165438.54954599999</v>
      </c>
      <c r="F64" s="70">
        <v>80.141499999999994</v>
      </c>
      <c r="G64" s="68">
        <v>480.88555905500004</v>
      </c>
      <c r="H64" s="69">
        <v>6.8999999999999999E-3</v>
      </c>
      <c r="I64" s="69">
        <f t="shared" si="2"/>
        <v>2.1862641652607592E-4</v>
      </c>
      <c r="J64" s="69">
        <f>G64/'סכום נכסי הקרן'!$C$41</f>
        <v>2.2848725051428705E-5</v>
      </c>
    </row>
    <row r="65" spans="1:10">
      <c r="A65" s="62" t="s">
        <v>2247</v>
      </c>
      <c r="B65" s="59">
        <v>84031</v>
      </c>
      <c r="C65" s="71" t="s">
        <v>131</v>
      </c>
      <c r="D65" s="78">
        <v>44314</v>
      </c>
      <c r="E65" s="68">
        <v>299776.56</v>
      </c>
      <c r="F65" s="70">
        <v>100</v>
      </c>
      <c r="G65" s="68">
        <v>1087.2895900000001</v>
      </c>
      <c r="H65" s="69">
        <v>2.9999999999999997E-4</v>
      </c>
      <c r="I65" s="69">
        <f t="shared" si="2"/>
        <v>4.9431766521526772E-4</v>
      </c>
      <c r="J65" s="69">
        <f>G65/'סכום נכסי הקרן'!$C$41</f>
        <v>5.166131613935463E-5</v>
      </c>
    </row>
    <row r="66" spans="1:10">
      <c r="A66" s="62" t="s">
        <v>2248</v>
      </c>
      <c r="B66" s="59">
        <v>84033</v>
      </c>
      <c r="C66" s="71" t="s">
        <v>131</v>
      </c>
      <c r="D66" s="78">
        <v>44314</v>
      </c>
      <c r="E66" s="68">
        <v>293690.23</v>
      </c>
      <c r="F66" s="70">
        <v>100</v>
      </c>
      <c r="G66" s="68">
        <v>1065.2144599999999</v>
      </c>
      <c r="H66" s="69">
        <v>1E-4</v>
      </c>
      <c r="I66" s="69">
        <f t="shared" si="2"/>
        <v>4.8428158391615065E-4</v>
      </c>
      <c r="J66" s="69">
        <f>G66/'סכום נכסי הקרן'!$C$41</f>
        <v>5.0612441690232609E-5</v>
      </c>
    </row>
    <row r="67" spans="1:10">
      <c r="A67" s="62" t="s">
        <v>2249</v>
      </c>
      <c r="B67" s="59">
        <v>84036</v>
      </c>
      <c r="C67" s="71" t="s">
        <v>131</v>
      </c>
      <c r="D67" s="78">
        <v>44314</v>
      </c>
      <c r="E67" s="68">
        <v>448250.18</v>
      </c>
      <c r="F67" s="70">
        <v>100</v>
      </c>
      <c r="G67" s="68">
        <v>1625.80341</v>
      </c>
      <c r="H67" s="69">
        <v>4.0000000000000002E-4</v>
      </c>
      <c r="I67" s="69">
        <f t="shared" ref="I67:I127" si="3">IFERROR(G67/$G$9,0)</f>
        <v>7.3914378756281525E-4</v>
      </c>
      <c r="J67" s="69">
        <f>G67/'סכום נכסי הקרן'!$C$41</f>
        <v>7.7248181824725079E-5</v>
      </c>
    </row>
    <row r="68" spans="1:10">
      <c r="A68" s="62" t="s">
        <v>2250</v>
      </c>
      <c r="B68" s="59">
        <v>84035</v>
      </c>
      <c r="C68" s="71" t="s">
        <v>131</v>
      </c>
      <c r="D68" s="78">
        <v>44314</v>
      </c>
      <c r="E68" s="68">
        <v>124523.08</v>
      </c>
      <c r="F68" s="70">
        <v>100</v>
      </c>
      <c r="G68" s="68">
        <v>451.64519999999999</v>
      </c>
      <c r="H68" s="69">
        <v>2.0000000000000001E-4</v>
      </c>
      <c r="I68" s="69">
        <f t="shared" si="3"/>
        <v>2.0533278606087141E-4</v>
      </c>
      <c r="J68" s="69">
        <f>G68/'סכום נכסי הקרן'!$C$41</f>
        <v>2.1459402972875008E-5</v>
      </c>
    </row>
    <row r="69" spans="1:10">
      <c r="A69" s="62" t="s">
        <v>2251</v>
      </c>
      <c r="B69" s="59">
        <v>8316</v>
      </c>
      <c r="C69" s="71" t="s">
        <v>131</v>
      </c>
      <c r="D69" s="78">
        <v>44378</v>
      </c>
      <c r="E69" s="68">
        <v>2994625.71</v>
      </c>
      <c r="F69" s="70">
        <v>94.356899999999996</v>
      </c>
      <c r="G69" s="68">
        <v>10248.58173</v>
      </c>
      <c r="H69" s="69">
        <v>1.47E-2</v>
      </c>
      <c r="I69" s="69">
        <f t="shared" si="3"/>
        <v>4.6593428642515084E-3</v>
      </c>
      <c r="J69" s="69">
        <f>G69/'סכום נכסי הקרן'!$C$41</f>
        <v>4.8694959061784448E-4</v>
      </c>
    </row>
    <row r="70" spans="1:10">
      <c r="A70" s="129" t="s">
        <v>3565</v>
      </c>
      <c r="B70" s="130" t="s">
        <v>3565</v>
      </c>
      <c r="C70" s="130" t="s">
        <v>3565</v>
      </c>
      <c r="D70" s="130" t="s">
        <v>3565</v>
      </c>
      <c r="E70" s="130" t="s">
        <v>3565</v>
      </c>
      <c r="F70" s="130" t="s">
        <v>3565</v>
      </c>
      <c r="G70" s="130" t="s">
        <v>3565</v>
      </c>
      <c r="H70" s="130" t="s">
        <v>3565</v>
      </c>
      <c r="I70" s="130" t="s">
        <v>3565</v>
      </c>
      <c r="J70" s="130" t="s">
        <v>3565</v>
      </c>
    </row>
    <row r="71" spans="1:10">
      <c r="A71" s="74" t="s">
        <v>2252</v>
      </c>
      <c r="B71" s="130" t="s">
        <v>3565</v>
      </c>
      <c r="C71" s="130" t="s">
        <v>3565</v>
      </c>
      <c r="D71" s="130" t="s">
        <v>3565</v>
      </c>
      <c r="E71" s="130" t="s">
        <v>3565</v>
      </c>
      <c r="F71" s="130" t="s">
        <v>3565</v>
      </c>
      <c r="G71" s="68">
        <v>6341.7824244240001</v>
      </c>
      <c r="H71" s="130" t="s">
        <v>3565</v>
      </c>
      <c r="I71" s="69">
        <f t="shared" si="3"/>
        <v>2.8831832017673334E-3</v>
      </c>
      <c r="J71" s="69">
        <f>G71/'סכום נכסי הקרן'!$C$41</f>
        <v>3.0132250849120251E-4</v>
      </c>
    </row>
    <row r="72" spans="1:10">
      <c r="A72" s="62" t="s">
        <v>2253</v>
      </c>
      <c r="B72" s="59" t="s">
        <v>2254</v>
      </c>
      <c r="C72" s="71" t="s">
        <v>131</v>
      </c>
      <c r="D72" s="78">
        <v>44616</v>
      </c>
      <c r="E72" s="68">
        <v>963.02643599999999</v>
      </c>
      <c r="F72" s="70">
        <v>100927.1</v>
      </c>
      <c r="G72" s="68">
        <v>3525.2795300570001</v>
      </c>
      <c r="H72" s="69">
        <v>1.2500991241336879E-3</v>
      </c>
      <c r="I72" s="69">
        <f t="shared" si="3"/>
        <v>1.6027082044710391E-3</v>
      </c>
      <c r="J72" s="69">
        <f>G72/'סכום נכסי הקרן'!$C$41</f>
        <v>1.6749960816038917E-4</v>
      </c>
    </row>
    <row r="73" spans="1:10">
      <c r="A73" s="62" t="s">
        <v>2255</v>
      </c>
      <c r="B73" s="59">
        <v>9628</v>
      </c>
      <c r="C73" s="71" t="s">
        <v>131</v>
      </c>
      <c r="D73" s="78">
        <v>45103</v>
      </c>
      <c r="E73" s="68">
        <v>325.09204399999999</v>
      </c>
      <c r="F73" s="70">
        <v>130547.18</v>
      </c>
      <c r="G73" s="68">
        <v>1539.2925079840002</v>
      </c>
      <c r="H73" s="69">
        <v>1.0455385062566647E-2</v>
      </c>
      <c r="I73" s="69">
        <f t="shared" si="3"/>
        <v>6.9981308165564674E-4</v>
      </c>
      <c r="J73" s="69">
        <f>G73/'סכום נכסי הקרן'!$C$41</f>
        <v>7.313771567140773E-5</v>
      </c>
    </row>
    <row r="74" spans="1:10">
      <c r="A74" s="62" t="s">
        <v>2256</v>
      </c>
      <c r="B74" s="59">
        <v>9768</v>
      </c>
      <c r="C74" s="71" t="s">
        <v>131</v>
      </c>
      <c r="D74" s="78">
        <v>45103</v>
      </c>
      <c r="E74" s="68">
        <v>269.502948</v>
      </c>
      <c r="F74" s="70">
        <v>130662.52</v>
      </c>
      <c r="G74" s="68">
        <v>1277.210386383</v>
      </c>
      <c r="H74" s="69">
        <v>8.6752364000218969E-3</v>
      </c>
      <c r="I74" s="69">
        <f t="shared" si="3"/>
        <v>5.8066191564064772E-4</v>
      </c>
      <c r="J74" s="69">
        <f>G74/'סכום נכסי הקרן'!$C$41</f>
        <v>6.0685184659405631E-5</v>
      </c>
    </row>
    <row r="75" spans="1:10">
      <c r="A75" s="129" t="s">
        <v>3565</v>
      </c>
      <c r="B75" s="130" t="s">
        <v>3565</v>
      </c>
      <c r="C75" s="130" t="s">
        <v>3565</v>
      </c>
      <c r="D75" s="130" t="s">
        <v>3565</v>
      </c>
      <c r="E75" s="130" t="s">
        <v>3565</v>
      </c>
      <c r="F75" s="130" t="s">
        <v>3565</v>
      </c>
      <c r="G75" s="130" t="s">
        <v>3565</v>
      </c>
      <c r="H75" s="130" t="s">
        <v>3565</v>
      </c>
      <c r="I75" s="130" t="s">
        <v>3565</v>
      </c>
      <c r="J75" s="130" t="s">
        <v>3565</v>
      </c>
    </row>
    <row r="76" spans="1:10">
      <c r="A76" s="74" t="s">
        <v>184</v>
      </c>
      <c r="B76" s="127" t="s">
        <v>3565</v>
      </c>
      <c r="C76" s="127" t="s">
        <v>3565</v>
      </c>
      <c r="D76" s="127" t="s">
        <v>3565</v>
      </c>
      <c r="E76" s="127" t="s">
        <v>3565</v>
      </c>
      <c r="F76" s="127" t="s">
        <v>3565</v>
      </c>
      <c r="G76" s="65">
        <v>98127.887439999991</v>
      </c>
      <c r="H76" s="127" t="s">
        <v>3565</v>
      </c>
      <c r="I76" s="66">
        <f t="shared" si="3"/>
        <v>4.4612170168802388E-2</v>
      </c>
      <c r="J76" s="66">
        <f>G76/'סכום נכסי הקרן'!$C$41</f>
        <v>4.6624338738724116E-3</v>
      </c>
    </row>
    <row r="77" spans="1:10">
      <c r="A77" s="62" t="s">
        <v>2257</v>
      </c>
      <c r="B77" s="59">
        <v>7064</v>
      </c>
      <c r="C77" s="71" t="s">
        <v>131</v>
      </c>
      <c r="D77" s="78">
        <v>43466</v>
      </c>
      <c r="E77" s="68">
        <v>3108059.86</v>
      </c>
      <c r="F77" s="70">
        <v>113.7073</v>
      </c>
      <c r="G77" s="68">
        <v>12818.14788</v>
      </c>
      <c r="H77" s="69">
        <v>1E-4</v>
      </c>
      <c r="I77" s="69">
        <f t="shared" si="3"/>
        <v>5.8275522829438963E-3</v>
      </c>
      <c r="J77" s="69">
        <f>G77/'סכום נכסי הקרן'!$C$41</f>
        <v>6.090395751417783E-4</v>
      </c>
    </row>
    <row r="78" spans="1:10">
      <c r="A78" s="62" t="s">
        <v>2258</v>
      </c>
      <c r="B78" s="59">
        <v>7031</v>
      </c>
      <c r="C78" s="71" t="s">
        <v>131</v>
      </c>
      <c r="D78" s="78">
        <v>43090</v>
      </c>
      <c r="E78" s="68">
        <v>2992884.32</v>
      </c>
      <c r="F78" s="70">
        <v>113.4705</v>
      </c>
      <c r="G78" s="68">
        <v>12317.439980000001</v>
      </c>
      <c r="H78" s="69">
        <v>2.0000000000000001E-4</v>
      </c>
      <c r="I78" s="69">
        <f t="shared" si="3"/>
        <v>5.599913977234707E-3</v>
      </c>
      <c r="J78" s="69">
        <f>G78/'סכום נכסי הקרן'!$C$41</f>
        <v>5.8524901432589456E-4</v>
      </c>
    </row>
    <row r="79" spans="1:10">
      <c r="A79" s="62" t="s">
        <v>2259</v>
      </c>
      <c r="B79" s="59">
        <v>5344</v>
      </c>
      <c r="C79" s="71" t="s">
        <v>131</v>
      </c>
      <c r="D79" s="78">
        <v>43431</v>
      </c>
      <c r="E79" s="68">
        <v>2342993.5699999998</v>
      </c>
      <c r="F79" s="70">
        <v>77.903300000000002</v>
      </c>
      <c r="G79" s="68">
        <v>6620.2517800000005</v>
      </c>
      <c r="H79" s="69">
        <v>1.8E-3</v>
      </c>
      <c r="I79" s="69">
        <f t="shared" si="3"/>
        <v>3.0097845441772507E-3</v>
      </c>
      <c r="J79" s="69">
        <f>G79/'סכום נכסי הקרן'!$C$41</f>
        <v>3.1455366010512916E-4</v>
      </c>
    </row>
    <row r="80" spans="1:10">
      <c r="A80" s="62" t="s">
        <v>2260</v>
      </c>
      <c r="B80" s="59">
        <v>7989</v>
      </c>
      <c r="C80" s="71" t="s">
        <v>131</v>
      </c>
      <c r="D80" s="78">
        <v>43830</v>
      </c>
      <c r="E80" s="68">
        <v>3445828.23</v>
      </c>
      <c r="F80" s="70">
        <v>126.8155</v>
      </c>
      <c r="G80" s="68">
        <v>15849.425279999999</v>
      </c>
      <c r="H80" s="69">
        <v>4.3E-3</v>
      </c>
      <c r="I80" s="69">
        <f t="shared" si="3"/>
        <v>7.2056708456239701E-3</v>
      </c>
      <c r="J80" s="69">
        <f>G80/'סכום נכסי הקרן'!$C$41</f>
        <v>7.5306723944368781E-4</v>
      </c>
    </row>
    <row r="81" spans="1:10">
      <c r="A81" s="62" t="s">
        <v>2261</v>
      </c>
      <c r="B81" s="59">
        <v>8404</v>
      </c>
      <c r="C81" s="71" t="s">
        <v>131</v>
      </c>
      <c r="D81" s="78">
        <v>44469</v>
      </c>
      <c r="E81" s="68">
        <v>4872926.6500000004</v>
      </c>
      <c r="F81" s="70">
        <v>109.3446</v>
      </c>
      <c r="G81" s="68">
        <v>19325.679359999998</v>
      </c>
      <c r="H81" s="69">
        <v>1.2500000000000001E-2</v>
      </c>
      <c r="I81" s="69">
        <f t="shared" si="3"/>
        <v>8.7860904654978693E-3</v>
      </c>
      <c r="J81" s="69">
        <f>G81/'סכום נכסי הקרן'!$C$41</f>
        <v>9.1823745964932904E-4</v>
      </c>
    </row>
    <row r="82" spans="1:10">
      <c r="A82" s="62" t="s">
        <v>2262</v>
      </c>
      <c r="B82" s="59">
        <v>9526</v>
      </c>
      <c r="C82" s="71" t="s">
        <v>131</v>
      </c>
      <c r="D82" s="78">
        <v>44645</v>
      </c>
      <c r="E82" s="68">
        <v>837193.22</v>
      </c>
      <c r="F82" s="70">
        <v>86.201099999999997</v>
      </c>
      <c r="G82" s="68">
        <v>2617.49622</v>
      </c>
      <c r="H82" s="69">
        <v>1.6999999999999999E-3</v>
      </c>
      <c r="I82" s="69">
        <f t="shared" si="3"/>
        <v>1.1900000074314963E-3</v>
      </c>
      <c r="J82" s="69">
        <f>G82/'סכום נכסי הקרן'!$C$41</f>
        <v>1.243673267532946E-4</v>
      </c>
    </row>
    <row r="83" spans="1:10">
      <c r="A83" s="62" t="s">
        <v>2263</v>
      </c>
      <c r="B83" s="59">
        <v>9489</v>
      </c>
      <c r="C83" s="71" t="s">
        <v>131</v>
      </c>
      <c r="D83" s="78">
        <v>44665</v>
      </c>
      <c r="E83" s="68">
        <v>2657965.15</v>
      </c>
      <c r="F83" s="70">
        <v>104.8327</v>
      </c>
      <c r="G83" s="68">
        <v>10106.333119999999</v>
      </c>
      <c r="H83" s="69">
        <v>4.7000000000000002E-3</v>
      </c>
      <c r="I83" s="69">
        <f t="shared" si="3"/>
        <v>4.594671960177721E-3</v>
      </c>
      <c r="J83" s="69">
        <f>G83/'סכום נכסי הקרן'!$C$41</f>
        <v>4.8019081128326645E-4</v>
      </c>
    </row>
    <row r="84" spans="1:10">
      <c r="A84" s="62" t="s">
        <v>2264</v>
      </c>
      <c r="B84" s="59">
        <v>9783</v>
      </c>
      <c r="C84" s="71" t="s">
        <v>133</v>
      </c>
      <c r="D84" s="78">
        <v>44643</v>
      </c>
      <c r="E84" s="68">
        <v>3733202.2</v>
      </c>
      <c r="F84" s="70">
        <v>108.5446</v>
      </c>
      <c r="G84" s="68">
        <v>16255.762990000001</v>
      </c>
      <c r="H84" s="69">
        <v>1.72E-2</v>
      </c>
      <c r="I84" s="69">
        <f t="shared" si="3"/>
        <v>7.3904053542070232E-3</v>
      </c>
      <c r="J84" s="69">
        <f>G84/'סכום נכסי הקרן'!$C$41</f>
        <v>7.7237390906392356E-4</v>
      </c>
    </row>
    <row r="85" spans="1:10">
      <c r="A85" s="62" t="s">
        <v>2265</v>
      </c>
      <c r="B85" s="59">
        <v>5343</v>
      </c>
      <c r="C85" s="71" t="s">
        <v>131</v>
      </c>
      <c r="D85" s="78">
        <v>43382</v>
      </c>
      <c r="E85" s="68">
        <v>118730.75</v>
      </c>
      <c r="F85" s="70">
        <v>171.4846</v>
      </c>
      <c r="G85" s="68">
        <v>738.47511999999995</v>
      </c>
      <c r="H85" s="69">
        <v>8.9999999999999998E-4</v>
      </c>
      <c r="I85" s="69">
        <f t="shared" si="3"/>
        <v>3.3573511647247959E-4</v>
      </c>
      <c r="J85" s="69">
        <f>G85/'סכום נכסי הקרן'!$C$41</f>
        <v>3.5087797203473494E-5</v>
      </c>
    </row>
    <row r="86" spans="1:10">
      <c r="A86" s="62" t="s">
        <v>2266</v>
      </c>
      <c r="B86" s="59">
        <v>5299</v>
      </c>
      <c r="C86" s="71" t="s">
        <v>131</v>
      </c>
      <c r="D86" s="78">
        <v>42831</v>
      </c>
      <c r="E86" s="68">
        <v>299003.36</v>
      </c>
      <c r="F86" s="70">
        <v>136.0231</v>
      </c>
      <c r="G86" s="68">
        <v>1475.15041</v>
      </c>
      <c r="H86" s="69">
        <v>2.9999999999999997E-4</v>
      </c>
      <c r="I86" s="69">
        <f t="shared" si="3"/>
        <v>6.7065197093678125E-4</v>
      </c>
      <c r="J86" s="69">
        <f>G86/'סכום נכסי הקרן'!$C$41</f>
        <v>7.0090077551564334E-5</v>
      </c>
    </row>
    <row r="87" spans="1:10">
      <c r="A87" s="62" t="s">
        <v>2267</v>
      </c>
      <c r="B87" s="59">
        <v>53431</v>
      </c>
      <c r="C87" s="71" t="s">
        <v>131</v>
      </c>
      <c r="D87" s="78">
        <v>43382</v>
      </c>
      <c r="E87" s="68">
        <v>903.73</v>
      </c>
      <c r="F87" s="70">
        <v>113.65049999999999</v>
      </c>
      <c r="G87" s="68">
        <v>3.7253000000000003</v>
      </c>
      <c r="H87" s="69">
        <v>8.9999999999999998E-4</v>
      </c>
      <c r="I87" s="69">
        <f t="shared" si="3"/>
        <v>1.693644099201241E-6</v>
      </c>
      <c r="J87" s="69">
        <f>G87/'סכום נכסי הקרן'!$C$41</f>
        <v>1.7700335107037842E-7</v>
      </c>
    </row>
    <row r="88" spans="1:10">
      <c r="A88" s="129" t="s">
        <v>3565</v>
      </c>
      <c r="B88" s="130" t="s">
        <v>3565</v>
      </c>
      <c r="C88" s="130" t="s">
        <v>3565</v>
      </c>
      <c r="D88" s="130" t="s">
        <v>3565</v>
      </c>
      <c r="E88" s="130" t="s">
        <v>3565</v>
      </c>
      <c r="F88" s="130" t="s">
        <v>3565</v>
      </c>
      <c r="G88" s="130" t="s">
        <v>3565</v>
      </c>
      <c r="H88" s="130" t="s">
        <v>3565</v>
      </c>
      <c r="I88" s="130" t="s">
        <v>3565</v>
      </c>
      <c r="J88" s="130" t="s">
        <v>3565</v>
      </c>
    </row>
    <row r="89" spans="1:10">
      <c r="A89" s="74" t="s">
        <v>185</v>
      </c>
      <c r="B89" s="127" t="s">
        <v>3565</v>
      </c>
      <c r="C89" s="127" t="s">
        <v>3565</v>
      </c>
      <c r="D89" s="127" t="s">
        <v>3565</v>
      </c>
      <c r="E89" s="127" t="s">
        <v>3565</v>
      </c>
      <c r="F89" s="127" t="s">
        <v>3565</v>
      </c>
      <c r="G89" s="65">
        <v>1863013.7095655245</v>
      </c>
      <c r="H89" s="127" t="s">
        <v>3565</v>
      </c>
      <c r="I89" s="66">
        <f t="shared" si="3"/>
        <v>0.84698740395046435</v>
      </c>
      <c r="J89" s="66">
        <f>G89/'סכום נכסי הקרן'!$C$41</f>
        <v>8.8518956777482213E-2</v>
      </c>
    </row>
    <row r="90" spans="1:10">
      <c r="A90" s="62" t="s">
        <v>2268</v>
      </c>
      <c r="B90" s="59">
        <v>76203</v>
      </c>
      <c r="C90" s="71" t="s">
        <v>131</v>
      </c>
      <c r="D90" s="78">
        <v>43466</v>
      </c>
      <c r="E90" s="68">
        <v>295014.76</v>
      </c>
      <c r="F90" s="70">
        <v>100</v>
      </c>
      <c r="G90" s="68">
        <v>1070.01855</v>
      </c>
      <c r="H90" s="69">
        <v>2.8E-3</v>
      </c>
      <c r="I90" s="69">
        <f t="shared" si="3"/>
        <v>4.8646568148695888E-4</v>
      </c>
      <c r="J90" s="69">
        <f>G90/'סכום נכסי הקרן'!$C$41</f>
        <v>5.0840702509185096E-5</v>
      </c>
    </row>
    <row r="91" spans="1:10">
      <c r="A91" s="62" t="s">
        <v>2269</v>
      </c>
      <c r="B91" s="59">
        <v>7055</v>
      </c>
      <c r="C91" s="71" t="s">
        <v>131</v>
      </c>
      <c r="D91" s="78">
        <v>43914</v>
      </c>
      <c r="E91" s="68">
        <v>1976002.674529</v>
      </c>
      <c r="F91" s="70">
        <v>113.4684</v>
      </c>
      <c r="G91" s="68">
        <v>8132.2367694989998</v>
      </c>
      <c r="H91" s="69">
        <v>9.7000000000000003E-3</v>
      </c>
      <c r="I91" s="69">
        <f t="shared" si="3"/>
        <v>3.69718272836264E-3</v>
      </c>
      <c r="J91" s="69">
        <f>G91/'סכום נכסי הקרן'!$C$41</f>
        <v>3.8639389039783946E-4</v>
      </c>
    </row>
    <row r="92" spans="1:10">
      <c r="A92" s="62" t="s">
        <v>2270</v>
      </c>
      <c r="B92" s="59">
        <v>5271</v>
      </c>
      <c r="C92" s="71" t="s">
        <v>131</v>
      </c>
      <c r="D92" s="78">
        <v>42352</v>
      </c>
      <c r="E92" s="68">
        <v>1272432.1384690001</v>
      </c>
      <c r="F92" s="70">
        <v>84.997500000000002</v>
      </c>
      <c r="G92" s="68">
        <v>3922.7292815979999</v>
      </c>
      <c r="H92" s="69">
        <v>1.0699999999999999E-2</v>
      </c>
      <c r="I92" s="69">
        <f t="shared" si="3"/>
        <v>1.7834019543506228E-3</v>
      </c>
      <c r="J92" s="69">
        <f>G92/'סכום נכסי הקרן'!$C$41</f>
        <v>1.8638397664208091E-4</v>
      </c>
    </row>
    <row r="93" spans="1:10">
      <c r="A93" s="62" t="s">
        <v>2271</v>
      </c>
      <c r="B93" s="59">
        <v>5238</v>
      </c>
      <c r="C93" s="71" t="s">
        <v>133</v>
      </c>
      <c r="D93" s="78">
        <v>43221</v>
      </c>
      <c r="E93" s="68">
        <v>4905709.9279840002</v>
      </c>
      <c r="F93" s="70">
        <v>89.927700000000002</v>
      </c>
      <c r="G93" s="68">
        <v>17697.542897534</v>
      </c>
      <c r="H93" s="69">
        <v>8.9999999999999998E-4</v>
      </c>
      <c r="I93" s="69">
        <f t="shared" si="3"/>
        <v>8.0458859954283656E-3</v>
      </c>
      <c r="J93" s="69">
        <f>G93/'סכום נכסי הקרן'!$C$41</f>
        <v>8.4087842551614433E-4</v>
      </c>
    </row>
    <row r="94" spans="1:10">
      <c r="A94" s="62" t="s">
        <v>2272</v>
      </c>
      <c r="B94" s="59">
        <v>7070</v>
      </c>
      <c r="C94" s="71" t="s">
        <v>133</v>
      </c>
      <c r="D94" s="78">
        <v>44075</v>
      </c>
      <c r="E94" s="68">
        <v>11894836.565873001</v>
      </c>
      <c r="F94" s="70">
        <v>101.8006</v>
      </c>
      <c r="G94" s="68">
        <v>48576.524547912006</v>
      </c>
      <c r="H94" s="69">
        <v>1.2999999999999999E-3</v>
      </c>
      <c r="I94" s="69">
        <f t="shared" si="3"/>
        <v>2.2084488272159395E-2</v>
      </c>
      <c r="J94" s="69">
        <f>G94/'סכום נכסי הקרן'!$C$41</f>
        <v>2.3080577747652329E-3</v>
      </c>
    </row>
    <row r="95" spans="1:10">
      <c r="A95" s="62" t="s">
        <v>2273</v>
      </c>
      <c r="B95" s="59">
        <v>5339</v>
      </c>
      <c r="C95" s="71" t="s">
        <v>131</v>
      </c>
      <c r="D95" s="78">
        <v>42916</v>
      </c>
      <c r="E95" s="68">
        <v>7006268.9728089999</v>
      </c>
      <c r="F95" s="70">
        <v>77.599299999999999</v>
      </c>
      <c r="G95" s="68">
        <v>19719.330465767998</v>
      </c>
      <c r="H95" s="69">
        <v>4.7999999999999996E-3</v>
      </c>
      <c r="I95" s="69">
        <f t="shared" si="3"/>
        <v>8.9650572258736811E-3</v>
      </c>
      <c r="J95" s="69">
        <f>G95/'סכום נכסי הקרן'!$C$41</f>
        <v>9.3694133983978245E-4</v>
      </c>
    </row>
    <row r="96" spans="1:10">
      <c r="A96" s="62" t="s">
        <v>2274</v>
      </c>
      <c r="B96" s="59">
        <v>7006</v>
      </c>
      <c r="C96" s="71" t="s">
        <v>133</v>
      </c>
      <c r="D96" s="78">
        <v>43617</v>
      </c>
      <c r="E96" s="68">
        <v>2119830.7999999998</v>
      </c>
      <c r="F96" s="70">
        <v>136.87729999999999</v>
      </c>
      <c r="G96" s="68">
        <v>11639.92686</v>
      </c>
      <c r="H96" s="69">
        <v>1E-4</v>
      </c>
      <c r="I96" s="69">
        <f t="shared" si="3"/>
        <v>5.2918941941784625E-3</v>
      </c>
      <c r="J96" s="69">
        <f>G96/'סכום נכסי הקרן'!$C$41</f>
        <v>5.5305775653883107E-4</v>
      </c>
    </row>
    <row r="97" spans="1:10">
      <c r="A97" s="62" t="s">
        <v>2275</v>
      </c>
      <c r="B97" s="59">
        <v>8417</v>
      </c>
      <c r="C97" s="71" t="s">
        <v>133</v>
      </c>
      <c r="D97" s="78">
        <v>44713</v>
      </c>
      <c r="E97" s="68">
        <v>1209416.3799999999</v>
      </c>
      <c r="F97" s="70">
        <v>104.3721</v>
      </c>
      <c r="G97" s="68">
        <v>5063.8156799999997</v>
      </c>
      <c r="H97" s="69">
        <v>1E-4</v>
      </c>
      <c r="I97" s="69">
        <f t="shared" si="3"/>
        <v>2.3021774208452257E-3</v>
      </c>
      <c r="J97" s="69">
        <f>G97/'סכום נכסי הקרן'!$C$41</f>
        <v>2.4060138634814026E-4</v>
      </c>
    </row>
    <row r="98" spans="1:10">
      <c r="A98" s="62" t="s">
        <v>2276</v>
      </c>
      <c r="B98" s="59">
        <v>60831</v>
      </c>
      <c r="C98" s="71" t="s">
        <v>131</v>
      </c>
      <c r="D98" s="78">
        <v>42555</v>
      </c>
      <c r="E98" s="68">
        <v>197861.39</v>
      </c>
      <c r="F98" s="70">
        <v>100</v>
      </c>
      <c r="G98" s="68">
        <v>717.64324999999997</v>
      </c>
      <c r="H98" s="69">
        <v>1E-4</v>
      </c>
      <c r="I98" s="69">
        <f t="shared" si="3"/>
        <v>3.2626426212495661E-4</v>
      </c>
      <c r="J98" s="69">
        <f>G98/'סכום נכסי הקרן'!$C$41</f>
        <v>3.4097994825393208E-5</v>
      </c>
    </row>
    <row r="99" spans="1:10">
      <c r="A99" s="62" t="s">
        <v>2277</v>
      </c>
      <c r="B99" s="59">
        <v>9282</v>
      </c>
      <c r="C99" s="71" t="s">
        <v>131</v>
      </c>
      <c r="D99" s="78">
        <v>44848</v>
      </c>
      <c r="E99" s="68">
        <v>1277621.01</v>
      </c>
      <c r="F99" s="70">
        <v>108.30459999999999</v>
      </c>
      <c r="G99" s="68">
        <v>5018.7608499999997</v>
      </c>
      <c r="H99" s="69">
        <v>1.03E-2</v>
      </c>
      <c r="I99" s="69">
        <f t="shared" si="3"/>
        <v>2.2816940109265573E-3</v>
      </c>
      <c r="J99" s="69">
        <f>G99/'סכום נכסי הקרן'!$C$41</f>
        <v>2.3846065784522606E-4</v>
      </c>
    </row>
    <row r="100" spans="1:10">
      <c r="A100" s="62" t="s">
        <v>2278</v>
      </c>
      <c r="B100" s="59">
        <v>8400</v>
      </c>
      <c r="C100" s="71" t="s">
        <v>131</v>
      </c>
      <c r="D100" s="78">
        <v>44544</v>
      </c>
      <c r="E100" s="68">
        <v>1030176.5318810001</v>
      </c>
      <c r="F100" s="70">
        <v>115.3809</v>
      </c>
      <c r="G100" s="68">
        <v>4311.1499599150002</v>
      </c>
      <c r="H100" s="69">
        <v>2.5999999999999999E-3</v>
      </c>
      <c r="I100" s="69">
        <f t="shared" si="3"/>
        <v>1.9599907901059529E-3</v>
      </c>
      <c r="J100" s="69">
        <f>G100/'סכום נכסי הקרן'!$C$41</f>
        <v>2.0483933907923724E-4</v>
      </c>
    </row>
    <row r="101" spans="1:10">
      <c r="A101" s="62" t="s">
        <v>2279</v>
      </c>
      <c r="B101" s="59">
        <v>79692</v>
      </c>
      <c r="C101" s="71" t="s">
        <v>131</v>
      </c>
      <c r="D101" s="78">
        <v>43466</v>
      </c>
      <c r="E101" s="68">
        <v>131236.89000000001</v>
      </c>
      <c r="F101" s="70">
        <v>100</v>
      </c>
      <c r="G101" s="68">
        <v>475.99621000000002</v>
      </c>
      <c r="H101" s="69">
        <v>1E-4</v>
      </c>
      <c r="I101" s="69">
        <f t="shared" si="3"/>
        <v>2.1640355738025252E-4</v>
      </c>
      <c r="J101" s="69">
        <f>G101/'סכום נכסי הקרן'!$C$41</f>
        <v>2.2616413246396146E-5</v>
      </c>
    </row>
    <row r="102" spans="1:10">
      <c r="A102" s="62" t="s">
        <v>2280</v>
      </c>
      <c r="B102" s="59">
        <v>87255</v>
      </c>
      <c r="C102" s="71" t="s">
        <v>131</v>
      </c>
      <c r="D102" s="78">
        <v>44469</v>
      </c>
      <c r="E102" s="68">
        <v>80598.42</v>
      </c>
      <c r="F102" s="70">
        <v>100</v>
      </c>
      <c r="G102" s="68">
        <v>292.33047999999997</v>
      </c>
      <c r="H102" s="69">
        <v>1E-4</v>
      </c>
      <c r="I102" s="69">
        <f t="shared" si="3"/>
        <v>1.329030661876E-4</v>
      </c>
      <c r="J102" s="69">
        <f>G102/'סכום נכסי הקרן'!$C$41</f>
        <v>1.3889747021719653E-5</v>
      </c>
    </row>
    <row r="103" spans="1:10">
      <c r="A103" s="62" t="s">
        <v>2281</v>
      </c>
      <c r="B103" s="59">
        <v>79694</v>
      </c>
      <c r="C103" s="71" t="s">
        <v>131</v>
      </c>
      <c r="D103" s="78">
        <v>43466</v>
      </c>
      <c r="E103" s="68">
        <v>189171.26</v>
      </c>
      <c r="F103" s="70">
        <v>100</v>
      </c>
      <c r="G103" s="68">
        <v>686.12416000000007</v>
      </c>
      <c r="H103" s="69">
        <v>1E-4</v>
      </c>
      <c r="I103" s="69">
        <f t="shared" si="3"/>
        <v>3.1193464550597488E-4</v>
      </c>
      <c r="J103" s="69">
        <f>G103/'סכום נכסי הקרן'!$C$41</f>
        <v>3.2600401463062975E-5</v>
      </c>
    </row>
    <row r="104" spans="1:10">
      <c r="A104" s="62" t="s">
        <v>2282</v>
      </c>
      <c r="B104" s="59">
        <v>87254</v>
      </c>
      <c r="C104" s="71" t="s">
        <v>131</v>
      </c>
      <c r="D104" s="78">
        <v>44469</v>
      </c>
      <c r="E104" s="68">
        <v>250269.07</v>
      </c>
      <c r="F104" s="70">
        <v>100</v>
      </c>
      <c r="G104" s="68">
        <v>907.72591</v>
      </c>
      <c r="H104" s="69">
        <v>1E-4</v>
      </c>
      <c r="I104" s="69">
        <f t="shared" si="3"/>
        <v>4.1268210108275218E-4</v>
      </c>
      <c r="J104" s="69">
        <f>G104/'סכום נכסי הקרן'!$C$41</f>
        <v>4.3129554109308967E-5</v>
      </c>
    </row>
    <row r="105" spans="1:10">
      <c r="A105" s="62" t="s">
        <v>2283</v>
      </c>
      <c r="B105" s="59">
        <v>8843</v>
      </c>
      <c r="C105" s="71" t="s">
        <v>131</v>
      </c>
      <c r="D105" s="78">
        <v>44562</v>
      </c>
      <c r="E105" s="68">
        <v>354040.49442900001</v>
      </c>
      <c r="F105" s="70">
        <v>109.55670000000001</v>
      </c>
      <c r="G105" s="68">
        <v>1406.8229219090001</v>
      </c>
      <c r="H105" s="69">
        <v>6.9999999999999999E-4</v>
      </c>
      <c r="I105" s="69">
        <f t="shared" si="3"/>
        <v>6.395880439997386E-4</v>
      </c>
      <c r="J105" s="69">
        <f>G105/'סכום נכסי הקרן'!$C$41</f>
        <v>6.6843575427620399E-5</v>
      </c>
    </row>
    <row r="106" spans="1:10">
      <c r="A106" s="62" t="s">
        <v>2284</v>
      </c>
      <c r="B106" s="59">
        <v>5291</v>
      </c>
      <c r="C106" s="71" t="s">
        <v>131</v>
      </c>
      <c r="D106" s="78">
        <v>42787</v>
      </c>
      <c r="E106" s="68">
        <v>4054129.7565500005</v>
      </c>
      <c r="F106" s="70">
        <v>63.939500000000002</v>
      </c>
      <c r="G106" s="68">
        <v>9401.874202328001</v>
      </c>
      <c r="H106" s="69">
        <v>1.5E-3</v>
      </c>
      <c r="I106" s="69">
        <f t="shared" si="3"/>
        <v>4.2744017298486543E-3</v>
      </c>
      <c r="J106" s="69">
        <f>G106/'סכום נכסי הקרן'!$C$41</f>
        <v>4.4671925486650658E-4</v>
      </c>
    </row>
    <row r="107" spans="1:10">
      <c r="A107" s="62" t="s">
        <v>2285</v>
      </c>
      <c r="B107" s="59">
        <v>5281</v>
      </c>
      <c r="C107" s="71" t="s">
        <v>131</v>
      </c>
      <c r="D107" s="78">
        <v>42603</v>
      </c>
      <c r="E107" s="68">
        <v>30384.91</v>
      </c>
      <c r="F107" s="70">
        <v>22.7532</v>
      </c>
      <c r="G107" s="68">
        <v>25.075410000000002</v>
      </c>
      <c r="H107" s="69">
        <v>0</v>
      </c>
      <c r="I107" s="69">
        <f t="shared" si="3"/>
        <v>1.1400107422637584E-5</v>
      </c>
      <c r="J107" s="69">
        <f>G107/'סכום נכסי הקרן'!$C$41</f>
        <v>1.1914293075627944E-6</v>
      </c>
    </row>
    <row r="108" spans="1:10">
      <c r="A108" s="62" t="s">
        <v>2286</v>
      </c>
      <c r="B108" s="59">
        <v>5302</v>
      </c>
      <c r="C108" s="71" t="s">
        <v>131</v>
      </c>
      <c r="D108" s="78">
        <v>42948</v>
      </c>
      <c r="E108" s="68">
        <v>505323.62</v>
      </c>
      <c r="F108" s="70">
        <v>112.99769999999999</v>
      </c>
      <c r="G108" s="68">
        <v>2071.0317599999998</v>
      </c>
      <c r="H108" s="69">
        <v>0</v>
      </c>
      <c r="I108" s="69">
        <f t="shared" si="3"/>
        <v>9.4155926222917893E-4</v>
      </c>
      <c r="J108" s="69">
        <f>G108/'סכום נכסי הקרן'!$C$41</f>
        <v>9.840269553946894E-5</v>
      </c>
    </row>
    <row r="109" spans="1:10">
      <c r="A109" s="62" t="s">
        <v>2287</v>
      </c>
      <c r="B109" s="59">
        <v>7025</v>
      </c>
      <c r="C109" s="71" t="s">
        <v>131</v>
      </c>
      <c r="D109" s="78">
        <v>43556</v>
      </c>
      <c r="E109" s="68">
        <v>3407591.76</v>
      </c>
      <c r="F109" s="70">
        <v>90.757199999999997</v>
      </c>
      <c r="G109" s="68">
        <v>11216.986640000001</v>
      </c>
      <c r="H109" s="69">
        <v>1.5E-3</v>
      </c>
      <c r="I109" s="69">
        <f t="shared" si="3"/>
        <v>5.0996116376278841E-3</v>
      </c>
      <c r="J109" s="69">
        <f>G109/'סכום נכסי הקרן'!$C$41</f>
        <v>5.3296223772358322E-4</v>
      </c>
    </row>
    <row r="110" spans="1:10">
      <c r="A110" s="62" t="s">
        <v>2288</v>
      </c>
      <c r="B110" s="59">
        <v>9386</v>
      </c>
      <c r="C110" s="71" t="s">
        <v>131</v>
      </c>
      <c r="D110" s="78">
        <v>44896</v>
      </c>
      <c r="E110" s="68">
        <v>102783.6</v>
      </c>
      <c r="F110" s="70">
        <v>127.52209999999999</v>
      </c>
      <c r="G110" s="68">
        <v>475.39742000000001</v>
      </c>
      <c r="H110" s="69">
        <v>3.0999999999999999E-3</v>
      </c>
      <c r="I110" s="69">
        <f t="shared" si="3"/>
        <v>2.1613132772085308E-4</v>
      </c>
      <c r="J110" s="69">
        <f>G110/'סכום נכסי הקרן'!$C$41</f>
        <v>2.2587962427244016E-5</v>
      </c>
    </row>
    <row r="111" spans="1:10">
      <c r="A111" s="62" t="s">
        <v>2289</v>
      </c>
      <c r="B111" s="59">
        <v>7045</v>
      </c>
      <c r="C111" s="71" t="s">
        <v>133</v>
      </c>
      <c r="D111" s="78">
        <v>43909</v>
      </c>
      <c r="E111" s="68">
        <v>8975488.8994089998</v>
      </c>
      <c r="F111" s="70">
        <v>97.9345</v>
      </c>
      <c r="G111" s="68">
        <v>35262.365867665001</v>
      </c>
      <c r="H111" s="69">
        <v>3.5000000000000001E-3</v>
      </c>
      <c r="I111" s="69">
        <f t="shared" si="3"/>
        <v>1.6031433139786347E-2</v>
      </c>
      <c r="J111" s="69">
        <f>G111/'סכום נכסי הקרן'!$C$41</f>
        <v>1.6754508161078133E-3</v>
      </c>
    </row>
    <row r="112" spans="1:10">
      <c r="A112" s="62" t="s">
        <v>2290</v>
      </c>
      <c r="B112" s="59">
        <v>879510</v>
      </c>
      <c r="C112" s="71" t="s">
        <v>133</v>
      </c>
      <c r="D112" s="78">
        <v>44895</v>
      </c>
      <c r="E112" s="68">
        <v>333680.23</v>
      </c>
      <c r="F112" s="70">
        <v>100</v>
      </c>
      <c r="G112" s="68">
        <v>1338.59159</v>
      </c>
      <c r="H112" s="69">
        <v>4.0000000000000002E-4</v>
      </c>
      <c r="I112" s="69">
        <f t="shared" si="3"/>
        <v>6.0856783283061953E-4</v>
      </c>
      <c r="J112" s="69">
        <f>G112/'סכום נכסי הקרן'!$C$41</f>
        <v>6.3601642054230803E-5</v>
      </c>
    </row>
    <row r="113" spans="1:10">
      <c r="A113" s="62" t="s">
        <v>2291</v>
      </c>
      <c r="B113" s="59">
        <v>9817</v>
      </c>
      <c r="C113" s="71" t="s">
        <v>133</v>
      </c>
      <c r="D113" s="78">
        <v>44776</v>
      </c>
      <c r="E113" s="68">
        <v>490447.24760300003</v>
      </c>
      <c r="F113" s="70">
        <v>100</v>
      </c>
      <c r="G113" s="68">
        <v>1967.4781776610002</v>
      </c>
      <c r="H113" s="69">
        <v>2.9999999999999997E-4</v>
      </c>
      <c r="I113" s="69">
        <f t="shared" si="3"/>
        <v>8.94480392425513E-4</v>
      </c>
      <c r="J113" s="69">
        <f>G113/'סכום נכסי הקרן'!$C$41</f>
        <v>9.348246600376838E-5</v>
      </c>
    </row>
    <row r="114" spans="1:10">
      <c r="A114" s="62" t="s">
        <v>2292</v>
      </c>
      <c r="B114" s="59">
        <v>7086</v>
      </c>
      <c r="C114" s="71" t="s">
        <v>131</v>
      </c>
      <c r="D114" s="78">
        <v>44160</v>
      </c>
      <c r="E114" s="68">
        <v>6154957.4468360003</v>
      </c>
      <c r="F114" s="70">
        <v>101.47490000000001</v>
      </c>
      <c r="G114" s="68">
        <v>22653.287789839</v>
      </c>
      <c r="H114" s="69">
        <v>2.5999999999999999E-3</v>
      </c>
      <c r="I114" s="69">
        <f t="shared" si="3"/>
        <v>1.0298930876108862E-2</v>
      </c>
      <c r="J114" s="69">
        <f>G114/'סכום נכסי הקרן'!$C$41</f>
        <v>1.07634495250401E-3</v>
      </c>
    </row>
    <row r="115" spans="1:10">
      <c r="A115" s="62" t="s">
        <v>2293</v>
      </c>
      <c r="B115" s="59">
        <v>87952</v>
      </c>
      <c r="C115" s="71" t="s">
        <v>133</v>
      </c>
      <c r="D115" s="78">
        <v>44819</v>
      </c>
      <c r="E115" s="68">
        <v>221456.25</v>
      </c>
      <c r="F115" s="70">
        <v>100</v>
      </c>
      <c r="G115" s="68">
        <v>888.39389000000006</v>
      </c>
      <c r="H115" s="69">
        <v>2.9999999999999997E-4</v>
      </c>
      <c r="I115" s="69">
        <f t="shared" si="3"/>
        <v>4.0389312795343632E-4</v>
      </c>
      <c r="J115" s="69">
        <f>G115/'סכום נכסי הקרן'!$C$41</f>
        <v>4.2211015381432137E-5</v>
      </c>
    </row>
    <row r="116" spans="1:10">
      <c r="A116" s="62" t="s">
        <v>2294</v>
      </c>
      <c r="B116" s="59">
        <v>8318</v>
      </c>
      <c r="C116" s="71" t="s">
        <v>133</v>
      </c>
      <c r="D116" s="78">
        <v>44256</v>
      </c>
      <c r="E116" s="68">
        <v>964426.27</v>
      </c>
      <c r="F116" s="70">
        <v>102.571</v>
      </c>
      <c r="G116" s="68">
        <v>3968.3616499999998</v>
      </c>
      <c r="H116" s="69">
        <v>2.7000000000000001E-3</v>
      </c>
      <c r="I116" s="69">
        <f t="shared" si="3"/>
        <v>1.8041479322521675E-3</v>
      </c>
      <c r="J116" s="69">
        <f>G116/'סכום נכסי הקרן'!$C$41</f>
        <v>1.8855214621887528E-4</v>
      </c>
    </row>
    <row r="117" spans="1:10">
      <c r="A117" s="62" t="s">
        <v>2295</v>
      </c>
      <c r="B117" s="59">
        <v>6650</v>
      </c>
      <c r="C117" s="71" t="s">
        <v>133</v>
      </c>
      <c r="D117" s="78">
        <v>43466</v>
      </c>
      <c r="E117" s="68">
        <v>3718058.66</v>
      </c>
      <c r="F117" s="70">
        <v>145.56790000000001</v>
      </c>
      <c r="G117" s="68">
        <v>21711.982350000002</v>
      </c>
      <c r="H117" s="69">
        <v>1E-3</v>
      </c>
      <c r="I117" s="69">
        <f t="shared" si="3"/>
        <v>9.8709824145811059E-3</v>
      </c>
      <c r="J117" s="69">
        <f>G117/'סכום נכסי הקרן'!$C$41</f>
        <v>1.0316199055997932E-3</v>
      </c>
    </row>
    <row r="118" spans="1:10">
      <c r="A118" s="62" t="s">
        <v>2296</v>
      </c>
      <c r="B118" s="59">
        <v>7035</v>
      </c>
      <c r="C118" s="71" t="s">
        <v>133</v>
      </c>
      <c r="D118" s="78">
        <v>43847</v>
      </c>
      <c r="E118" s="68">
        <v>1012577.63</v>
      </c>
      <c r="F118" s="70">
        <v>152.5829</v>
      </c>
      <c r="G118" s="68">
        <v>6198.0034699999997</v>
      </c>
      <c r="H118" s="69">
        <v>2.2000000000000001E-3</v>
      </c>
      <c r="I118" s="69">
        <f t="shared" si="3"/>
        <v>2.8178165527056385E-3</v>
      </c>
      <c r="J118" s="69">
        <f>G118/'סכום נכסי הקרן'!$C$41</f>
        <v>2.9449101659888695E-4</v>
      </c>
    </row>
    <row r="119" spans="1:10">
      <c r="A119" s="62" t="s">
        <v>2297</v>
      </c>
      <c r="B119" s="59">
        <v>7040</v>
      </c>
      <c r="C119" s="71" t="s">
        <v>133</v>
      </c>
      <c r="D119" s="78">
        <v>43891</v>
      </c>
      <c r="E119" s="68">
        <v>308495.03999999998</v>
      </c>
      <c r="F119" s="70">
        <v>139.03790000000001</v>
      </c>
      <c r="G119" s="68">
        <v>1720.6756499999999</v>
      </c>
      <c r="H119" s="69">
        <v>8.9999999999999998E-4</v>
      </c>
      <c r="I119" s="69">
        <f t="shared" si="3"/>
        <v>7.8227583315753344E-4</v>
      </c>
      <c r="J119" s="69">
        <f>G119/'סכום נכסי הקרן'!$C$41</f>
        <v>8.1755927349529313E-5</v>
      </c>
    </row>
    <row r="120" spans="1:10">
      <c r="A120" s="62" t="s">
        <v>2298</v>
      </c>
      <c r="B120" s="59">
        <v>9391</v>
      </c>
      <c r="C120" s="71" t="s">
        <v>133</v>
      </c>
      <c r="D120" s="78">
        <v>44608</v>
      </c>
      <c r="E120" s="68">
        <v>982130.31442299997</v>
      </c>
      <c r="F120" s="70">
        <v>96.610600000000005</v>
      </c>
      <c r="G120" s="68">
        <v>3806.3745251999999</v>
      </c>
      <c r="H120" s="69">
        <v>2.9999999999999997E-4</v>
      </c>
      <c r="I120" s="69">
        <f t="shared" si="3"/>
        <v>1.7305032491221927E-3</v>
      </c>
      <c r="J120" s="69">
        <f>G120/'סכום נכסי הקרן'!$C$41</f>
        <v>1.808555140228493E-4</v>
      </c>
    </row>
    <row r="121" spans="1:10">
      <c r="A121" s="62" t="s">
        <v>2299</v>
      </c>
      <c r="B121" s="59">
        <v>8314</v>
      </c>
      <c r="C121" s="71" t="s">
        <v>131</v>
      </c>
      <c r="D121" s="78">
        <v>44264</v>
      </c>
      <c r="E121" s="68">
        <v>1624149.1022189998</v>
      </c>
      <c r="F121" s="70">
        <v>101.6375</v>
      </c>
      <c r="G121" s="68">
        <v>5987.250458212</v>
      </c>
      <c r="H121" s="69">
        <v>1.8E-3</v>
      </c>
      <c r="I121" s="69">
        <f t="shared" si="3"/>
        <v>2.7220012909002444E-3</v>
      </c>
      <c r="J121" s="69">
        <f>G121/'סכום נכסי הקרן'!$C$41</f>
        <v>2.8447732928923379E-4</v>
      </c>
    </row>
    <row r="122" spans="1:10">
      <c r="A122" s="62" t="s">
        <v>2300</v>
      </c>
      <c r="B122" s="59">
        <v>7032</v>
      </c>
      <c r="C122" s="71" t="s">
        <v>131</v>
      </c>
      <c r="D122" s="78">
        <v>43853</v>
      </c>
      <c r="E122" s="68">
        <v>953969.76</v>
      </c>
      <c r="F122" s="70">
        <v>70.628299999999996</v>
      </c>
      <c r="G122" s="68">
        <v>2443.7732999999998</v>
      </c>
      <c r="H122" s="69">
        <v>1.5E-3</v>
      </c>
      <c r="I122" s="69">
        <f t="shared" si="3"/>
        <v>1.1110198452018746E-3</v>
      </c>
      <c r="J122" s="69">
        <f>G122/'סכום נכסי הקרן'!$C$41</f>
        <v>1.1611308172665748E-4</v>
      </c>
    </row>
    <row r="123" spans="1:10">
      <c r="A123" s="62" t="s">
        <v>2301</v>
      </c>
      <c r="B123" s="59">
        <v>8337</v>
      </c>
      <c r="C123" s="71" t="s">
        <v>131</v>
      </c>
      <c r="D123" s="78">
        <v>44470</v>
      </c>
      <c r="E123" s="68">
        <v>755169.56917899998</v>
      </c>
      <c r="F123" s="70">
        <v>151.66829999999999</v>
      </c>
      <c r="G123" s="68">
        <v>4154.1947779320008</v>
      </c>
      <c r="H123" s="69">
        <v>1.5E-3</v>
      </c>
      <c r="I123" s="69">
        <f t="shared" si="3"/>
        <v>1.8886337939433449E-3</v>
      </c>
      <c r="J123" s="69">
        <f>G123/'סכום נכסי הקרן'!$C$41</f>
        <v>1.9738179386707931E-4</v>
      </c>
    </row>
    <row r="124" spans="1:10">
      <c r="A124" s="62" t="s">
        <v>2302</v>
      </c>
      <c r="B124" s="59">
        <v>8111</v>
      </c>
      <c r="C124" s="71" t="s">
        <v>131</v>
      </c>
      <c r="D124" s="78">
        <v>44377</v>
      </c>
      <c r="E124" s="68">
        <v>1063791</v>
      </c>
      <c r="F124" s="70">
        <v>113.1297</v>
      </c>
      <c r="G124" s="68">
        <v>4364.9623700000002</v>
      </c>
      <c r="H124" s="69">
        <v>1E-3</v>
      </c>
      <c r="I124" s="69">
        <f t="shared" si="3"/>
        <v>1.9844556844243319E-3</v>
      </c>
      <c r="J124" s="69">
        <f>G124/'סכום נכסי הקרן'!$C$41</f>
        <v>2.073961739419915E-4</v>
      </c>
    </row>
    <row r="125" spans="1:10">
      <c r="A125" s="62" t="s">
        <v>2303</v>
      </c>
      <c r="B125" s="59">
        <v>9237</v>
      </c>
      <c r="C125" s="71" t="s">
        <v>131</v>
      </c>
      <c r="D125" s="78">
        <v>44712</v>
      </c>
      <c r="E125" s="68">
        <v>1108935.6000000001</v>
      </c>
      <c r="F125" s="70">
        <v>144.4239</v>
      </c>
      <c r="G125" s="68">
        <v>5808.8872899999997</v>
      </c>
      <c r="H125" s="69">
        <v>5.9999999999999995E-4</v>
      </c>
      <c r="I125" s="69">
        <f t="shared" si="3"/>
        <v>2.6409115189739312E-3</v>
      </c>
      <c r="J125" s="69">
        <f>G125/'סכום נכסי הקרן'!$C$41</f>
        <v>2.760026081980321E-4</v>
      </c>
    </row>
    <row r="126" spans="1:10">
      <c r="A126" s="62" t="s">
        <v>2304</v>
      </c>
      <c r="B126" s="59">
        <v>6648</v>
      </c>
      <c r="C126" s="71" t="s">
        <v>131</v>
      </c>
      <c r="D126" s="78">
        <v>43466</v>
      </c>
      <c r="E126" s="68">
        <v>6171224.9199999999</v>
      </c>
      <c r="F126" s="70">
        <v>132.08369999999999</v>
      </c>
      <c r="G126" s="68">
        <v>29564.337909999998</v>
      </c>
      <c r="H126" s="69">
        <v>6.9999999999999999E-4</v>
      </c>
      <c r="I126" s="69">
        <f t="shared" si="3"/>
        <v>1.3440921925230999E-2</v>
      </c>
      <c r="J126" s="69">
        <f>G126/'סכום נכסי הקרן'!$C$41</f>
        <v>1.4047155617660395E-3</v>
      </c>
    </row>
    <row r="127" spans="1:10">
      <c r="A127" s="62" t="s">
        <v>2305</v>
      </c>
      <c r="B127" s="59">
        <v>6665</v>
      </c>
      <c r="C127" s="71" t="s">
        <v>131</v>
      </c>
      <c r="D127" s="78">
        <v>43586</v>
      </c>
      <c r="E127" s="68">
        <v>777532.6</v>
      </c>
      <c r="F127" s="70">
        <v>264.0958</v>
      </c>
      <c r="G127" s="68">
        <v>7447.7939800000004</v>
      </c>
      <c r="H127" s="69">
        <v>1.6000000000000001E-3</v>
      </c>
      <c r="I127" s="69">
        <f t="shared" si="3"/>
        <v>3.3860124892742933E-3</v>
      </c>
      <c r="J127" s="69">
        <f>G127/'סכום נכסי הקרן'!$C$41</f>
        <v>3.5387337732311247E-4</v>
      </c>
    </row>
    <row r="128" spans="1:10">
      <c r="A128" s="62" t="s">
        <v>2306</v>
      </c>
      <c r="B128" s="59">
        <v>7016</v>
      </c>
      <c r="C128" s="71" t="s">
        <v>131</v>
      </c>
      <c r="D128" s="78">
        <v>43627</v>
      </c>
      <c r="E128" s="68">
        <v>832558.1</v>
      </c>
      <c r="F128" s="70">
        <v>74.983400000000003</v>
      </c>
      <c r="G128" s="68">
        <v>2264.2649000000001</v>
      </c>
      <c r="H128" s="69">
        <v>3.7000000000000002E-3</v>
      </c>
      <c r="I128" s="69">
        <f t="shared" ref="I128:I190" si="4">IFERROR(G128/$G$9,0)</f>
        <v>1.0294094131783986E-3</v>
      </c>
      <c r="J128" s="69">
        <f>G128/'סכום נכסי הקרן'!$C$41</f>
        <v>1.0758394626232391E-4</v>
      </c>
    </row>
    <row r="129" spans="1:10">
      <c r="A129" s="62" t="s">
        <v>2307</v>
      </c>
      <c r="B129" s="59">
        <v>7042</v>
      </c>
      <c r="C129" s="71" t="s">
        <v>131</v>
      </c>
      <c r="D129" s="78">
        <v>43558</v>
      </c>
      <c r="E129" s="68">
        <v>3847739.8345609996</v>
      </c>
      <c r="F129" s="70">
        <v>100.9816</v>
      </c>
      <c r="G129" s="68">
        <v>14092.742043654</v>
      </c>
      <c r="H129" s="69">
        <v>6.6E-3</v>
      </c>
      <c r="I129" s="69">
        <f t="shared" si="4"/>
        <v>6.4070247775480718E-3</v>
      </c>
      <c r="J129" s="69">
        <f>G129/'סכום נכסי הקרן'!$C$41</f>
        <v>6.6960045298289285E-4</v>
      </c>
    </row>
    <row r="130" spans="1:10">
      <c r="A130" s="62" t="s">
        <v>2308</v>
      </c>
      <c r="B130" s="59">
        <v>7057</v>
      </c>
      <c r="C130" s="71" t="s">
        <v>131</v>
      </c>
      <c r="D130" s="78">
        <v>43917</v>
      </c>
      <c r="E130" s="68">
        <v>504650.83008699998</v>
      </c>
      <c r="F130" s="70">
        <v>117.6644</v>
      </c>
      <c r="G130" s="68">
        <v>2153.6921819009999</v>
      </c>
      <c r="H130" s="69">
        <v>1.44E-2</v>
      </c>
      <c r="I130" s="69">
        <f t="shared" si="4"/>
        <v>9.7913941303317165E-4</v>
      </c>
      <c r="J130" s="69">
        <f>G130/'סכום נכסי הקרן'!$C$41</f>
        <v>1.0233021055231845E-4</v>
      </c>
    </row>
    <row r="131" spans="1:10">
      <c r="A131" s="62" t="s">
        <v>2309</v>
      </c>
      <c r="B131" s="59">
        <v>87954</v>
      </c>
      <c r="C131" s="71" t="s">
        <v>133</v>
      </c>
      <c r="D131" s="78">
        <v>44837</v>
      </c>
      <c r="E131" s="68">
        <v>269944.67</v>
      </c>
      <c r="F131" s="70">
        <v>100</v>
      </c>
      <c r="G131" s="68">
        <v>1082.91005</v>
      </c>
      <c r="H131" s="69">
        <v>6.9999999999999999E-4</v>
      </c>
      <c r="I131" s="69">
        <f t="shared" si="4"/>
        <v>4.9232658206002753E-4</v>
      </c>
      <c r="J131" s="69">
        <f>G131/'סכום נכסי הקרן'!$C$41</f>
        <v>5.145322732606529E-5</v>
      </c>
    </row>
    <row r="132" spans="1:10">
      <c r="A132" s="62" t="s">
        <v>2310</v>
      </c>
      <c r="B132" s="59">
        <v>87953</v>
      </c>
      <c r="C132" s="71" t="s">
        <v>133</v>
      </c>
      <c r="D132" s="78">
        <v>44792</v>
      </c>
      <c r="E132" s="68">
        <v>340301.06</v>
      </c>
      <c r="F132" s="70">
        <v>100</v>
      </c>
      <c r="G132" s="68">
        <v>1365.15175</v>
      </c>
      <c r="H132" s="69">
        <v>1.1000000000000001E-3</v>
      </c>
      <c r="I132" s="69">
        <f t="shared" si="4"/>
        <v>6.2064295651403846E-4</v>
      </c>
      <c r="J132" s="69">
        <f>G132/'סכום נכסי הקרן'!$C$41</f>
        <v>6.4863617552839086E-5</v>
      </c>
    </row>
    <row r="133" spans="1:10">
      <c r="A133" s="62" t="s">
        <v>2311</v>
      </c>
      <c r="B133" s="59">
        <v>5237</v>
      </c>
      <c r="C133" s="71" t="s">
        <v>131</v>
      </c>
      <c r="D133" s="78">
        <v>43007</v>
      </c>
      <c r="E133" s="68">
        <v>8228202.9053649995</v>
      </c>
      <c r="F133" s="70">
        <v>34.284599999999998</v>
      </c>
      <c r="G133" s="68">
        <v>10231.790404615</v>
      </c>
      <c r="H133" s="69">
        <v>3.8999999999999998E-3</v>
      </c>
      <c r="I133" s="69">
        <f t="shared" si="4"/>
        <v>4.6517089745899852E-3</v>
      </c>
      <c r="J133" s="69">
        <f>G133/'סכום נכסי הקרן'!$C$41</f>
        <v>4.8615177007666437E-4</v>
      </c>
    </row>
    <row r="134" spans="1:10">
      <c r="A134" s="62" t="s">
        <v>2312</v>
      </c>
      <c r="B134" s="59">
        <v>87343</v>
      </c>
      <c r="C134" s="71" t="s">
        <v>131</v>
      </c>
      <c r="D134" s="78">
        <v>44421</v>
      </c>
      <c r="E134" s="68">
        <v>454424.62</v>
      </c>
      <c r="F134" s="70">
        <v>100</v>
      </c>
      <c r="G134" s="68">
        <v>1648.1981000000001</v>
      </c>
      <c r="H134" s="69">
        <v>5.0000000000000001E-4</v>
      </c>
      <c r="I134" s="69">
        <f t="shared" si="4"/>
        <v>7.4932515136490933E-4</v>
      </c>
      <c r="J134" s="69">
        <f>G134/'סכום נכסי הקרן'!$C$41</f>
        <v>7.8312239800239078E-5</v>
      </c>
    </row>
    <row r="135" spans="1:10">
      <c r="A135" s="62" t="s">
        <v>2313</v>
      </c>
      <c r="B135" s="59">
        <v>87342</v>
      </c>
      <c r="C135" s="71" t="s">
        <v>131</v>
      </c>
      <c r="D135" s="78">
        <v>44421</v>
      </c>
      <c r="E135" s="68">
        <v>213088.34</v>
      </c>
      <c r="F135" s="70">
        <v>100</v>
      </c>
      <c r="G135" s="68">
        <v>772.87141000000008</v>
      </c>
      <c r="H135" s="69">
        <v>5.0000000000000001E-4</v>
      </c>
      <c r="I135" s="69">
        <f t="shared" si="4"/>
        <v>3.5137280299246855E-4</v>
      </c>
      <c r="J135" s="69">
        <f>G135/'סכום נכסי הקרן'!$C$41</f>
        <v>3.6722097419399342E-5</v>
      </c>
    </row>
    <row r="136" spans="1:10">
      <c r="A136" s="62" t="s">
        <v>2314</v>
      </c>
      <c r="B136" s="59">
        <v>9730</v>
      </c>
      <c r="C136" s="71" t="s">
        <v>134</v>
      </c>
      <c r="D136" s="78">
        <v>45146</v>
      </c>
      <c r="E136" s="68">
        <v>843471.97857000004</v>
      </c>
      <c r="F136" s="70">
        <v>100.5967</v>
      </c>
      <c r="G136" s="68">
        <v>3920.8566412599998</v>
      </c>
      <c r="H136" s="69">
        <v>3.3999999999999998E-3</v>
      </c>
      <c r="I136" s="69">
        <f t="shared" si="4"/>
        <v>1.7825505903642648E-3</v>
      </c>
      <c r="J136" s="69">
        <f>G136/'סכום נכסי הקרן'!$C$41</f>
        <v>1.8629500028710934E-4</v>
      </c>
    </row>
    <row r="137" spans="1:10">
      <c r="A137" s="62" t="s">
        <v>2315</v>
      </c>
      <c r="B137" s="59">
        <v>9011</v>
      </c>
      <c r="C137" s="71" t="s">
        <v>134</v>
      </c>
      <c r="D137" s="78">
        <v>44644</v>
      </c>
      <c r="E137" s="68">
        <v>4458290.0237609996</v>
      </c>
      <c r="F137" s="70">
        <v>107.1643</v>
      </c>
      <c r="G137" s="68">
        <v>22077.252190616</v>
      </c>
      <c r="H137" s="69">
        <v>4.7999999999999996E-3</v>
      </c>
      <c r="I137" s="69">
        <f t="shared" si="4"/>
        <v>1.0037046116880374E-2</v>
      </c>
      <c r="J137" s="69">
        <f>G137/'סכום נכסי הקרן'!$C$41</f>
        <v>1.0489752825718424E-3</v>
      </c>
    </row>
    <row r="138" spans="1:10">
      <c r="A138" s="62" t="s">
        <v>2316</v>
      </c>
      <c r="B138" s="59">
        <v>8329</v>
      </c>
      <c r="C138" s="71" t="s">
        <v>131</v>
      </c>
      <c r="D138" s="78">
        <v>43810</v>
      </c>
      <c r="E138" s="68">
        <v>5418688.9100000001</v>
      </c>
      <c r="F138" s="70">
        <v>110.0408</v>
      </c>
      <c r="G138" s="68">
        <v>21626.96182</v>
      </c>
      <c r="H138" s="69">
        <v>5.0000000000000001E-4</v>
      </c>
      <c r="I138" s="69">
        <f t="shared" si="4"/>
        <v>9.8323292808883932E-3</v>
      </c>
      <c r="J138" s="69">
        <f>G138/'סכום נכסי הקרן'!$C$41</f>
        <v>1.0275802527611548E-3</v>
      </c>
    </row>
    <row r="139" spans="1:10">
      <c r="A139" s="62" t="s">
        <v>2317</v>
      </c>
      <c r="B139" s="59">
        <v>5290</v>
      </c>
      <c r="C139" s="71" t="s">
        <v>131</v>
      </c>
      <c r="D139" s="78">
        <v>42359</v>
      </c>
      <c r="E139" s="68">
        <v>4967427.6031149998</v>
      </c>
      <c r="F139" s="70">
        <v>52.264800000000001</v>
      </c>
      <c r="G139" s="68">
        <v>9416.4758009960005</v>
      </c>
      <c r="H139" s="69">
        <v>1E-3</v>
      </c>
      <c r="I139" s="69">
        <f t="shared" si="4"/>
        <v>4.2810400976104352E-3</v>
      </c>
      <c r="J139" s="69">
        <f>G139/'סכום נכסי הקרן'!$C$41</f>
        <v>4.4741303305758403E-4</v>
      </c>
    </row>
    <row r="140" spans="1:10">
      <c r="A140" s="62" t="s">
        <v>2318</v>
      </c>
      <c r="B140" s="59">
        <v>8278</v>
      </c>
      <c r="C140" s="71" t="s">
        <v>131</v>
      </c>
      <c r="D140" s="78">
        <v>44256</v>
      </c>
      <c r="E140" s="68">
        <v>867846.09</v>
      </c>
      <c r="F140" s="70">
        <v>126.0104</v>
      </c>
      <c r="G140" s="68">
        <v>3966.4013500000001</v>
      </c>
      <c r="H140" s="69">
        <v>3.5000000000000001E-3</v>
      </c>
      <c r="I140" s="69">
        <f t="shared" si="4"/>
        <v>1.803256715295771E-3</v>
      </c>
      <c r="J140" s="69">
        <f>G140/'סכום נכסי הקרן'!$C$41</f>
        <v>1.884590048157391E-4</v>
      </c>
    </row>
    <row r="141" spans="1:10">
      <c r="A141" s="62" t="s">
        <v>2319</v>
      </c>
      <c r="B141" s="59">
        <v>8413</v>
      </c>
      <c r="C141" s="71" t="s">
        <v>133</v>
      </c>
      <c r="D141" s="78">
        <v>44661</v>
      </c>
      <c r="E141" s="68">
        <v>572355.74</v>
      </c>
      <c r="F141" s="70">
        <v>68.828199999999995</v>
      </c>
      <c r="G141" s="68">
        <v>1580.33833</v>
      </c>
      <c r="H141" s="69">
        <v>1.5E-3</v>
      </c>
      <c r="I141" s="69">
        <f t="shared" si="4"/>
        <v>7.1847386447965091E-4</v>
      </c>
      <c r="J141" s="69">
        <f>G141/'סכום נכסי הקרן'!$C$41</f>
        <v>7.5087960764224493E-5</v>
      </c>
    </row>
    <row r="142" spans="1:10">
      <c r="A142" s="62" t="s">
        <v>2320</v>
      </c>
      <c r="B142" s="59">
        <v>7053</v>
      </c>
      <c r="C142" s="71" t="s">
        <v>138</v>
      </c>
      <c r="D142" s="78">
        <v>43096</v>
      </c>
      <c r="E142" s="68">
        <v>28795305.739999998</v>
      </c>
      <c r="F142" s="70">
        <v>47.763199999999998</v>
      </c>
      <c r="G142" s="68">
        <v>7402.1657000000005</v>
      </c>
      <c r="H142" s="69">
        <v>1.2999999999999999E-3</v>
      </c>
      <c r="I142" s="69">
        <f t="shared" si="4"/>
        <v>3.3652683700949784E-3</v>
      </c>
      <c r="J142" s="69">
        <f>G142/'סכום נכסי הקרן'!$C$41</f>
        <v>3.5170540200204369E-4</v>
      </c>
    </row>
    <row r="143" spans="1:10">
      <c r="A143" s="62" t="s">
        <v>2321</v>
      </c>
      <c r="B143" s="59">
        <v>8281</v>
      </c>
      <c r="C143" s="71" t="s">
        <v>133</v>
      </c>
      <c r="D143" s="78">
        <v>44302</v>
      </c>
      <c r="E143" s="68">
        <v>6113223.75</v>
      </c>
      <c r="F143" s="70">
        <v>103.93640000000001</v>
      </c>
      <c r="G143" s="68">
        <v>25489.16359</v>
      </c>
      <c r="H143" s="69">
        <v>1.9E-3</v>
      </c>
      <c r="I143" s="69">
        <f t="shared" si="4"/>
        <v>1.1588213434563288E-2</v>
      </c>
      <c r="J143" s="69">
        <f>G143/'סכום נכסי הקרן'!$C$41</f>
        <v>1.2110883342042458E-3</v>
      </c>
    </row>
    <row r="144" spans="1:10">
      <c r="A144" s="62" t="s">
        <v>2322</v>
      </c>
      <c r="B144" s="59">
        <v>8327</v>
      </c>
      <c r="C144" s="71" t="s">
        <v>131</v>
      </c>
      <c r="D144" s="78">
        <v>44427</v>
      </c>
      <c r="E144" s="68">
        <v>57709.41</v>
      </c>
      <c r="F144" s="70">
        <v>138.72409999999999</v>
      </c>
      <c r="G144" s="68">
        <v>290.36622999999997</v>
      </c>
      <c r="H144" s="69">
        <v>1E-4</v>
      </c>
      <c r="I144" s="69">
        <f t="shared" si="4"/>
        <v>1.3201005343108213E-4</v>
      </c>
      <c r="J144" s="69">
        <f>G144/'סכום נכסי הקרן'!$C$41</f>
        <v>1.3796417938869952E-5</v>
      </c>
    </row>
    <row r="145" spans="1:10">
      <c r="A145" s="62" t="s">
        <v>2323</v>
      </c>
      <c r="B145" s="59">
        <v>5332</v>
      </c>
      <c r="C145" s="71" t="s">
        <v>131</v>
      </c>
      <c r="D145" s="78">
        <v>43318</v>
      </c>
      <c r="E145" s="68">
        <v>333232.40000000002</v>
      </c>
      <c r="F145" s="70">
        <v>111.1801</v>
      </c>
      <c r="G145" s="68">
        <v>1343.7604099999999</v>
      </c>
      <c r="H145" s="69">
        <v>1E-4</v>
      </c>
      <c r="I145" s="69">
        <f t="shared" si="4"/>
        <v>6.1091774867439938E-4</v>
      </c>
      <c r="J145" s="69">
        <f>G145/'סכום נכסי הקרן'!$C$41</f>
        <v>6.3847232600248456E-5</v>
      </c>
    </row>
    <row r="146" spans="1:10">
      <c r="A146" s="62" t="s">
        <v>2324</v>
      </c>
      <c r="B146" s="59">
        <v>87253</v>
      </c>
      <c r="C146" s="71" t="s">
        <v>131</v>
      </c>
      <c r="D146" s="78">
        <v>44469</v>
      </c>
      <c r="E146" s="68">
        <v>86675.66</v>
      </c>
      <c r="F146" s="70">
        <v>100</v>
      </c>
      <c r="G146" s="68">
        <v>314.37261000000001</v>
      </c>
      <c r="H146" s="69">
        <v>4.0000000000000002E-4</v>
      </c>
      <c r="I146" s="69">
        <f t="shared" si="4"/>
        <v>1.4292414459962768E-4</v>
      </c>
      <c r="J146" s="69">
        <f>G146/'סכום נכסי הקרן'!$C$41</f>
        <v>1.4937053513741484E-5</v>
      </c>
    </row>
    <row r="147" spans="1:10">
      <c r="A147" s="62" t="s">
        <v>2325</v>
      </c>
      <c r="B147" s="59">
        <v>5294</v>
      </c>
      <c r="C147" s="71" t="s">
        <v>134</v>
      </c>
      <c r="D147" s="78">
        <v>42646</v>
      </c>
      <c r="E147" s="68">
        <v>485198.74</v>
      </c>
      <c r="F147" s="70">
        <v>40.900599999999997</v>
      </c>
      <c r="G147" s="68">
        <v>917.01391000000001</v>
      </c>
      <c r="H147" s="69">
        <v>8.0000000000000004E-4</v>
      </c>
      <c r="I147" s="69">
        <f t="shared" si="4"/>
        <v>4.1690473184896728E-4</v>
      </c>
      <c r="J147" s="69">
        <f>G147/'סכום נכסי הקרן'!$C$41</f>
        <v>4.3570862762234015E-5</v>
      </c>
    </row>
    <row r="148" spans="1:10">
      <c r="A148" s="62" t="s">
        <v>2326</v>
      </c>
      <c r="B148" s="59">
        <v>8323</v>
      </c>
      <c r="C148" s="71" t="s">
        <v>131</v>
      </c>
      <c r="D148" s="78">
        <v>44406</v>
      </c>
      <c r="E148" s="68">
        <v>5655005.9488270013</v>
      </c>
      <c r="F148" s="70">
        <v>83.801400000000001</v>
      </c>
      <c r="G148" s="68">
        <v>17188.259265804001</v>
      </c>
      <c r="H148" s="69">
        <v>2.0999999999999999E-3</v>
      </c>
      <c r="I148" s="69">
        <f t="shared" si="4"/>
        <v>7.8143488795721153E-3</v>
      </c>
      <c r="J148" s="69">
        <f>G148/'סכום נכסי הקרן'!$C$41</f>
        <v>8.1668039865615927E-4</v>
      </c>
    </row>
    <row r="149" spans="1:10">
      <c r="A149" s="62" t="s">
        <v>2327</v>
      </c>
      <c r="B149" s="59">
        <v>60832</v>
      </c>
      <c r="C149" s="71" t="s">
        <v>131</v>
      </c>
      <c r="D149" s="78">
        <v>42555</v>
      </c>
      <c r="E149" s="68">
        <v>16779.53</v>
      </c>
      <c r="F149" s="70">
        <v>100</v>
      </c>
      <c r="G149" s="68">
        <v>60.859339999999996</v>
      </c>
      <c r="H149" s="69">
        <v>2.0999999999999999E-3</v>
      </c>
      <c r="I149" s="69">
        <f t="shared" si="4"/>
        <v>2.7668660798400678E-5</v>
      </c>
      <c r="J149" s="69">
        <f>G149/'סכום נכסי הקרן'!$C$41</f>
        <v>2.8916616444129391E-6</v>
      </c>
    </row>
    <row r="150" spans="1:10">
      <c r="A150" s="62" t="s">
        <v>2328</v>
      </c>
      <c r="B150" s="59">
        <v>9697</v>
      </c>
      <c r="C150" s="71" t="s">
        <v>131</v>
      </c>
      <c r="D150" s="78">
        <v>45014</v>
      </c>
      <c r="E150" s="68">
        <v>308621.20186799997</v>
      </c>
      <c r="F150" s="70">
        <v>104.8687</v>
      </c>
      <c r="G150" s="68">
        <v>1173.8678201900002</v>
      </c>
      <c r="H150" s="69">
        <v>1.1999999999999999E-3</v>
      </c>
      <c r="I150" s="69">
        <f t="shared" si="4"/>
        <v>5.3367898072826812E-4</v>
      </c>
      <c r="J150" s="69">
        <f>G150/'סכום נכסי הקרן'!$C$41</f>
        <v>5.5774981313534594E-5</v>
      </c>
    </row>
    <row r="151" spans="1:10">
      <c r="A151" s="62" t="s">
        <v>2329</v>
      </c>
      <c r="B151" s="59">
        <v>7060</v>
      </c>
      <c r="C151" s="71" t="s">
        <v>133</v>
      </c>
      <c r="D151" s="78">
        <v>44197</v>
      </c>
      <c r="E151" s="68">
        <v>5395299.5999999996</v>
      </c>
      <c r="F151" s="70">
        <v>116.8475</v>
      </c>
      <c r="G151" s="68">
        <v>25290.220359999999</v>
      </c>
      <c r="H151" s="69">
        <v>4.0000000000000002E-4</v>
      </c>
      <c r="I151" s="69">
        <f t="shared" si="4"/>
        <v>1.1497767288597719E-2</v>
      </c>
      <c r="J151" s="69">
        <f>G151/'סכום נכסי הקרן'!$C$41</f>
        <v>1.2016357751129605E-3</v>
      </c>
    </row>
    <row r="152" spans="1:10">
      <c r="A152" s="62" t="s">
        <v>2330</v>
      </c>
      <c r="B152" s="59">
        <v>9704</v>
      </c>
      <c r="C152" s="71" t="s">
        <v>131</v>
      </c>
      <c r="D152" s="78">
        <v>44760</v>
      </c>
      <c r="E152" s="68">
        <v>3989469.7627389999</v>
      </c>
      <c r="F152" s="70">
        <v>99.445899999999995</v>
      </c>
      <c r="G152" s="68">
        <v>14389.629632525</v>
      </c>
      <c r="H152" s="69">
        <v>2.2000000000000001E-3</v>
      </c>
      <c r="I152" s="69">
        <f t="shared" si="4"/>
        <v>6.5419996555491607E-3</v>
      </c>
      <c r="J152" s="69">
        <f>G152/'סכום נכסי הקרן'!$C$41</f>
        <v>6.8370672579887333E-4</v>
      </c>
    </row>
    <row r="153" spans="1:10">
      <c r="A153" s="62" t="s">
        <v>2331</v>
      </c>
      <c r="B153" s="59">
        <v>9649</v>
      </c>
      <c r="C153" s="71" t="s">
        <v>133</v>
      </c>
      <c r="D153" s="78">
        <v>44743</v>
      </c>
      <c r="E153" s="68">
        <v>1026033.344434</v>
      </c>
      <c r="F153" s="70">
        <v>108.01560000000001</v>
      </c>
      <c r="G153" s="68">
        <v>4445.9602988259994</v>
      </c>
      <c r="H153" s="69">
        <v>1.1999999999999999E-3</v>
      </c>
      <c r="I153" s="69">
        <f t="shared" si="4"/>
        <v>2.021280011110418E-3</v>
      </c>
      <c r="J153" s="69">
        <f>G153/'סכום נכסי הקרן'!$C$41</f>
        <v>2.1124469750572109E-4</v>
      </c>
    </row>
    <row r="154" spans="1:10">
      <c r="A154" s="62" t="s">
        <v>2332</v>
      </c>
      <c r="B154" s="59">
        <v>9648</v>
      </c>
      <c r="C154" s="71" t="s">
        <v>133</v>
      </c>
      <c r="D154" s="78">
        <v>44743</v>
      </c>
      <c r="E154" s="68">
        <v>1313696.596814</v>
      </c>
      <c r="F154" s="70">
        <v>105.0476</v>
      </c>
      <c r="G154" s="68">
        <v>5536.0350601239988</v>
      </c>
      <c r="H154" s="69">
        <v>7.1999999999999998E-3</v>
      </c>
      <c r="I154" s="69">
        <f t="shared" si="4"/>
        <v>2.5168639069471444E-3</v>
      </c>
      <c r="J154" s="69">
        <f>G154/'סכום נכסי הקרן'!$C$41</f>
        <v>2.630383478605888E-4</v>
      </c>
    </row>
    <row r="155" spans="1:10">
      <c r="A155" s="62" t="s">
        <v>2333</v>
      </c>
      <c r="B155" s="59">
        <v>9317</v>
      </c>
      <c r="C155" s="71" t="s">
        <v>133</v>
      </c>
      <c r="D155" s="78">
        <v>44545</v>
      </c>
      <c r="E155" s="68">
        <v>4551284.6681789998</v>
      </c>
      <c r="F155" s="70">
        <v>106.4143</v>
      </c>
      <c r="G155" s="68">
        <v>19429.052204273001</v>
      </c>
      <c r="H155" s="69">
        <v>1E-3</v>
      </c>
      <c r="I155" s="69">
        <f t="shared" si="4"/>
        <v>8.8330871658228415E-3</v>
      </c>
      <c r="J155" s="69">
        <f>G155/'סכום נכסי הקרן'!$C$41</f>
        <v>9.2314910162339769E-4</v>
      </c>
    </row>
    <row r="156" spans="1:10">
      <c r="A156" s="62" t="s">
        <v>2334</v>
      </c>
      <c r="B156" s="59">
        <v>60833</v>
      </c>
      <c r="C156" s="71" t="s">
        <v>131</v>
      </c>
      <c r="D156" s="78">
        <v>42555</v>
      </c>
      <c r="E156" s="68">
        <v>1299568.9099999999</v>
      </c>
      <c r="F156" s="70">
        <v>100</v>
      </c>
      <c r="G156" s="68">
        <v>4713.5364300000001</v>
      </c>
      <c r="H156" s="69">
        <v>5.0000000000000001E-4</v>
      </c>
      <c r="I156" s="69">
        <f t="shared" si="4"/>
        <v>2.1429289348615099E-3</v>
      </c>
      <c r="J156" s="69">
        <f>G156/'סכום נכסי הקרן'!$C$41</f>
        <v>2.2395827007282853E-4</v>
      </c>
    </row>
    <row r="157" spans="1:10">
      <c r="A157" s="62" t="s">
        <v>2335</v>
      </c>
      <c r="B157" s="59">
        <v>8313</v>
      </c>
      <c r="C157" s="71" t="s">
        <v>131</v>
      </c>
      <c r="D157" s="78">
        <v>44357</v>
      </c>
      <c r="E157" s="68">
        <v>283171.96000000002</v>
      </c>
      <c r="F157" s="70">
        <v>99.3459</v>
      </c>
      <c r="G157" s="68">
        <v>1020.34666</v>
      </c>
      <c r="H157" s="69">
        <v>1.9699999999999999E-2</v>
      </c>
      <c r="I157" s="69">
        <f t="shared" si="4"/>
        <v>4.638832039966432E-4</v>
      </c>
      <c r="J157" s="69">
        <f>G157/'סכום נכסי הקרן'!$C$41</f>
        <v>4.8480599702968359E-5</v>
      </c>
    </row>
    <row r="158" spans="1:10">
      <c r="A158" s="62" t="s">
        <v>2336</v>
      </c>
      <c r="B158" s="59">
        <v>6657</v>
      </c>
      <c r="C158" s="71" t="s">
        <v>131</v>
      </c>
      <c r="D158" s="78">
        <v>42916</v>
      </c>
      <c r="E158" s="68">
        <v>459736.31</v>
      </c>
      <c r="F158" s="70">
        <v>0</v>
      </c>
      <c r="G158" s="68">
        <v>0</v>
      </c>
      <c r="H158" s="69">
        <v>1.9699999999999999E-2</v>
      </c>
      <c r="I158" s="69">
        <v>0</v>
      </c>
      <c r="J158" s="69">
        <v>0</v>
      </c>
    </row>
    <row r="159" spans="1:10">
      <c r="A159" s="62" t="s">
        <v>2337</v>
      </c>
      <c r="B159" s="59">
        <v>7009</v>
      </c>
      <c r="C159" s="71" t="s">
        <v>131</v>
      </c>
      <c r="D159" s="78">
        <v>42916</v>
      </c>
      <c r="E159" s="68">
        <v>317535.7</v>
      </c>
      <c r="F159" s="70">
        <v>97.136200000000002</v>
      </c>
      <c r="G159" s="68">
        <v>1118.7195400000001</v>
      </c>
      <c r="H159" s="69">
        <v>1.9699999999999999E-2</v>
      </c>
      <c r="I159" s="69">
        <f t="shared" si="4"/>
        <v>5.0860675585379079E-4</v>
      </c>
      <c r="J159" s="69">
        <f>G159/'סכום נכסי הקרן'!$C$41</f>
        <v>5.3154674116960312E-5</v>
      </c>
    </row>
    <row r="160" spans="1:10">
      <c r="A160" s="62" t="s">
        <v>2338</v>
      </c>
      <c r="B160" s="59">
        <v>7987</v>
      </c>
      <c r="C160" s="71" t="s">
        <v>131</v>
      </c>
      <c r="D160" s="78">
        <v>42916</v>
      </c>
      <c r="E160" s="68">
        <v>378728.26</v>
      </c>
      <c r="F160" s="70">
        <v>98.339500000000001</v>
      </c>
      <c r="G160" s="68">
        <v>1350.83799</v>
      </c>
      <c r="H160" s="69">
        <v>1.9699999999999999E-2</v>
      </c>
      <c r="I160" s="69">
        <f t="shared" si="4"/>
        <v>6.141354496927401E-4</v>
      </c>
      <c r="J160" s="69">
        <f>G160/'סכום נכסי הקרן'!$C$41</f>
        <v>6.4183515685494935E-5</v>
      </c>
    </row>
    <row r="161" spans="1:10">
      <c r="A161" s="62" t="s">
        <v>2339</v>
      </c>
      <c r="B161" s="59">
        <v>7988</v>
      </c>
      <c r="C161" s="71" t="s">
        <v>131</v>
      </c>
      <c r="D161" s="78">
        <v>42916</v>
      </c>
      <c r="E161" s="68">
        <v>371714.41</v>
      </c>
      <c r="F161" s="70">
        <v>0</v>
      </c>
      <c r="G161" s="68">
        <v>0</v>
      </c>
      <c r="H161" s="69">
        <v>1.9699999999999999E-2</v>
      </c>
      <c r="I161" s="69">
        <v>0</v>
      </c>
      <c r="J161" s="69">
        <v>0</v>
      </c>
    </row>
    <row r="162" spans="1:10">
      <c r="A162" s="62" t="s">
        <v>2340</v>
      </c>
      <c r="B162" s="59">
        <v>8271</v>
      </c>
      <c r="C162" s="71" t="s">
        <v>131</v>
      </c>
      <c r="D162" s="78">
        <v>42916</v>
      </c>
      <c r="E162" s="68">
        <v>250083.42</v>
      </c>
      <c r="F162" s="70">
        <v>100.5502</v>
      </c>
      <c r="G162" s="68">
        <v>912.04313999999999</v>
      </c>
      <c r="H162" s="69">
        <v>1.9699999999999999E-2</v>
      </c>
      <c r="I162" s="69">
        <f t="shared" si="4"/>
        <v>4.1464485605937002E-4</v>
      </c>
      <c r="J162" s="69">
        <f>G162/'סכום נכסי הקרן'!$C$41</f>
        <v>4.3334682334510049E-5</v>
      </c>
    </row>
    <row r="163" spans="1:10">
      <c r="A163" s="62" t="s">
        <v>2341</v>
      </c>
      <c r="B163" s="59">
        <v>7999</v>
      </c>
      <c r="C163" s="71" t="s">
        <v>133</v>
      </c>
      <c r="D163" s="78">
        <v>44228</v>
      </c>
      <c r="E163" s="68">
        <v>4397672.46</v>
      </c>
      <c r="F163" s="70">
        <v>116.7323</v>
      </c>
      <c r="G163" s="68">
        <v>20593.565489999997</v>
      </c>
      <c r="H163" s="69">
        <v>8.0000000000000002E-3</v>
      </c>
      <c r="I163" s="69">
        <f t="shared" si="4"/>
        <v>9.3625132670262286E-3</v>
      </c>
      <c r="J163" s="69">
        <f>G163/'סכום נכסי הקרן'!$C$41</f>
        <v>9.7847961297541108E-4</v>
      </c>
    </row>
    <row r="164" spans="1:10">
      <c r="A164" s="62" t="s">
        <v>2342</v>
      </c>
      <c r="B164" s="59">
        <v>60834</v>
      </c>
      <c r="C164" s="71" t="s">
        <v>131</v>
      </c>
      <c r="D164" s="78">
        <v>42555</v>
      </c>
      <c r="E164" s="68">
        <v>134520.45000000001</v>
      </c>
      <c r="F164" s="70">
        <v>100</v>
      </c>
      <c r="G164" s="68">
        <v>487.90568000000002</v>
      </c>
      <c r="H164" s="69">
        <v>5.0000000000000001E-4</v>
      </c>
      <c r="I164" s="69">
        <f t="shared" si="4"/>
        <v>2.2181799476519179E-4</v>
      </c>
      <c r="J164" s="69">
        <f>G164/'סכום נכסי הקרן'!$C$41</f>
        <v>2.3182278035667385E-5</v>
      </c>
    </row>
    <row r="165" spans="1:10">
      <c r="A165" s="62" t="s">
        <v>2343</v>
      </c>
      <c r="B165" s="59">
        <v>87957</v>
      </c>
      <c r="C165" s="71" t="s">
        <v>133</v>
      </c>
      <c r="D165" s="78">
        <v>44895</v>
      </c>
      <c r="E165" s="68">
        <v>480421.03</v>
      </c>
      <c r="F165" s="70">
        <v>100</v>
      </c>
      <c r="G165" s="68">
        <v>1927.25702</v>
      </c>
      <c r="H165" s="69">
        <v>1.1999999999999999E-3</v>
      </c>
      <c r="I165" s="69">
        <f t="shared" si="4"/>
        <v>8.7619452918346653E-4</v>
      </c>
      <c r="J165" s="69">
        <f>G165/'סכום נכסי הקרן'!$C$41</f>
        <v>9.1571403890669547E-5</v>
      </c>
    </row>
    <row r="166" spans="1:10">
      <c r="A166" s="62" t="s">
        <v>2344</v>
      </c>
      <c r="B166" s="59">
        <v>87958</v>
      </c>
      <c r="C166" s="71" t="s">
        <v>133</v>
      </c>
      <c r="D166" s="78">
        <v>44895</v>
      </c>
      <c r="E166" s="68">
        <v>645986.53</v>
      </c>
      <c r="F166" s="70">
        <v>100</v>
      </c>
      <c r="G166" s="68">
        <v>2591.4395800000002</v>
      </c>
      <c r="H166" s="69">
        <v>1.1000000000000001E-3</v>
      </c>
      <c r="I166" s="69">
        <f t="shared" si="4"/>
        <v>1.1781538005270829E-3</v>
      </c>
      <c r="J166" s="69">
        <f>G166/'סכום נכסי הקרן'!$C$41</f>
        <v>1.2312927542920408E-4</v>
      </c>
    </row>
    <row r="167" spans="1:10">
      <c r="A167" s="62" t="s">
        <v>2345</v>
      </c>
      <c r="B167" s="59">
        <v>87959</v>
      </c>
      <c r="C167" s="71" t="s">
        <v>133</v>
      </c>
      <c r="D167" s="78">
        <v>44895</v>
      </c>
      <c r="E167" s="68">
        <v>273757.57</v>
      </c>
      <c r="F167" s="70">
        <v>100</v>
      </c>
      <c r="G167" s="68">
        <v>1098.20587</v>
      </c>
      <c r="H167" s="69">
        <v>8.0000000000000004E-4</v>
      </c>
      <c r="I167" s="69">
        <f t="shared" si="4"/>
        <v>4.9928056570844358E-4</v>
      </c>
      <c r="J167" s="69">
        <f>G167/'סכום נכסי הקרן'!$C$41</f>
        <v>5.2179990646433934E-5</v>
      </c>
    </row>
    <row r="168" spans="1:10">
      <c r="A168" s="62" t="s">
        <v>2346</v>
      </c>
      <c r="B168" s="59">
        <v>9600</v>
      </c>
      <c r="C168" s="71" t="s">
        <v>131</v>
      </c>
      <c r="D168" s="78">
        <v>44967</v>
      </c>
      <c r="E168" s="68">
        <v>5142058.4540200001</v>
      </c>
      <c r="F168" s="70">
        <v>98.753500000000003</v>
      </c>
      <c r="G168" s="68">
        <v>18417.770698755001</v>
      </c>
      <c r="H168" s="69">
        <v>2.06E-2</v>
      </c>
      <c r="I168" s="69">
        <f t="shared" si="4"/>
        <v>8.373325279678932E-3</v>
      </c>
      <c r="J168" s="69">
        <f>G168/'סכום נכסי הקרן'!$C$41</f>
        <v>8.7509922232450001E-4</v>
      </c>
    </row>
    <row r="169" spans="1:10">
      <c r="A169" s="62" t="s">
        <v>2347</v>
      </c>
      <c r="B169" s="59">
        <v>7991</v>
      </c>
      <c r="C169" s="71" t="s">
        <v>131</v>
      </c>
      <c r="D169" s="78">
        <v>44105</v>
      </c>
      <c r="E169" s="68">
        <v>6186930.8700000001</v>
      </c>
      <c r="F169" s="70">
        <v>114.3656</v>
      </c>
      <c r="G169" s="68">
        <v>25663.638660000001</v>
      </c>
      <c r="H169" s="69">
        <v>8.9999999999999998E-4</v>
      </c>
      <c r="I169" s="69">
        <f t="shared" si="4"/>
        <v>1.1667535548960309E-2</v>
      </c>
      <c r="J169" s="69">
        <f>G169/'סכום נכסי הקרן'!$C$41</f>
        <v>1.2193783167743042E-3</v>
      </c>
    </row>
    <row r="170" spans="1:10">
      <c r="A170" s="62" t="s">
        <v>2348</v>
      </c>
      <c r="B170" s="59">
        <v>87259</v>
      </c>
      <c r="C170" s="71" t="s">
        <v>131</v>
      </c>
      <c r="D170" s="78">
        <v>44469</v>
      </c>
      <c r="E170" s="68">
        <v>98169.54</v>
      </c>
      <c r="F170" s="70">
        <v>100</v>
      </c>
      <c r="G170" s="68">
        <v>356.06092000000001</v>
      </c>
      <c r="H170" s="69">
        <v>2.0000000000000001E-4</v>
      </c>
      <c r="I170" s="69">
        <f t="shared" si="4"/>
        <v>1.6187702362606101E-4</v>
      </c>
      <c r="J170" s="69">
        <f>G170/'סכום נכסי הקרן'!$C$41</f>
        <v>1.6917825685233921E-5</v>
      </c>
    </row>
    <row r="171" spans="1:10">
      <c r="A171" s="62" t="s">
        <v>2349</v>
      </c>
      <c r="B171" s="59">
        <v>87252</v>
      </c>
      <c r="C171" s="71" t="s">
        <v>131</v>
      </c>
      <c r="D171" s="78">
        <v>44469</v>
      </c>
      <c r="E171" s="68">
        <v>179159.69</v>
      </c>
      <c r="F171" s="70">
        <v>100</v>
      </c>
      <c r="G171" s="68">
        <v>649.81220999999994</v>
      </c>
      <c r="H171" s="69">
        <v>2.0000000000000001E-4</v>
      </c>
      <c r="I171" s="69">
        <f t="shared" si="4"/>
        <v>2.9542603684412465E-4</v>
      </c>
      <c r="J171" s="69">
        <f>G171/'סכום נכסי הקרן'!$C$41</f>
        <v>3.0875080862332819E-5</v>
      </c>
    </row>
    <row r="172" spans="1:10">
      <c r="A172" s="62" t="s">
        <v>2350</v>
      </c>
      <c r="B172" s="59">
        <v>87251</v>
      </c>
      <c r="C172" s="71" t="s">
        <v>131</v>
      </c>
      <c r="D172" s="78">
        <v>44469</v>
      </c>
      <c r="E172" s="68">
        <v>316223.88</v>
      </c>
      <c r="F172" s="70">
        <v>100</v>
      </c>
      <c r="G172" s="68">
        <v>1146.9440199999999</v>
      </c>
      <c r="H172" s="69">
        <v>1E-4</v>
      </c>
      <c r="I172" s="69">
        <f t="shared" si="4"/>
        <v>5.2143853423540379E-4</v>
      </c>
      <c r="J172" s="69">
        <f>G172/'סכום נכסי הקרן'!$C$41</f>
        <v>5.449572786893165E-5</v>
      </c>
    </row>
    <row r="173" spans="1:10">
      <c r="A173" s="62" t="s">
        <v>2351</v>
      </c>
      <c r="B173" s="59">
        <v>9229</v>
      </c>
      <c r="C173" s="71" t="s">
        <v>131</v>
      </c>
      <c r="D173" s="78">
        <v>44735</v>
      </c>
      <c r="E173" s="68">
        <v>1392892.49</v>
      </c>
      <c r="F173" s="70">
        <v>102.47839999999999</v>
      </c>
      <c r="G173" s="68">
        <v>5177.2303600000005</v>
      </c>
      <c r="H173" s="69">
        <v>4.5999999999999999E-3</v>
      </c>
      <c r="I173" s="69">
        <f t="shared" si="4"/>
        <v>2.3537394704908374E-3</v>
      </c>
      <c r="J173" s="69">
        <f>G173/'סכום נכסי הקרן'!$C$41</f>
        <v>2.4599015461393756E-4</v>
      </c>
    </row>
    <row r="174" spans="1:10">
      <c r="A174" s="62" t="s">
        <v>2352</v>
      </c>
      <c r="B174" s="59">
        <v>9385</v>
      </c>
      <c r="C174" s="71" t="s">
        <v>133</v>
      </c>
      <c r="D174" s="78">
        <v>44896</v>
      </c>
      <c r="E174" s="68">
        <v>2511867.96</v>
      </c>
      <c r="F174" s="70">
        <v>106.015</v>
      </c>
      <c r="G174" s="68">
        <v>10682.71758</v>
      </c>
      <c r="H174" s="69">
        <v>5.7000000000000002E-3</v>
      </c>
      <c r="I174" s="69">
        <f t="shared" si="4"/>
        <v>4.8567153230076399E-3</v>
      </c>
      <c r="J174" s="69">
        <f>G174/'סכום נכסי הקרן'!$C$41</f>
        <v>5.0757705693459402E-4</v>
      </c>
    </row>
    <row r="175" spans="1:10">
      <c r="A175" s="62" t="s">
        <v>2353</v>
      </c>
      <c r="B175" s="59">
        <v>7027</v>
      </c>
      <c r="C175" s="71" t="s">
        <v>134</v>
      </c>
      <c r="D175" s="78">
        <v>43738</v>
      </c>
      <c r="E175" s="68">
        <v>4618724.96</v>
      </c>
      <c r="F175" s="70">
        <v>135.77610000000001</v>
      </c>
      <c r="G175" s="68">
        <v>28978.23976</v>
      </c>
      <c r="H175" s="69">
        <v>1.9E-3</v>
      </c>
      <c r="I175" s="69">
        <f t="shared" si="4"/>
        <v>1.3174462398937745E-2</v>
      </c>
      <c r="J175" s="69">
        <f>G175/'סכום נכסי הקרן'!$C$41</f>
        <v>1.3768677812903331E-3</v>
      </c>
    </row>
    <row r="176" spans="1:10">
      <c r="A176" s="62" t="s">
        <v>2354</v>
      </c>
      <c r="B176" s="59">
        <v>9246</v>
      </c>
      <c r="C176" s="71" t="s">
        <v>133</v>
      </c>
      <c r="D176" s="78">
        <v>44816</v>
      </c>
      <c r="E176" s="68">
        <v>4590412.87</v>
      </c>
      <c r="F176" s="70">
        <v>70.760599999999997</v>
      </c>
      <c r="G176" s="68">
        <v>13030.493920000001</v>
      </c>
      <c r="H176" s="69">
        <v>2.7000000000000001E-3</v>
      </c>
      <c r="I176" s="69">
        <f t="shared" si="4"/>
        <v>5.9240917878521588E-3</v>
      </c>
      <c r="J176" s="69">
        <f>G176/'סכום נכסי הקרן'!$C$41</f>
        <v>6.1912895335736488E-4</v>
      </c>
    </row>
    <row r="177" spans="1:10">
      <c r="A177" s="62" t="s">
        <v>2355</v>
      </c>
      <c r="B177" s="59">
        <v>9245</v>
      </c>
      <c r="C177" s="71" t="s">
        <v>131</v>
      </c>
      <c r="D177" s="78">
        <v>44816</v>
      </c>
      <c r="E177" s="68">
        <v>432301.53</v>
      </c>
      <c r="F177" s="70">
        <v>101.8539</v>
      </c>
      <c r="G177" s="68">
        <v>1597.02602</v>
      </c>
      <c r="H177" s="69">
        <v>2.8999999999999998E-3</v>
      </c>
      <c r="I177" s="69">
        <f t="shared" si="4"/>
        <v>7.2606063808118625E-4</v>
      </c>
      <c r="J177" s="69">
        <f>G177/'סכום נכסי הקרן'!$C$41</f>
        <v>7.5880857189109378E-5</v>
      </c>
    </row>
    <row r="178" spans="1:10">
      <c r="A178" s="62" t="s">
        <v>2356</v>
      </c>
      <c r="B178" s="59">
        <v>9534</v>
      </c>
      <c r="C178" s="71" t="s">
        <v>133</v>
      </c>
      <c r="D178" s="78">
        <v>45007</v>
      </c>
      <c r="E178" s="68">
        <v>2044782.6395460002</v>
      </c>
      <c r="F178" s="70">
        <v>100.85209999999999</v>
      </c>
      <c r="G178" s="68">
        <v>8272.7465204149994</v>
      </c>
      <c r="H178" s="69">
        <v>2.0400000000000001E-2</v>
      </c>
      <c r="I178" s="69">
        <f t="shared" si="4"/>
        <v>3.7610630898151725E-3</v>
      </c>
      <c r="J178" s="69">
        <f>G178/'סכום נכסי הקרן'!$C$41</f>
        <v>3.9307004984008467E-4</v>
      </c>
    </row>
    <row r="179" spans="1:10">
      <c r="A179" s="62" t="s">
        <v>2357</v>
      </c>
      <c r="B179" s="59">
        <v>8412</v>
      </c>
      <c r="C179" s="71" t="s">
        <v>133</v>
      </c>
      <c r="D179" s="78">
        <v>44440</v>
      </c>
      <c r="E179" s="68">
        <v>845928.7</v>
      </c>
      <c r="F179" s="70">
        <v>298.11810000000003</v>
      </c>
      <c r="G179" s="68">
        <v>10116.719929999999</v>
      </c>
      <c r="H179" s="69">
        <v>4.7000000000000002E-3</v>
      </c>
      <c r="I179" s="69">
        <f t="shared" si="4"/>
        <v>4.5993941461670443E-3</v>
      </c>
      <c r="J179" s="69">
        <f>G179/'סכום נכסי הקרן'!$C$41</f>
        <v>4.8068432863138105E-4</v>
      </c>
    </row>
    <row r="180" spans="1:10">
      <c r="A180" s="62" t="s">
        <v>2358</v>
      </c>
      <c r="B180" s="59">
        <v>9495</v>
      </c>
      <c r="C180" s="71" t="s">
        <v>131</v>
      </c>
      <c r="D180" s="78">
        <v>44980</v>
      </c>
      <c r="E180" s="68">
        <v>3435854.37</v>
      </c>
      <c r="F180" s="70">
        <v>98.696700000000007</v>
      </c>
      <c r="G180" s="68">
        <v>12299.42859</v>
      </c>
      <c r="H180" s="69">
        <v>8.3000000000000001E-3</v>
      </c>
      <c r="I180" s="69">
        <f t="shared" si="4"/>
        <v>5.5917254060077141E-3</v>
      </c>
      <c r="J180" s="69">
        <f>G180/'סכום נכסי הקרן'!$C$41</f>
        <v>5.8439322381575152E-4</v>
      </c>
    </row>
    <row r="181" spans="1:10">
      <c r="A181" s="62" t="s">
        <v>2359</v>
      </c>
      <c r="B181" s="59">
        <v>7018</v>
      </c>
      <c r="C181" s="71" t="s">
        <v>131</v>
      </c>
      <c r="D181" s="78">
        <v>43525</v>
      </c>
      <c r="E181" s="68">
        <v>8105382.9299999997</v>
      </c>
      <c r="F181" s="70">
        <v>110.3725</v>
      </c>
      <c r="G181" s="68">
        <v>32447.554649999998</v>
      </c>
      <c r="H181" s="69">
        <v>5.0000000000000001E-4</v>
      </c>
      <c r="I181" s="69">
        <f t="shared" si="4"/>
        <v>1.4751727234446161E-2</v>
      </c>
      <c r="J181" s="69">
        <f>G181/'סכום נכסי הקרן'!$C$41</f>
        <v>1.5417082938526396E-3</v>
      </c>
    </row>
    <row r="182" spans="1:10">
      <c r="A182" s="62" t="s">
        <v>2360</v>
      </c>
      <c r="B182" s="59">
        <v>62171</v>
      </c>
      <c r="C182" s="71" t="s">
        <v>131</v>
      </c>
      <c r="D182" s="78">
        <v>42549</v>
      </c>
      <c r="E182" s="68">
        <v>180915.31</v>
      </c>
      <c r="F182" s="70">
        <v>100</v>
      </c>
      <c r="G182" s="68">
        <v>656.17984000000001</v>
      </c>
      <c r="H182" s="69">
        <v>0</v>
      </c>
      <c r="I182" s="69">
        <f t="shared" si="4"/>
        <v>2.9832097120522223E-4</v>
      </c>
      <c r="J182" s="69">
        <f>G182/'סכום נכסי הקרן'!$C$41</f>
        <v>3.1177631488692111E-5</v>
      </c>
    </row>
    <row r="183" spans="1:10">
      <c r="A183" s="62" t="s">
        <v>2361</v>
      </c>
      <c r="B183" s="59">
        <v>62172</v>
      </c>
      <c r="C183" s="71" t="s">
        <v>131</v>
      </c>
      <c r="D183" s="78">
        <v>42549</v>
      </c>
      <c r="E183" s="68">
        <v>504603.74</v>
      </c>
      <c r="F183" s="70">
        <v>100</v>
      </c>
      <c r="G183" s="68">
        <v>1830.19775</v>
      </c>
      <c r="H183" s="69">
        <v>2.0000000000000001E-4</v>
      </c>
      <c r="I183" s="69">
        <f t="shared" si="4"/>
        <v>8.3206818770538958E-4</v>
      </c>
      <c r="J183" s="69">
        <f>G183/'סכום נכסי הקרן'!$C$41</f>
        <v>8.6959744147173818E-5</v>
      </c>
    </row>
    <row r="184" spans="1:10">
      <c r="A184" s="62" t="s">
        <v>2362</v>
      </c>
      <c r="B184" s="59">
        <v>62173</v>
      </c>
      <c r="C184" s="71" t="s">
        <v>131</v>
      </c>
      <c r="D184" s="78">
        <v>42549</v>
      </c>
      <c r="E184" s="68">
        <v>1275753.95</v>
      </c>
      <c r="F184" s="70">
        <v>100</v>
      </c>
      <c r="G184" s="68">
        <v>4627.1595599999991</v>
      </c>
      <c r="H184" s="69">
        <v>1.1999999999999999E-3</v>
      </c>
      <c r="I184" s="69">
        <f t="shared" si="4"/>
        <v>2.1036591643241107E-3</v>
      </c>
      <c r="J184" s="69">
        <f>G184/'סכום נכסי הקרן'!$C$41</f>
        <v>2.1985417229681837E-4</v>
      </c>
    </row>
    <row r="185" spans="1:10">
      <c r="A185" s="62" t="s">
        <v>2363</v>
      </c>
      <c r="B185" s="59">
        <v>87956</v>
      </c>
      <c r="C185" s="71" t="s">
        <v>133</v>
      </c>
      <c r="D185" s="78">
        <v>44837</v>
      </c>
      <c r="E185" s="68">
        <v>331676.23</v>
      </c>
      <c r="F185" s="70">
        <v>100</v>
      </c>
      <c r="G185" s="68">
        <v>1330.5523799999999</v>
      </c>
      <c r="H185" s="69">
        <v>5.9999999999999995E-4</v>
      </c>
      <c r="I185" s="69">
        <f t="shared" si="4"/>
        <v>6.0491294313616811E-4</v>
      </c>
      <c r="J185" s="69">
        <f>G185/'סכום נכסי הקרן'!$C$41</f>
        <v>6.3219668223946397E-5</v>
      </c>
    </row>
    <row r="186" spans="1:10">
      <c r="A186" s="62" t="s">
        <v>2364</v>
      </c>
      <c r="B186" s="59">
        <v>5295</v>
      </c>
      <c r="C186" s="71" t="s">
        <v>131</v>
      </c>
      <c r="D186" s="78">
        <v>42879</v>
      </c>
      <c r="E186" s="68">
        <v>386395.77</v>
      </c>
      <c r="F186" s="70">
        <v>195.47139999999999</v>
      </c>
      <c r="G186" s="68">
        <v>2739.4485399999999</v>
      </c>
      <c r="H186" s="69">
        <v>2.9999999999999997E-4</v>
      </c>
      <c r="I186" s="69">
        <f t="shared" si="4"/>
        <v>1.2454435494688896E-3</v>
      </c>
      <c r="J186" s="69">
        <f>G186/'סכום נכסי הקרן'!$C$41</f>
        <v>1.3016175117838981E-4</v>
      </c>
    </row>
    <row r="187" spans="1:10">
      <c r="A187" s="62" t="s">
        <v>2365</v>
      </c>
      <c r="B187" s="59">
        <v>8299</v>
      </c>
      <c r="C187" s="71" t="s">
        <v>134</v>
      </c>
      <c r="D187" s="78">
        <v>44286</v>
      </c>
      <c r="E187" s="68">
        <v>3811628.85</v>
      </c>
      <c r="F187" s="70">
        <v>101.83750000000001</v>
      </c>
      <c r="G187" s="68">
        <v>17936.797489999997</v>
      </c>
      <c r="H187" s="69">
        <v>1.21E-2</v>
      </c>
      <c r="I187" s="69">
        <f t="shared" si="4"/>
        <v>8.1546590147118687E-3</v>
      </c>
      <c r="J187" s="69">
        <f>G187/'סכום נכסי הקרן'!$C$41</f>
        <v>8.5224633269823948E-4</v>
      </c>
    </row>
    <row r="188" spans="1:10">
      <c r="A188" s="62" t="s">
        <v>2366</v>
      </c>
      <c r="B188" s="59">
        <v>9157</v>
      </c>
      <c r="C188" s="71" t="s">
        <v>133</v>
      </c>
      <c r="D188" s="78">
        <v>44763</v>
      </c>
      <c r="E188" s="68">
        <v>3013850.921412</v>
      </c>
      <c r="F188" s="70">
        <v>98.095699999999994</v>
      </c>
      <c r="G188" s="68">
        <v>11860.12754514</v>
      </c>
      <c r="H188" s="69">
        <v>1.8E-3</v>
      </c>
      <c r="I188" s="69">
        <f t="shared" si="4"/>
        <v>5.3920046795158669E-3</v>
      </c>
      <c r="J188" s="69">
        <f>G188/'סכום נכסי הקרן'!$C$41</f>
        <v>5.6352033919734802E-4</v>
      </c>
    </row>
    <row r="189" spans="1:10">
      <c r="A189" s="62" t="s">
        <v>2367</v>
      </c>
      <c r="B189" s="59">
        <v>5326</v>
      </c>
      <c r="C189" s="71" t="s">
        <v>134</v>
      </c>
      <c r="D189" s="78">
        <v>43220</v>
      </c>
      <c r="E189" s="68">
        <v>3429845.79</v>
      </c>
      <c r="F189" s="70">
        <v>93.928799999999995</v>
      </c>
      <c r="G189" s="68">
        <v>14886.751470000001</v>
      </c>
      <c r="H189" s="69">
        <v>3.3999999999999998E-3</v>
      </c>
      <c r="I189" s="69">
        <f t="shared" si="4"/>
        <v>6.768007619102059E-3</v>
      </c>
      <c r="J189" s="69">
        <f>G189/'סכום נכסי הקרן'!$C$41</f>
        <v>7.0732689897240008E-4</v>
      </c>
    </row>
    <row r="190" spans="1:10">
      <c r="A190" s="62" t="s">
        <v>2368</v>
      </c>
      <c r="B190" s="59">
        <v>7036</v>
      </c>
      <c r="C190" s="71" t="s">
        <v>131</v>
      </c>
      <c r="D190" s="78">
        <v>37987</v>
      </c>
      <c r="E190" s="68">
        <v>19159061.460000001</v>
      </c>
      <c r="F190" s="70">
        <v>134.52520000000001</v>
      </c>
      <c r="G190" s="68">
        <v>93481.448369999998</v>
      </c>
      <c r="H190" s="69">
        <v>5.0000000000000001E-4</v>
      </c>
      <c r="I190" s="69">
        <f t="shared" si="4"/>
        <v>4.249974590412476E-2</v>
      </c>
      <c r="J190" s="69">
        <f>G190/'סכום נכסי הקרן'!$C$41</f>
        <v>4.4416636578000594E-3</v>
      </c>
    </row>
    <row r="191" spans="1:10">
      <c r="A191" s="62" t="s">
        <v>2369</v>
      </c>
      <c r="B191" s="59">
        <v>62174</v>
      </c>
      <c r="C191" s="71" t="s">
        <v>131</v>
      </c>
      <c r="D191" s="78">
        <v>42549</v>
      </c>
      <c r="E191" s="68">
        <v>354028.39</v>
      </c>
      <c r="F191" s="70">
        <v>100</v>
      </c>
      <c r="G191" s="68">
        <v>1284.06096</v>
      </c>
      <c r="H191" s="69">
        <v>5.9999999999999995E-4</v>
      </c>
      <c r="I191" s="69">
        <f t="shared" ref="I191:I252" si="5">IFERROR(G191/$G$9,0)</f>
        <v>5.8377641207920988E-4</v>
      </c>
      <c r="J191" s="69">
        <f>G191/'סכום נכסי הקרן'!$C$41</f>
        <v>6.101068179707597E-5</v>
      </c>
    </row>
    <row r="192" spans="1:10">
      <c r="A192" s="62" t="s">
        <v>2370</v>
      </c>
      <c r="B192" s="59">
        <v>60837</v>
      </c>
      <c r="C192" s="71" t="s">
        <v>131</v>
      </c>
      <c r="D192" s="78">
        <v>42555</v>
      </c>
      <c r="E192" s="68">
        <v>154850.69</v>
      </c>
      <c r="F192" s="70">
        <v>100</v>
      </c>
      <c r="G192" s="68">
        <v>561.64346</v>
      </c>
      <c r="H192" s="69">
        <v>2.9999999999999997E-4</v>
      </c>
      <c r="I192" s="69">
        <f t="shared" si="5"/>
        <v>2.5534161863043732E-4</v>
      </c>
      <c r="J192" s="69">
        <f>G192/'סכום נכסי הקרן'!$C$41</f>
        <v>2.6685843966059652E-5</v>
      </c>
    </row>
    <row r="193" spans="1:10">
      <c r="A193" s="62" t="s">
        <v>2371</v>
      </c>
      <c r="B193" s="59">
        <v>5309</v>
      </c>
      <c r="C193" s="71" t="s">
        <v>131</v>
      </c>
      <c r="D193" s="78">
        <v>42795</v>
      </c>
      <c r="E193" s="68">
        <v>2181348.98</v>
      </c>
      <c r="F193" s="70">
        <v>123.6459</v>
      </c>
      <c r="G193" s="68">
        <v>9782.5578999999998</v>
      </c>
      <c r="H193" s="69">
        <v>2.8E-3</v>
      </c>
      <c r="I193" s="69">
        <f t="shared" si="5"/>
        <v>4.4474730793303847E-3</v>
      </c>
      <c r="J193" s="69">
        <f>G193/'סכום נכסי הקרן'!$C$41</f>
        <v>4.6480700355407714E-4</v>
      </c>
    </row>
    <row r="194" spans="1:10">
      <c r="A194" s="62" t="s">
        <v>2372</v>
      </c>
      <c r="B194" s="59">
        <v>87344</v>
      </c>
      <c r="C194" s="71" t="s">
        <v>131</v>
      </c>
      <c r="D194" s="78">
        <v>44421</v>
      </c>
      <c r="E194" s="68">
        <v>256900.56</v>
      </c>
      <c r="F194" s="70">
        <v>100</v>
      </c>
      <c r="G194" s="68">
        <v>931.77831999999989</v>
      </c>
      <c r="H194" s="69">
        <v>2.2000000000000001E-3</v>
      </c>
      <c r="I194" s="69">
        <f t="shared" si="5"/>
        <v>4.2361711900562246E-4</v>
      </c>
      <c r="J194" s="69">
        <f>G194/'סכום נכסי הקרן'!$C$41</f>
        <v>4.4272376746765999E-5</v>
      </c>
    </row>
    <row r="195" spans="1:10">
      <c r="A195" s="62" t="s">
        <v>2373</v>
      </c>
      <c r="B195" s="59">
        <v>62175</v>
      </c>
      <c r="C195" s="71" t="s">
        <v>131</v>
      </c>
      <c r="D195" s="78">
        <v>42549</v>
      </c>
      <c r="E195" s="68">
        <v>1080133.1599999999</v>
      </c>
      <c r="F195" s="70">
        <v>100</v>
      </c>
      <c r="G195" s="68">
        <v>3917.6429600000001</v>
      </c>
      <c r="H195" s="69">
        <v>1E-4</v>
      </c>
      <c r="I195" s="69">
        <f t="shared" si="5"/>
        <v>1.7810895449980628E-3</v>
      </c>
      <c r="J195" s="69">
        <f>G195/'סכום נכסי הקרן'!$C$41</f>
        <v>1.8614230591288658E-4</v>
      </c>
    </row>
    <row r="196" spans="1:10">
      <c r="A196" s="62" t="s">
        <v>2374</v>
      </c>
      <c r="B196" s="59">
        <v>87346</v>
      </c>
      <c r="C196" s="71" t="s">
        <v>131</v>
      </c>
      <c r="D196" s="78">
        <v>44421</v>
      </c>
      <c r="E196" s="68">
        <v>353212.81</v>
      </c>
      <c r="F196" s="70">
        <v>100</v>
      </c>
      <c r="G196" s="68">
        <v>1281.10285</v>
      </c>
      <c r="H196" s="69">
        <v>4.1999999999999997E-3</v>
      </c>
      <c r="I196" s="69">
        <f t="shared" si="5"/>
        <v>5.8243155782685752E-4</v>
      </c>
      <c r="J196" s="69">
        <f>G196/'סכום נכסי הקרן'!$C$41</f>
        <v>6.0870130597753821E-5</v>
      </c>
    </row>
    <row r="197" spans="1:10">
      <c r="A197" s="62" t="s">
        <v>2375</v>
      </c>
      <c r="B197" s="59">
        <v>62176</v>
      </c>
      <c r="C197" s="71" t="s">
        <v>131</v>
      </c>
      <c r="D197" s="78">
        <v>42549</v>
      </c>
      <c r="E197" s="68">
        <v>315379.25</v>
      </c>
      <c r="F197" s="70">
        <v>100</v>
      </c>
      <c r="G197" s="68">
        <v>1143.8805400000001</v>
      </c>
      <c r="H197" s="69">
        <v>1E-4</v>
      </c>
      <c r="I197" s="69">
        <f t="shared" si="5"/>
        <v>5.2004577530994256E-4</v>
      </c>
      <c r="J197" s="69">
        <f>G197/'סכום נכסי הקרן'!$C$41</f>
        <v>5.435017013507477E-5</v>
      </c>
    </row>
    <row r="198" spans="1:10">
      <c r="A198" s="62" t="s">
        <v>2376</v>
      </c>
      <c r="B198" s="59">
        <v>9457</v>
      </c>
      <c r="C198" s="71" t="s">
        <v>131</v>
      </c>
      <c r="D198" s="78">
        <v>44893</v>
      </c>
      <c r="E198" s="68">
        <v>33489.148797000002</v>
      </c>
      <c r="F198" s="70">
        <v>82.376199999999997</v>
      </c>
      <c r="G198" s="68">
        <v>100.05836895099999</v>
      </c>
      <c r="H198" s="69">
        <v>1.6199999999999999E-2</v>
      </c>
      <c r="I198" s="69">
        <f t="shared" si="5"/>
        <v>4.548983065781596E-5</v>
      </c>
      <c r="J198" s="69">
        <f>G198/'סכום נכסי הקרן'!$C$41</f>
        <v>4.7541584857496845E-6</v>
      </c>
    </row>
    <row r="199" spans="1:10">
      <c r="A199" s="62" t="s">
        <v>2377</v>
      </c>
      <c r="B199" s="59">
        <v>8296</v>
      </c>
      <c r="C199" s="71" t="s">
        <v>131</v>
      </c>
      <c r="D199" s="78">
        <v>44085</v>
      </c>
      <c r="E199" s="68">
        <v>2960817.34</v>
      </c>
      <c r="F199" s="70">
        <v>123.3293</v>
      </c>
      <c r="G199" s="68">
        <v>13244.191070000001</v>
      </c>
      <c r="H199" s="69">
        <v>6.9999999999999999E-4</v>
      </c>
      <c r="I199" s="69">
        <f t="shared" si="5"/>
        <v>6.0212455518748207E-3</v>
      </c>
      <c r="J199" s="69">
        <f>G199/'סכום נכסי הקרן'!$C$41</f>
        <v>6.2928252801287973E-4</v>
      </c>
    </row>
    <row r="200" spans="1:10">
      <c r="A200" s="62" t="s">
        <v>2378</v>
      </c>
      <c r="B200" s="59">
        <v>8333</v>
      </c>
      <c r="C200" s="71" t="s">
        <v>131</v>
      </c>
      <c r="D200" s="78">
        <v>44501</v>
      </c>
      <c r="E200" s="68">
        <v>586429.14</v>
      </c>
      <c r="F200" s="70">
        <v>120.33150000000001</v>
      </c>
      <c r="G200" s="68">
        <v>2559.4251200000003</v>
      </c>
      <c r="H200" s="69">
        <v>1.9E-3</v>
      </c>
      <c r="I200" s="69">
        <f t="shared" si="5"/>
        <v>1.1635989723875737E-3</v>
      </c>
      <c r="J200" s="69">
        <f>G200/'סכום נכסי הקרן'!$C$41</f>
        <v>1.21608145130246E-4</v>
      </c>
    </row>
    <row r="201" spans="1:10">
      <c r="A201" s="62" t="s">
        <v>2379</v>
      </c>
      <c r="B201" s="59">
        <v>87955</v>
      </c>
      <c r="C201" s="71" t="s">
        <v>133</v>
      </c>
      <c r="D201" s="78">
        <v>44827</v>
      </c>
      <c r="E201" s="68">
        <v>639799.46</v>
      </c>
      <c r="F201" s="70">
        <v>100</v>
      </c>
      <c r="G201" s="68">
        <v>2566.6195299999999</v>
      </c>
      <c r="H201" s="69">
        <v>1E-3</v>
      </c>
      <c r="I201" s="69">
        <f t="shared" si="5"/>
        <v>1.1668697881725397E-3</v>
      </c>
      <c r="J201" s="69">
        <f>G201/'סכום נכסי הקרן'!$C$41</f>
        <v>1.2194997925876562E-4</v>
      </c>
    </row>
    <row r="202" spans="1:10">
      <c r="A202" s="62" t="s">
        <v>2380</v>
      </c>
      <c r="B202" s="59">
        <v>6653</v>
      </c>
      <c r="C202" s="71" t="s">
        <v>131</v>
      </c>
      <c r="D202" s="78">
        <v>39264</v>
      </c>
      <c r="E202" s="68">
        <v>36383081.169999994</v>
      </c>
      <c r="F202" s="70">
        <v>89.492800000000003</v>
      </c>
      <c r="G202" s="68">
        <v>118095.98344000001</v>
      </c>
      <c r="H202" s="69">
        <v>1.1000000000000001E-3</v>
      </c>
      <c r="I202" s="69">
        <f t="shared" si="5"/>
        <v>5.3690324401396795E-2</v>
      </c>
      <c r="J202" s="69">
        <f>G202/'סכום נכסי הקרן'!$C$41</f>
        <v>5.6111950223691823E-3</v>
      </c>
    </row>
    <row r="203" spans="1:10">
      <c r="A203" s="62" t="s">
        <v>2381</v>
      </c>
      <c r="B203" s="59">
        <v>8410</v>
      </c>
      <c r="C203" s="71" t="s">
        <v>133</v>
      </c>
      <c r="D203" s="78">
        <v>44651</v>
      </c>
      <c r="E203" s="68">
        <v>1184571.54482</v>
      </c>
      <c r="F203" s="70">
        <v>119.0085</v>
      </c>
      <c r="G203" s="68">
        <v>5655.3163010679991</v>
      </c>
      <c r="H203" s="69">
        <v>4.1000000000000003E-3</v>
      </c>
      <c r="I203" s="69">
        <f t="shared" si="5"/>
        <v>2.5710930884547296E-3</v>
      </c>
      <c r="J203" s="69">
        <f>G203/'סכום נכסי הקרן'!$C$41</f>
        <v>2.6870585903201696E-4</v>
      </c>
    </row>
    <row r="204" spans="1:10">
      <c r="A204" s="62" t="s">
        <v>2382</v>
      </c>
      <c r="B204" s="59">
        <v>7001</v>
      </c>
      <c r="C204" s="71" t="s">
        <v>133</v>
      </c>
      <c r="D204" s="78">
        <v>43602</v>
      </c>
      <c r="E204" s="68">
        <v>2088861.7024439999</v>
      </c>
      <c r="F204" s="70">
        <v>63.311199999999999</v>
      </c>
      <c r="G204" s="68">
        <v>5305.2744505350001</v>
      </c>
      <c r="H204" s="69">
        <v>3.5999999999999999E-3</v>
      </c>
      <c r="I204" s="69">
        <f t="shared" si="5"/>
        <v>2.4119525320891494E-3</v>
      </c>
      <c r="J204" s="69">
        <f>G204/'סכום נכסי הקרן'!$C$41</f>
        <v>2.5207402251973144E-4</v>
      </c>
    </row>
    <row r="205" spans="1:10">
      <c r="A205" s="62" t="s">
        <v>2383</v>
      </c>
      <c r="B205" s="59">
        <v>8319</v>
      </c>
      <c r="C205" s="71" t="s">
        <v>133</v>
      </c>
      <c r="D205" s="78">
        <v>44377</v>
      </c>
      <c r="E205" s="68">
        <v>1462262.081882</v>
      </c>
      <c r="F205" s="70">
        <v>94.475399999999993</v>
      </c>
      <c r="G205" s="68">
        <v>5541.9369452050005</v>
      </c>
      <c r="H205" s="69">
        <v>1.2999999999999999E-3</v>
      </c>
      <c r="I205" s="69">
        <f t="shared" si="5"/>
        <v>2.5195470983254502E-3</v>
      </c>
      <c r="J205" s="69">
        <f>G205/'סכום נכסי הקרן'!$C$41</f>
        <v>2.6331876915202025E-4</v>
      </c>
    </row>
    <row r="206" spans="1:10">
      <c r="A206" s="62" t="s">
        <v>2384</v>
      </c>
      <c r="B206" s="59">
        <v>8411</v>
      </c>
      <c r="C206" s="71" t="s">
        <v>133</v>
      </c>
      <c r="D206" s="78">
        <v>44651</v>
      </c>
      <c r="E206" s="68">
        <v>1599171.5179949999</v>
      </c>
      <c r="F206" s="70">
        <v>103.7527</v>
      </c>
      <c r="G206" s="68">
        <v>6655.9810418469997</v>
      </c>
      <c r="H206" s="69">
        <v>4.1999999999999997E-3</v>
      </c>
      <c r="I206" s="69">
        <f t="shared" si="5"/>
        <v>3.0260282436097761E-3</v>
      </c>
      <c r="J206" s="69">
        <f>G206/'סכום נכסי הקרן'!$C$41</f>
        <v>3.1625129494747468E-4</v>
      </c>
    </row>
    <row r="207" spans="1:10">
      <c r="A207" s="62" t="s">
        <v>2385</v>
      </c>
      <c r="B207" s="59">
        <v>9384</v>
      </c>
      <c r="C207" s="71" t="s">
        <v>133</v>
      </c>
      <c r="D207" s="78">
        <v>44910</v>
      </c>
      <c r="E207" s="68">
        <v>241098.58219099999</v>
      </c>
      <c r="F207" s="70">
        <v>101.1901</v>
      </c>
      <c r="G207" s="68">
        <v>978.70161530799999</v>
      </c>
      <c r="H207" s="69">
        <v>1.6999999999999999E-3</v>
      </c>
      <c r="I207" s="69">
        <f t="shared" si="5"/>
        <v>4.4494999480447668E-4</v>
      </c>
      <c r="J207" s="69">
        <f>G207/'סכום נכסי הקרן'!$C$41</f>
        <v>4.6501883232896238E-5</v>
      </c>
    </row>
    <row r="208" spans="1:10">
      <c r="A208" s="62" t="s">
        <v>2386</v>
      </c>
      <c r="B208" s="59">
        <v>5303</v>
      </c>
      <c r="C208" s="71" t="s">
        <v>133</v>
      </c>
      <c r="D208" s="78">
        <v>42788</v>
      </c>
      <c r="E208" s="68">
        <v>4325083.6615869999</v>
      </c>
      <c r="F208" s="70">
        <v>53.851300000000002</v>
      </c>
      <c r="G208" s="68">
        <v>9343.4728321210005</v>
      </c>
      <c r="H208" s="69">
        <v>5.4999999999999997E-3</v>
      </c>
      <c r="I208" s="69">
        <f t="shared" si="5"/>
        <v>4.2478505430888353E-3</v>
      </c>
      <c r="J208" s="69">
        <f>G208/'סכום נכסי הקרן'!$C$41</f>
        <v>4.4394438083388081E-4</v>
      </c>
    </row>
    <row r="209" spans="1:10">
      <c r="A209" s="62" t="s">
        <v>2387</v>
      </c>
      <c r="B209" s="59">
        <v>7011</v>
      </c>
      <c r="C209" s="71" t="s">
        <v>133</v>
      </c>
      <c r="D209" s="78">
        <v>43651</v>
      </c>
      <c r="E209" s="68">
        <v>6990658.7359859999</v>
      </c>
      <c r="F209" s="70">
        <v>92.157700000000006</v>
      </c>
      <c r="G209" s="68">
        <v>25844.453410451995</v>
      </c>
      <c r="H209" s="69">
        <v>6.7000000000000002E-3</v>
      </c>
      <c r="I209" s="69">
        <f t="shared" si="5"/>
        <v>1.1749739890933189E-2</v>
      </c>
      <c r="J209" s="69">
        <f>G209/'סכום נכסי הקרן'!$C$41</f>
        <v>1.2279695219800479E-3</v>
      </c>
    </row>
    <row r="210" spans="1:10">
      <c r="A210" s="62" t="s">
        <v>2388</v>
      </c>
      <c r="B210" s="59">
        <v>62177</v>
      </c>
      <c r="C210" s="71" t="s">
        <v>131</v>
      </c>
      <c r="D210" s="78">
        <v>42549</v>
      </c>
      <c r="E210" s="68">
        <v>810609.39</v>
      </c>
      <c r="F210" s="70">
        <v>100</v>
      </c>
      <c r="G210" s="68">
        <v>2940.0802699999999</v>
      </c>
      <c r="H210" s="69">
        <v>2.0000000000000001E-4</v>
      </c>
      <c r="I210" s="69">
        <f t="shared" si="5"/>
        <v>1.336657343157193E-3</v>
      </c>
      <c r="J210" s="69">
        <f>G210/'סכום נכסי הקרן'!$C$41</f>
        <v>1.3969453740796792E-4</v>
      </c>
    </row>
    <row r="211" spans="1:10">
      <c r="A211" s="62" t="s">
        <v>2389</v>
      </c>
      <c r="B211" s="59">
        <v>9736</v>
      </c>
      <c r="C211" s="71" t="s">
        <v>131</v>
      </c>
      <c r="D211" s="78">
        <v>44621</v>
      </c>
      <c r="E211" s="68">
        <v>3595196.51</v>
      </c>
      <c r="F211" s="70">
        <v>118.51260000000001</v>
      </c>
      <c r="G211" s="68">
        <v>15453.779640000001</v>
      </c>
      <c r="H211" s="69">
        <v>4.1999999999999997E-3</v>
      </c>
      <c r="I211" s="69">
        <f t="shared" si="5"/>
        <v>7.0257973042821458E-3</v>
      </c>
      <c r="J211" s="69">
        <f>G211/'סכום נכסי הקרן'!$C$41</f>
        <v>7.3426859124988211E-4</v>
      </c>
    </row>
    <row r="212" spans="1:10">
      <c r="A212" s="62" t="s">
        <v>2390</v>
      </c>
      <c r="B212" s="59">
        <v>8502</v>
      </c>
      <c r="C212" s="71" t="s">
        <v>131</v>
      </c>
      <c r="D212" s="78">
        <v>44621</v>
      </c>
      <c r="E212" s="68">
        <v>6675227.4230560008</v>
      </c>
      <c r="F212" s="70">
        <v>102.521</v>
      </c>
      <c r="G212" s="68">
        <v>24821.410432709999</v>
      </c>
      <c r="H212" s="69">
        <v>5.5999999999999999E-3</v>
      </c>
      <c r="I212" s="69">
        <f t="shared" si="5"/>
        <v>1.1284630852068668E-2</v>
      </c>
      <c r="J212" s="69">
        <f>G212/'סכום נכסי הקרן'!$C$41</f>
        <v>1.1793608098362336E-3</v>
      </c>
    </row>
    <row r="213" spans="1:10">
      <c r="A213" s="62" t="s">
        <v>2391</v>
      </c>
      <c r="B213" s="59">
        <v>7017</v>
      </c>
      <c r="C213" s="71" t="s">
        <v>132</v>
      </c>
      <c r="D213" s="78">
        <v>43709</v>
      </c>
      <c r="E213" s="68">
        <v>11706563.544964001</v>
      </c>
      <c r="F213" s="70">
        <v>95.538200000000003</v>
      </c>
      <c r="G213" s="68">
        <v>11184.240091121999</v>
      </c>
      <c r="H213" s="69">
        <v>6.7000000000000002E-3</v>
      </c>
      <c r="I213" s="69">
        <f t="shared" si="5"/>
        <v>5.0847239777678903E-3</v>
      </c>
      <c r="J213" s="69">
        <f>G213/'סכום נכסי הקרן'!$C$41</f>
        <v>5.3140632306237568E-4</v>
      </c>
    </row>
    <row r="214" spans="1:10">
      <c r="A214" s="62" t="s">
        <v>2392</v>
      </c>
      <c r="B214" s="59">
        <v>9536</v>
      </c>
      <c r="C214" s="71" t="s">
        <v>132</v>
      </c>
      <c r="D214" s="78">
        <v>45015</v>
      </c>
      <c r="E214" s="68">
        <v>4657801.1458989996</v>
      </c>
      <c r="F214" s="70">
        <v>106.45387700000001</v>
      </c>
      <c r="G214" s="68">
        <v>4958.4109733469995</v>
      </c>
      <c r="H214" s="69">
        <v>7.1000000000000004E-3</v>
      </c>
      <c r="I214" s="69">
        <f t="shared" si="5"/>
        <v>2.2542569689484948E-3</v>
      </c>
      <c r="J214" s="69">
        <f>G214/'סכום נכסי הקרן'!$C$41</f>
        <v>2.3559320276663774E-4</v>
      </c>
    </row>
    <row r="215" spans="1:10">
      <c r="A215" s="62" t="s">
        <v>2393</v>
      </c>
      <c r="B215" s="59">
        <v>6885</v>
      </c>
      <c r="C215" s="71" t="s">
        <v>133</v>
      </c>
      <c r="D215" s="78">
        <v>43602</v>
      </c>
      <c r="E215" s="68">
        <v>3087762.3466320001</v>
      </c>
      <c r="F215" s="70">
        <v>92.204800000000006</v>
      </c>
      <c r="G215" s="68">
        <v>11421.286339774002</v>
      </c>
      <c r="H215" s="69">
        <v>4.1999999999999997E-3</v>
      </c>
      <c r="I215" s="69">
        <f t="shared" si="5"/>
        <v>5.1924930112060711E-3</v>
      </c>
      <c r="J215" s="69">
        <f>G215/'סכום נכסי הקרן'!$C$41</f>
        <v>5.4266930332438586E-4</v>
      </c>
    </row>
    <row r="216" spans="1:10">
      <c r="A216" s="62" t="s">
        <v>2394</v>
      </c>
      <c r="B216" s="59">
        <v>76202</v>
      </c>
      <c r="C216" s="71" t="s">
        <v>131</v>
      </c>
      <c r="D216" s="78">
        <v>43466</v>
      </c>
      <c r="E216" s="68">
        <v>331240.53999999998</v>
      </c>
      <c r="F216" s="70">
        <v>100</v>
      </c>
      <c r="G216" s="68">
        <v>1201.4094399999999</v>
      </c>
      <c r="H216" s="69">
        <v>2.0000000000000001E-4</v>
      </c>
      <c r="I216" s="69">
        <f t="shared" si="5"/>
        <v>5.4620030837265916E-4</v>
      </c>
      <c r="J216" s="69">
        <f>G216/'סכום נכסי הקרן'!$C$41</f>
        <v>5.7083589747828821E-5</v>
      </c>
    </row>
    <row r="217" spans="1:10">
      <c r="A217" s="62" t="s">
        <v>2395</v>
      </c>
      <c r="B217" s="59">
        <v>76201</v>
      </c>
      <c r="C217" s="71" t="s">
        <v>131</v>
      </c>
      <c r="D217" s="78">
        <v>43466</v>
      </c>
      <c r="E217" s="68">
        <v>317900</v>
      </c>
      <c r="F217" s="70">
        <v>100</v>
      </c>
      <c r="G217" s="68">
        <v>1153.02331</v>
      </c>
      <c r="H217" s="69">
        <v>2.9999999999999997E-4</v>
      </c>
      <c r="I217" s="69">
        <f t="shared" si="5"/>
        <v>5.2420237973397666E-4</v>
      </c>
      <c r="J217" s="69">
        <f>G217/'סכום נכסי הקרן'!$C$41</f>
        <v>5.478457835134345E-5</v>
      </c>
    </row>
    <row r="218" spans="1:10">
      <c r="A218" s="62" t="s">
        <v>2396</v>
      </c>
      <c r="B218" s="59">
        <v>5317</v>
      </c>
      <c r="C218" s="71" t="s">
        <v>131</v>
      </c>
      <c r="D218" s="78">
        <v>43191</v>
      </c>
      <c r="E218" s="68">
        <v>2641756.98</v>
      </c>
      <c r="F218" s="70">
        <v>133.60480000000001</v>
      </c>
      <c r="G218" s="68">
        <v>12801.54775</v>
      </c>
      <c r="H218" s="69">
        <v>1.6000000000000001E-3</v>
      </c>
      <c r="I218" s="69">
        <f t="shared" si="5"/>
        <v>5.8200053170027709E-3</v>
      </c>
      <c r="J218" s="69">
        <f>G218/'סכום נכסי הקרן'!$C$41</f>
        <v>6.0825083902973259E-4</v>
      </c>
    </row>
    <row r="219" spans="1:10">
      <c r="A219" s="62" t="s">
        <v>2397</v>
      </c>
      <c r="B219" s="59">
        <v>60838</v>
      </c>
      <c r="C219" s="71" t="s">
        <v>131</v>
      </c>
      <c r="D219" s="78">
        <v>42555</v>
      </c>
      <c r="E219" s="68">
        <v>178985.37</v>
      </c>
      <c r="F219" s="70">
        <v>100</v>
      </c>
      <c r="G219" s="68">
        <v>649.17994999999996</v>
      </c>
      <c r="H219" s="69">
        <v>1E-4</v>
      </c>
      <c r="I219" s="69">
        <f t="shared" si="5"/>
        <v>2.9513859062015317E-4</v>
      </c>
      <c r="J219" s="69">
        <f>G219/'סכום נכסי הקרן'!$C$41</f>
        <v>3.0845039754570289E-5</v>
      </c>
    </row>
    <row r="220" spans="1:10">
      <c r="A220" s="62" t="s">
        <v>2398</v>
      </c>
      <c r="B220" s="59">
        <v>87345</v>
      </c>
      <c r="C220" s="71" t="s">
        <v>131</v>
      </c>
      <c r="D220" s="78">
        <v>44421</v>
      </c>
      <c r="E220" s="68">
        <v>242847.64</v>
      </c>
      <c r="F220" s="70">
        <v>100</v>
      </c>
      <c r="G220" s="68">
        <v>880.80839000000003</v>
      </c>
      <c r="H220" s="69">
        <v>8.0000000000000004E-4</v>
      </c>
      <c r="I220" s="69">
        <f t="shared" si="5"/>
        <v>4.0044450977114469E-4</v>
      </c>
      <c r="J220" s="69">
        <f>G220/'סכום נכסי הקרן'!$C$41</f>
        <v>4.1850599060721223E-5</v>
      </c>
    </row>
    <row r="221" spans="1:10">
      <c r="A221" s="62" t="s">
        <v>2399</v>
      </c>
      <c r="B221" s="59">
        <v>7077</v>
      </c>
      <c r="C221" s="71" t="s">
        <v>131</v>
      </c>
      <c r="D221" s="78">
        <v>44012</v>
      </c>
      <c r="E221" s="68">
        <v>8667657.7141559999</v>
      </c>
      <c r="F221" s="70">
        <v>117.1358</v>
      </c>
      <c r="G221" s="68">
        <v>36824.677849248998</v>
      </c>
      <c r="H221" s="69">
        <v>3.3E-3</v>
      </c>
      <c r="I221" s="69">
        <f t="shared" si="5"/>
        <v>1.6741711632450328E-2</v>
      </c>
      <c r="J221" s="69">
        <f>G221/'סכום נכסי הקרן'!$C$41</f>
        <v>1.7496822756299377E-3</v>
      </c>
    </row>
    <row r="222" spans="1:10">
      <c r="A222" s="62" t="s">
        <v>2400</v>
      </c>
      <c r="B222" s="59">
        <v>9172</v>
      </c>
      <c r="C222" s="71" t="s">
        <v>133</v>
      </c>
      <c r="D222" s="78">
        <v>44743</v>
      </c>
      <c r="E222" s="68">
        <v>512207.58305199997</v>
      </c>
      <c r="F222" s="70">
        <v>89.972800000000007</v>
      </c>
      <c r="G222" s="68">
        <v>1848.7358522630002</v>
      </c>
      <c r="H222" s="69">
        <v>8.5000000000000006E-3</v>
      </c>
      <c r="I222" s="69">
        <f t="shared" si="5"/>
        <v>8.4049621967814865E-4</v>
      </c>
      <c r="J222" s="69">
        <f>G222/'סכום נכסי הקרן'!$C$41</f>
        <v>8.7840560785575135E-5</v>
      </c>
    </row>
    <row r="223" spans="1:10">
      <c r="A223" s="62" t="s">
        <v>2249</v>
      </c>
      <c r="B223" s="59">
        <v>83111</v>
      </c>
      <c r="C223" s="71" t="s">
        <v>131</v>
      </c>
      <c r="D223" s="78">
        <v>44256</v>
      </c>
      <c r="E223" s="68">
        <v>453009.53</v>
      </c>
      <c r="F223" s="70">
        <v>100</v>
      </c>
      <c r="G223" s="68">
        <v>1643.0655800000002</v>
      </c>
      <c r="H223" s="69">
        <v>5.0000000000000001E-4</v>
      </c>
      <c r="I223" s="69">
        <f t="shared" si="5"/>
        <v>7.4699173869692765E-4</v>
      </c>
      <c r="J223" s="69">
        <f>G223/'סכום נכסי הקרן'!$C$41</f>
        <v>7.8068374007031629E-5</v>
      </c>
    </row>
    <row r="224" spans="1:10">
      <c r="A224" s="62" t="s">
        <v>2401</v>
      </c>
      <c r="B224" s="59">
        <v>8275</v>
      </c>
      <c r="C224" s="71" t="s">
        <v>131</v>
      </c>
      <c r="D224" s="78">
        <v>44256</v>
      </c>
      <c r="E224" s="68">
        <v>629809.57999999996</v>
      </c>
      <c r="F224" s="70">
        <v>133.5506</v>
      </c>
      <c r="G224" s="68">
        <v>3050.72219</v>
      </c>
      <c r="H224" s="69">
        <v>1.1000000000000001E-3</v>
      </c>
      <c r="I224" s="69">
        <f t="shared" si="5"/>
        <v>1.3869588047662703E-3</v>
      </c>
      <c r="J224" s="69">
        <f>G224/'סכום נכסי הקרן'!$C$41</f>
        <v>1.4495156116682244E-4</v>
      </c>
    </row>
    <row r="225" spans="1:10">
      <c r="A225" s="62" t="s">
        <v>2402</v>
      </c>
      <c r="B225" s="59">
        <v>9667</v>
      </c>
      <c r="C225" s="71" t="s">
        <v>131</v>
      </c>
      <c r="D225" s="78">
        <v>44959</v>
      </c>
      <c r="E225" s="68">
        <v>3319210.5164689999</v>
      </c>
      <c r="F225" s="70">
        <v>103.92870000000001</v>
      </c>
      <c r="G225" s="68">
        <v>12511.743954191999</v>
      </c>
      <c r="H225" s="69">
        <v>2.0999999999999999E-3</v>
      </c>
      <c r="I225" s="69">
        <f t="shared" si="5"/>
        <v>5.6882509646831343E-3</v>
      </c>
      <c r="J225" s="69">
        <f>G225/'סכום נכסי הקרן'!$C$41</f>
        <v>5.9448114450555152E-4</v>
      </c>
    </row>
    <row r="226" spans="1:10">
      <c r="A226" s="62" t="s">
        <v>2403</v>
      </c>
      <c r="B226" s="59">
        <v>8335</v>
      </c>
      <c r="C226" s="71" t="s">
        <v>131</v>
      </c>
      <c r="D226" s="78">
        <v>44412</v>
      </c>
      <c r="E226" s="68">
        <v>5595708.7400000002</v>
      </c>
      <c r="F226" s="70">
        <v>100.307</v>
      </c>
      <c r="G226" s="68">
        <v>20357.943210000001</v>
      </c>
      <c r="H226" s="69">
        <v>2.01E-2</v>
      </c>
      <c r="I226" s="69">
        <f t="shared" si="5"/>
        <v>9.2553916166457657E-3</v>
      </c>
      <c r="J226" s="69">
        <f>G226/'סכום נכסי הקרן'!$C$41</f>
        <v>9.6728429094850249E-4</v>
      </c>
    </row>
    <row r="227" spans="1:10">
      <c r="A227" s="62" t="s">
        <v>2404</v>
      </c>
      <c r="B227" s="59">
        <v>6651</v>
      </c>
      <c r="C227" s="71" t="s">
        <v>133</v>
      </c>
      <c r="D227" s="78">
        <v>43465</v>
      </c>
      <c r="E227" s="68">
        <v>5123267.6510939999</v>
      </c>
      <c r="F227" s="70">
        <v>103.34990000000001</v>
      </c>
      <c r="G227" s="68">
        <v>21240.988726800999</v>
      </c>
      <c r="H227" s="69">
        <v>2.1100000000000001E-2</v>
      </c>
      <c r="I227" s="69">
        <f t="shared" si="5"/>
        <v>9.6568531979562954E-3</v>
      </c>
      <c r="J227" s="69">
        <f>G227/'סכום נכסי הקרן'!$C$41</f>
        <v>1.0092411845198795E-3</v>
      </c>
    </row>
    <row r="228" spans="1:10">
      <c r="A228" s="62" t="s">
        <v>2405</v>
      </c>
      <c r="B228" s="59">
        <v>8415</v>
      </c>
      <c r="C228" s="71" t="s">
        <v>133</v>
      </c>
      <c r="D228" s="78">
        <v>44440</v>
      </c>
      <c r="E228" s="68">
        <v>7655821.8700000001</v>
      </c>
      <c r="F228" s="70">
        <v>119.6219</v>
      </c>
      <c r="G228" s="68">
        <v>36738.391579999996</v>
      </c>
      <c r="H228" s="69">
        <v>1.2800000000000001E-2</v>
      </c>
      <c r="I228" s="69">
        <f t="shared" si="5"/>
        <v>1.6702483051998913E-2</v>
      </c>
      <c r="J228" s="69">
        <f>G228/'סכום נכסי הקרן'!$C$41</f>
        <v>1.7455824826445583E-3</v>
      </c>
    </row>
    <row r="229" spans="1:10">
      <c r="A229" s="62" t="s">
        <v>2406</v>
      </c>
      <c r="B229" s="59">
        <v>87341</v>
      </c>
      <c r="C229" s="71" t="s">
        <v>131</v>
      </c>
      <c r="D229" s="78">
        <v>44421</v>
      </c>
      <c r="E229" s="68">
        <v>213457.59</v>
      </c>
      <c r="F229" s="70">
        <v>100</v>
      </c>
      <c r="G229" s="68">
        <v>774.21068000000002</v>
      </c>
      <c r="H229" s="69">
        <v>8.0000000000000004E-4</v>
      </c>
      <c r="I229" s="69">
        <f t="shared" si="5"/>
        <v>3.5198167925283336E-4</v>
      </c>
      <c r="J229" s="69">
        <f>G229/'סכום נכסי הקרן'!$C$41</f>
        <v>3.678573129532558E-5</v>
      </c>
    </row>
    <row r="230" spans="1:10">
      <c r="A230" s="62" t="s">
        <v>2407</v>
      </c>
      <c r="B230" s="59">
        <v>8310</v>
      </c>
      <c r="C230" s="71" t="s">
        <v>131</v>
      </c>
      <c r="D230" s="78">
        <v>44377</v>
      </c>
      <c r="E230" s="68">
        <v>1607131</v>
      </c>
      <c r="F230" s="70">
        <v>29.631699999999999</v>
      </c>
      <c r="G230" s="68">
        <v>1727.25081</v>
      </c>
      <c r="H230" s="69">
        <v>4.1999999999999997E-3</v>
      </c>
      <c r="I230" s="69">
        <f t="shared" si="5"/>
        <v>7.8526511749310492E-4</v>
      </c>
      <c r="J230" s="69">
        <f>G230/'סכום נכסי הקרן'!$C$41</f>
        <v>8.206833852549472E-5</v>
      </c>
    </row>
    <row r="231" spans="1:10">
      <c r="A231" s="62" t="s">
        <v>2408</v>
      </c>
      <c r="B231" s="59">
        <v>9695</v>
      </c>
      <c r="C231" s="71" t="s">
        <v>131</v>
      </c>
      <c r="D231" s="78">
        <v>45108</v>
      </c>
      <c r="E231" s="68">
        <v>6915022.7100489996</v>
      </c>
      <c r="F231" s="70">
        <v>99.217799999999997</v>
      </c>
      <c r="G231" s="68">
        <v>24884.605451205</v>
      </c>
      <c r="H231" s="69">
        <v>2.8E-3</v>
      </c>
      <c r="I231" s="69">
        <f t="shared" si="5"/>
        <v>1.1313361389253047E-2</v>
      </c>
      <c r="J231" s="69">
        <f>G231/'סכום נכסי הקרן'!$C$41</f>
        <v>1.1823634485618583E-3</v>
      </c>
    </row>
    <row r="232" spans="1:10">
      <c r="A232" s="62" t="s">
        <v>2409</v>
      </c>
      <c r="B232" s="59">
        <v>87951</v>
      </c>
      <c r="C232" s="71" t="s">
        <v>133</v>
      </c>
      <c r="D232" s="78">
        <v>44771</v>
      </c>
      <c r="E232" s="68">
        <v>492195.57</v>
      </c>
      <c r="F232" s="70">
        <v>100</v>
      </c>
      <c r="G232" s="68">
        <v>1974.49173</v>
      </c>
      <c r="H232" s="69">
        <v>1.8E-3</v>
      </c>
      <c r="I232" s="69">
        <f t="shared" si="5"/>
        <v>8.9766898435995749E-4</v>
      </c>
      <c r="J232" s="69">
        <f>G232/'סכום נכסי הקרן'!$C$41</f>
        <v>9.3815706888236865E-5</v>
      </c>
    </row>
    <row r="233" spans="1:10">
      <c r="A233" s="62" t="s">
        <v>2410</v>
      </c>
      <c r="B233" s="59">
        <v>7085</v>
      </c>
      <c r="C233" s="71" t="s">
        <v>131</v>
      </c>
      <c r="D233" s="78">
        <v>43983</v>
      </c>
      <c r="E233" s="68">
        <v>8114750.8193389997</v>
      </c>
      <c r="F233" s="70">
        <v>99.367400000000004</v>
      </c>
      <c r="G233" s="68">
        <v>29246.013118523999</v>
      </c>
      <c r="H233" s="69">
        <v>2.7000000000000001E-3</v>
      </c>
      <c r="I233" s="69">
        <f t="shared" si="5"/>
        <v>1.329620098873923E-2</v>
      </c>
      <c r="J233" s="69">
        <f>G233/'סכום נכסי הקרן'!$C$41</f>
        <v>1.3895907248884642E-3</v>
      </c>
    </row>
    <row r="234" spans="1:10">
      <c r="A234" s="62" t="s">
        <v>2411</v>
      </c>
      <c r="B234" s="59">
        <v>608311</v>
      </c>
      <c r="C234" s="71" t="s">
        <v>131</v>
      </c>
      <c r="D234" s="78">
        <v>42555</v>
      </c>
      <c r="E234" s="68">
        <v>272034.96000000002</v>
      </c>
      <c r="F234" s="70">
        <v>100</v>
      </c>
      <c r="G234" s="68">
        <v>986.67081999999994</v>
      </c>
      <c r="H234" s="69">
        <v>2.9999999999999997E-4</v>
      </c>
      <c r="I234" s="69">
        <f t="shared" si="5"/>
        <v>4.4857305777978943E-4</v>
      </c>
      <c r="J234" s="69">
        <f>G234/'סכום נכסי הקרן'!$C$41</f>
        <v>4.6880530841370662E-5</v>
      </c>
    </row>
    <row r="235" spans="1:10">
      <c r="A235" s="62" t="s">
        <v>2412</v>
      </c>
      <c r="B235" s="59">
        <v>8330</v>
      </c>
      <c r="C235" s="71" t="s">
        <v>131</v>
      </c>
      <c r="D235" s="78">
        <v>44002</v>
      </c>
      <c r="E235" s="68">
        <v>4796917.5</v>
      </c>
      <c r="F235" s="70">
        <v>110.4049</v>
      </c>
      <c r="G235" s="68">
        <v>19208.70795</v>
      </c>
      <c r="H235" s="69">
        <v>7.1000000000000004E-3</v>
      </c>
      <c r="I235" s="69">
        <f t="shared" si="5"/>
        <v>8.7329114092281057E-3</v>
      </c>
      <c r="J235" s="69">
        <f>G235/'סכום נכסי הקרן'!$C$41</f>
        <v>9.1267969744241232E-4</v>
      </c>
    </row>
    <row r="236" spans="1:10">
      <c r="A236" s="62" t="s">
        <v>2413</v>
      </c>
      <c r="B236" s="59">
        <v>5331</v>
      </c>
      <c r="C236" s="71" t="s">
        <v>131</v>
      </c>
      <c r="D236" s="78">
        <v>43251</v>
      </c>
      <c r="E236" s="68">
        <v>436214.24</v>
      </c>
      <c r="F236" s="70">
        <v>140.6429</v>
      </c>
      <c r="G236" s="68">
        <v>2225.1803199999999</v>
      </c>
      <c r="H236" s="69">
        <v>5.0000000000000001E-4</v>
      </c>
      <c r="I236" s="69">
        <f t="shared" si="5"/>
        <v>1.0116402755822964E-3</v>
      </c>
      <c r="J236" s="69">
        <f>G236/'סכום נכסי הקרן'!$C$41</f>
        <v>1.0572688733145168E-4</v>
      </c>
    </row>
    <row r="237" spans="1:10">
      <c r="A237" s="62" t="s">
        <v>2414</v>
      </c>
      <c r="B237" s="59">
        <v>9828</v>
      </c>
      <c r="C237" s="71" t="s">
        <v>131</v>
      </c>
      <c r="D237" s="78">
        <v>44256</v>
      </c>
      <c r="E237" s="68">
        <v>369511.854612</v>
      </c>
      <c r="F237" s="70">
        <v>143.2039</v>
      </c>
      <c r="G237" s="68">
        <v>1919.2465873030001</v>
      </c>
      <c r="H237" s="69">
        <v>1.2999999999999999E-3</v>
      </c>
      <c r="I237" s="69">
        <f t="shared" si="5"/>
        <v>8.7255272259894375E-4</v>
      </c>
      <c r="J237" s="69">
        <f>G237/'סכום נכסי הקרן'!$C$41</f>
        <v>9.1190797380887067E-5</v>
      </c>
    </row>
    <row r="238" spans="1:10">
      <c r="A238" s="62" t="s">
        <v>2415</v>
      </c>
      <c r="B238" s="59">
        <v>62178</v>
      </c>
      <c r="C238" s="71" t="s">
        <v>131</v>
      </c>
      <c r="D238" s="78">
        <v>42549</v>
      </c>
      <c r="E238" s="68">
        <v>223995.07</v>
      </c>
      <c r="F238" s="70">
        <v>100</v>
      </c>
      <c r="G238" s="68">
        <v>812.43011999999999</v>
      </c>
      <c r="H238" s="69">
        <v>4.0000000000000002E-4</v>
      </c>
      <c r="I238" s="69">
        <f t="shared" si="5"/>
        <v>3.6935749570540788E-4</v>
      </c>
      <c r="J238" s="69">
        <f>G238/'סכום נכסי הקרן'!$C$41</f>
        <v>3.8601684092693109E-5</v>
      </c>
    </row>
    <row r="239" spans="1:10">
      <c r="A239" s="62" t="s">
        <v>2416</v>
      </c>
      <c r="B239" s="59">
        <v>5320</v>
      </c>
      <c r="C239" s="71" t="s">
        <v>131</v>
      </c>
      <c r="D239" s="78">
        <v>42948</v>
      </c>
      <c r="E239" s="68">
        <v>1550756.08</v>
      </c>
      <c r="F239" s="70">
        <v>145.56209999999999</v>
      </c>
      <c r="G239" s="68">
        <v>8187.2746799999995</v>
      </c>
      <c r="H239" s="69">
        <v>8.9999999999999998E-4</v>
      </c>
      <c r="I239" s="69">
        <f t="shared" si="5"/>
        <v>3.7222047755406888E-3</v>
      </c>
      <c r="J239" s="69">
        <f>G239/'סכום נכסי הקרן'!$C$41</f>
        <v>3.8900895350539821E-4</v>
      </c>
    </row>
    <row r="240" spans="1:10">
      <c r="A240" s="62" t="s">
        <v>2417</v>
      </c>
      <c r="B240" s="59">
        <v>5287</v>
      </c>
      <c r="C240" s="71" t="s">
        <v>133</v>
      </c>
      <c r="D240" s="78">
        <v>42735</v>
      </c>
      <c r="E240" s="68">
        <v>3395298.7744</v>
      </c>
      <c r="F240" s="70">
        <v>25.1159</v>
      </c>
      <c r="G240" s="68">
        <v>3420.9313931269999</v>
      </c>
      <c r="H240" s="69">
        <v>2.2000000000000001E-3</v>
      </c>
      <c r="I240" s="69">
        <f t="shared" si="5"/>
        <v>1.5552681039760084E-3</v>
      </c>
      <c r="J240" s="69">
        <f>G240/'סכום נכסי הקרן'!$C$41</f>
        <v>1.6254162627582665E-4</v>
      </c>
    </row>
    <row r="241" spans="1:10">
      <c r="A241" s="62" t="s">
        <v>2418</v>
      </c>
      <c r="B241" s="59">
        <v>7028</v>
      </c>
      <c r="C241" s="71" t="s">
        <v>133</v>
      </c>
      <c r="D241" s="78">
        <v>43754</v>
      </c>
      <c r="E241" s="68">
        <v>6076058.5</v>
      </c>
      <c r="F241" s="70">
        <v>117.4944</v>
      </c>
      <c r="G241" s="68">
        <v>28638.926649999998</v>
      </c>
      <c r="H241" s="69">
        <v>6.9999999999999999E-4</v>
      </c>
      <c r="I241" s="69">
        <f t="shared" si="5"/>
        <v>1.3020199481445697E-2</v>
      </c>
      <c r="J241" s="69">
        <f>G241/'סכום נכסי הקרן'!$C$41</f>
        <v>1.3607457085627374E-3</v>
      </c>
    </row>
    <row r="242" spans="1:10">
      <c r="A242" s="62" t="s">
        <v>2419</v>
      </c>
      <c r="B242" s="59">
        <v>8416</v>
      </c>
      <c r="C242" s="71" t="s">
        <v>133</v>
      </c>
      <c r="D242" s="78">
        <v>44713</v>
      </c>
      <c r="E242" s="68">
        <v>1351027.49</v>
      </c>
      <c r="F242" s="70">
        <v>112.74550000000001</v>
      </c>
      <c r="G242" s="68">
        <v>6110.5601799999995</v>
      </c>
      <c r="H242" s="69">
        <v>2.9999999999999997E-4</v>
      </c>
      <c r="I242" s="69">
        <f t="shared" si="5"/>
        <v>2.7780619525061261E-3</v>
      </c>
      <c r="J242" s="69">
        <f>G242/'סכום נכסי הקרן'!$C$41</f>
        <v>2.9033624910133801E-4</v>
      </c>
    </row>
    <row r="243" spans="1:10">
      <c r="A243" s="62" t="s">
        <v>2420</v>
      </c>
      <c r="B243" s="59">
        <v>5335</v>
      </c>
      <c r="C243" s="71" t="s">
        <v>131</v>
      </c>
      <c r="D243" s="78">
        <v>43306</v>
      </c>
      <c r="E243" s="68">
        <v>372962.88</v>
      </c>
      <c r="F243" s="70">
        <v>149.9674</v>
      </c>
      <c r="G243" s="68">
        <v>2028.6635800000001</v>
      </c>
      <c r="H243" s="69">
        <v>5.0000000000000001E-4</v>
      </c>
      <c r="I243" s="69">
        <f t="shared" si="5"/>
        <v>9.2229729190440092E-4</v>
      </c>
      <c r="J243" s="69">
        <f>G243/'סכום נכסי הקרן'!$C$41</f>
        <v>9.6389620125743075E-5</v>
      </c>
    </row>
    <row r="244" spans="1:10">
      <c r="A244" s="62" t="s">
        <v>2421</v>
      </c>
      <c r="B244" s="59">
        <v>87257</v>
      </c>
      <c r="C244" s="71" t="s">
        <v>131</v>
      </c>
      <c r="D244" s="78">
        <v>44469</v>
      </c>
      <c r="E244" s="68">
        <v>16164.02</v>
      </c>
      <c r="F244" s="70">
        <v>100</v>
      </c>
      <c r="G244" s="68">
        <v>58.626889999999996</v>
      </c>
      <c r="H244" s="69">
        <v>6.9999999999999999E-4</v>
      </c>
      <c r="I244" s="69">
        <f t="shared" si="5"/>
        <v>2.6653715486811864E-5</v>
      </c>
      <c r="J244" s="69">
        <f>G244/'סכום נכסי הקרן'!$C$41</f>
        <v>2.7855893465853639E-6</v>
      </c>
    </row>
    <row r="245" spans="1:10">
      <c r="A245" s="62" t="s">
        <v>2422</v>
      </c>
      <c r="B245" s="59">
        <v>872510</v>
      </c>
      <c r="C245" s="71" t="s">
        <v>131</v>
      </c>
      <c r="D245" s="78">
        <v>44469</v>
      </c>
      <c r="E245" s="68">
        <v>23306.74</v>
      </c>
      <c r="F245" s="70">
        <v>100</v>
      </c>
      <c r="G245" s="68">
        <v>84.533539999999988</v>
      </c>
      <c r="H245" s="69">
        <v>6.9999999999999999E-4</v>
      </c>
      <c r="I245" s="69">
        <f t="shared" si="5"/>
        <v>3.8431731996239778E-5</v>
      </c>
      <c r="J245" s="69">
        <f>G245/'סכום נכסי הקרן'!$C$41</f>
        <v>4.0165140680862942E-6</v>
      </c>
    </row>
    <row r="246" spans="1:10">
      <c r="A246" s="62" t="s">
        <v>2423</v>
      </c>
      <c r="B246" s="59">
        <v>79693</v>
      </c>
      <c r="C246" s="71" t="s">
        <v>131</v>
      </c>
      <c r="D246" s="78">
        <v>43466</v>
      </c>
      <c r="E246" s="68">
        <v>62701.53</v>
      </c>
      <c r="F246" s="70">
        <v>100</v>
      </c>
      <c r="G246" s="68">
        <v>227.41844</v>
      </c>
      <c r="H246" s="69">
        <v>5.0000000000000001E-4</v>
      </c>
      <c r="I246" s="69">
        <f t="shared" si="5"/>
        <v>1.0339191446475491E-4</v>
      </c>
      <c r="J246" s="69">
        <f>G246/'סכום נכסי הקרן'!$C$41</f>
        <v>1.0805525991248433E-5</v>
      </c>
    </row>
    <row r="247" spans="1:10">
      <c r="A247" s="62" t="s">
        <v>2424</v>
      </c>
      <c r="B247" s="59">
        <v>8339</v>
      </c>
      <c r="C247" s="71" t="s">
        <v>131</v>
      </c>
      <c r="D247" s="78">
        <v>44539</v>
      </c>
      <c r="E247" s="68">
        <v>773159.785378</v>
      </c>
      <c r="F247" s="70">
        <v>98.227999999999994</v>
      </c>
      <c r="G247" s="68">
        <v>2754.5592210720006</v>
      </c>
      <c r="H247" s="69">
        <v>1.9E-3</v>
      </c>
      <c r="I247" s="69">
        <f t="shared" si="5"/>
        <v>1.2523133628617722E-3</v>
      </c>
      <c r="J247" s="69">
        <f>G247/'סכום נכסי הקרן'!$C$41</f>
        <v>1.3087971783522277E-4</v>
      </c>
    </row>
    <row r="248" spans="1:10">
      <c r="A248" s="62" t="s">
        <v>2425</v>
      </c>
      <c r="B248" s="59">
        <v>7013</v>
      </c>
      <c r="C248" s="71" t="s">
        <v>133</v>
      </c>
      <c r="D248" s="78">
        <v>43507</v>
      </c>
      <c r="E248" s="68">
        <v>4541728.0099240001</v>
      </c>
      <c r="F248" s="70">
        <v>93.620599999999996</v>
      </c>
      <c r="G248" s="68">
        <v>17057.295171043002</v>
      </c>
      <c r="H248" s="69">
        <v>3.8E-3</v>
      </c>
      <c r="I248" s="69">
        <f t="shared" si="5"/>
        <v>7.7548082878615959E-3</v>
      </c>
      <c r="J248" s="69">
        <f>G248/'סכום נכסי הקרן'!$C$41</f>
        <v>8.1045779010313125E-4</v>
      </c>
    </row>
    <row r="249" spans="1:10">
      <c r="A249" s="62" t="s">
        <v>2426</v>
      </c>
      <c r="B249" s="59">
        <v>608312</v>
      </c>
      <c r="C249" s="71" t="s">
        <v>131</v>
      </c>
      <c r="D249" s="78">
        <v>42555</v>
      </c>
      <c r="E249" s="68">
        <v>146047.07999999999</v>
      </c>
      <c r="F249" s="70">
        <v>100</v>
      </c>
      <c r="G249" s="68">
        <v>529.71276</v>
      </c>
      <c r="H249" s="69">
        <v>5.0000000000000001E-4</v>
      </c>
      <c r="I249" s="69">
        <f t="shared" si="5"/>
        <v>2.4082487054615819E-4</v>
      </c>
      <c r="J249" s="69">
        <f>G249/'סכום נכסי הקרן'!$C$41</f>
        <v>2.516869342730494E-5</v>
      </c>
    </row>
    <row r="250" spans="1:10">
      <c r="A250" s="62" t="s">
        <v>2427</v>
      </c>
      <c r="B250" s="59">
        <v>608314</v>
      </c>
      <c r="C250" s="71" t="s">
        <v>131</v>
      </c>
      <c r="D250" s="78">
        <v>42555</v>
      </c>
      <c r="E250" s="68">
        <v>57759.22</v>
      </c>
      <c r="F250" s="70">
        <v>100</v>
      </c>
      <c r="G250" s="68">
        <v>209.49268000000001</v>
      </c>
      <c r="H250" s="69">
        <v>1.9E-3</v>
      </c>
      <c r="I250" s="69">
        <f t="shared" si="5"/>
        <v>9.524227345659513E-5</v>
      </c>
      <c r="J250" s="69">
        <f>G250/'סכום נכסי הקרן'!$C$41</f>
        <v>9.9538040922112156E-6</v>
      </c>
    </row>
    <row r="251" spans="1:10">
      <c r="A251" s="62" t="s">
        <v>2428</v>
      </c>
      <c r="B251" s="59">
        <v>608315</v>
      </c>
      <c r="C251" s="71" t="s">
        <v>131</v>
      </c>
      <c r="D251" s="78">
        <v>42555</v>
      </c>
      <c r="E251" s="68">
        <v>59566.15</v>
      </c>
      <c r="F251" s="70">
        <v>100</v>
      </c>
      <c r="G251" s="68">
        <v>216.04643999999999</v>
      </c>
      <c r="H251" s="69">
        <v>1E-4</v>
      </c>
      <c r="I251" s="69">
        <f t="shared" si="5"/>
        <v>9.8221828647205575E-5</v>
      </c>
      <c r="J251" s="69">
        <f>G251/'סכום נכסי הקרן'!$C$41</f>
        <v>1.0265198471754071E-5</v>
      </c>
    </row>
    <row r="252" spans="1:10">
      <c r="A252" s="62" t="s">
        <v>2429</v>
      </c>
      <c r="B252" s="59">
        <v>608316</v>
      </c>
      <c r="C252" s="71" t="s">
        <v>131</v>
      </c>
      <c r="D252" s="78">
        <v>42555</v>
      </c>
      <c r="E252" s="68">
        <v>231338.67</v>
      </c>
      <c r="F252" s="70">
        <v>100</v>
      </c>
      <c r="G252" s="68">
        <v>839.06533999999999</v>
      </c>
      <c r="H252" s="69">
        <v>1E-4</v>
      </c>
      <c r="I252" s="69">
        <f t="shared" si="5"/>
        <v>3.8146674413746086E-4</v>
      </c>
      <c r="J252" s="69">
        <f>G252/'סכום נכסי הקרן'!$C$41</f>
        <v>3.9867225980996539E-5</v>
      </c>
    </row>
    <row r="253" spans="1:10">
      <c r="A253" s="62" t="s">
        <v>2430</v>
      </c>
      <c r="B253" s="59">
        <v>608317</v>
      </c>
      <c r="C253" s="71" t="s">
        <v>131</v>
      </c>
      <c r="D253" s="78">
        <v>42555</v>
      </c>
      <c r="E253" s="68">
        <v>332.94</v>
      </c>
      <c r="F253" s="70">
        <v>100</v>
      </c>
      <c r="G253" s="68">
        <v>1.20756</v>
      </c>
      <c r="H253" s="69">
        <v>1E-3</v>
      </c>
      <c r="I253" s="69">
        <f t="shared" ref="I253:I291" si="6">IFERROR(G253/$G$9,0)</f>
        <v>5.4899655556101528E-7</v>
      </c>
      <c r="J253" s="69">
        <f>G253/'סכום נכסי הקרן'!$C$41</f>
        <v>5.7375826542438498E-8</v>
      </c>
    </row>
    <row r="254" spans="1:10">
      <c r="A254" s="62" t="s">
        <v>2431</v>
      </c>
      <c r="B254" s="59">
        <v>8112</v>
      </c>
      <c r="C254" s="71" t="s">
        <v>131</v>
      </c>
      <c r="D254" s="78">
        <v>44440</v>
      </c>
      <c r="E254" s="68">
        <v>843044.81</v>
      </c>
      <c r="F254" s="70">
        <v>78.764499999999998</v>
      </c>
      <c r="G254" s="68">
        <v>2408.40065</v>
      </c>
      <c r="H254" s="69">
        <v>5.0000000000000001E-4</v>
      </c>
      <c r="I254" s="69">
        <f t="shared" si="6"/>
        <v>1.094938273262538E-3</v>
      </c>
      <c r="J254" s="69">
        <f>G254/'סכום נכסי הקרן'!$C$41</f>
        <v>1.1443239088666081E-4</v>
      </c>
    </row>
    <row r="255" spans="1:10">
      <c r="A255" s="62" t="s">
        <v>2432</v>
      </c>
      <c r="B255" s="59">
        <v>8317</v>
      </c>
      <c r="C255" s="71" t="s">
        <v>131</v>
      </c>
      <c r="D255" s="78">
        <v>44378</v>
      </c>
      <c r="E255" s="68">
        <v>810772.87</v>
      </c>
      <c r="F255" s="70">
        <v>118.44119999999999</v>
      </c>
      <c r="G255" s="68">
        <v>3482.9686400000001</v>
      </c>
      <c r="H255" s="69">
        <v>2.0000000000000001E-4</v>
      </c>
      <c r="I255" s="69">
        <f t="shared" si="6"/>
        <v>1.5834722800415995E-3</v>
      </c>
      <c r="J255" s="69">
        <f>G255/'סכום נכסי הקרן'!$C$41</f>
        <v>1.6548925481250863E-4</v>
      </c>
    </row>
    <row r="256" spans="1:10">
      <c r="A256" s="62" t="s">
        <v>2433</v>
      </c>
      <c r="B256" s="59">
        <v>9377</v>
      </c>
      <c r="C256" s="71" t="s">
        <v>131</v>
      </c>
      <c r="D256" s="78">
        <v>44502</v>
      </c>
      <c r="E256" s="68">
        <v>4138206.83</v>
      </c>
      <c r="F256" s="70">
        <v>101.4434</v>
      </c>
      <c r="G256" s="68">
        <v>15225.92007</v>
      </c>
      <c r="H256" s="69">
        <v>1.11E-2</v>
      </c>
      <c r="I256" s="69">
        <f t="shared" si="6"/>
        <v>6.9222048375876429E-3</v>
      </c>
      <c r="J256" s="69">
        <f>G256/'סכום נכסי הקרן'!$C$41</f>
        <v>7.234421054733123E-4</v>
      </c>
    </row>
    <row r="257" spans="1:10">
      <c r="A257" s="62" t="s">
        <v>2434</v>
      </c>
      <c r="B257" s="59">
        <v>7043</v>
      </c>
      <c r="C257" s="71" t="s">
        <v>133</v>
      </c>
      <c r="D257" s="78">
        <v>43860</v>
      </c>
      <c r="E257" s="68">
        <v>10256324.450247999</v>
      </c>
      <c r="F257" s="70">
        <v>93.663799999999995</v>
      </c>
      <c r="G257" s="68">
        <v>38537.287853809998</v>
      </c>
      <c r="H257" s="69">
        <v>2.3999999999999998E-3</v>
      </c>
      <c r="I257" s="69">
        <f t="shared" si="6"/>
        <v>1.7520320557492003E-2</v>
      </c>
      <c r="J257" s="69">
        <f>G257/'סכום נכסי הקרן'!$C$41</f>
        <v>1.8310549730996592E-3</v>
      </c>
    </row>
    <row r="258" spans="1:10">
      <c r="A258" s="62" t="s">
        <v>2435</v>
      </c>
      <c r="B258" s="59">
        <v>5304</v>
      </c>
      <c r="C258" s="71" t="s">
        <v>133</v>
      </c>
      <c r="D258" s="78">
        <v>42928</v>
      </c>
      <c r="E258" s="68">
        <v>5159755.7569840001</v>
      </c>
      <c r="F258" s="70">
        <v>56.852400000000003</v>
      </c>
      <c r="G258" s="68">
        <v>11767.807889938002</v>
      </c>
      <c r="H258" s="69">
        <v>8.9999999999999998E-4</v>
      </c>
      <c r="I258" s="69">
        <f t="shared" si="6"/>
        <v>5.3500331230578214E-3</v>
      </c>
      <c r="J258" s="69">
        <f>G258/'סכום נכסי הקרן'!$C$41</f>
        <v>5.5913387680763026E-4</v>
      </c>
    </row>
    <row r="259" spans="1:10">
      <c r="A259" s="62" t="s">
        <v>2436</v>
      </c>
      <c r="B259" s="59">
        <v>5284</v>
      </c>
      <c r="C259" s="71" t="s">
        <v>133</v>
      </c>
      <c r="D259" s="78">
        <v>42531</v>
      </c>
      <c r="E259" s="68">
        <v>4107643.2596729998</v>
      </c>
      <c r="F259" s="70">
        <v>44.164499999999997</v>
      </c>
      <c r="G259" s="68">
        <v>7277.5242185660009</v>
      </c>
      <c r="H259" s="69">
        <v>1.4E-3</v>
      </c>
      <c r="I259" s="69">
        <f t="shared" si="6"/>
        <v>3.3086022466830671E-3</v>
      </c>
      <c r="J259" s="69">
        <f>G259/'סכום נכסי הקרן'!$C$41</f>
        <v>3.4578320515985802E-4</v>
      </c>
    </row>
    <row r="260" spans="1:10">
      <c r="A260" s="62" t="s">
        <v>2437</v>
      </c>
      <c r="B260" s="59">
        <v>85891</v>
      </c>
      <c r="C260" s="71" t="s">
        <v>131</v>
      </c>
      <c r="D260" s="78">
        <v>44395</v>
      </c>
      <c r="E260" s="68">
        <v>8967858.0199999996</v>
      </c>
      <c r="F260" s="70">
        <v>100</v>
      </c>
      <c r="G260" s="68">
        <v>32526.421050000001</v>
      </c>
      <c r="H260" s="69">
        <v>5.1999999999999998E-3</v>
      </c>
      <c r="I260" s="69">
        <f t="shared" si="6"/>
        <v>1.4787582497910914E-2</v>
      </c>
      <c r="J260" s="69">
        <f>G260/'סכום נכסי הקרן'!$C$41</f>
        <v>1.5454555402722187E-3</v>
      </c>
    </row>
    <row r="261" spans="1:10">
      <c r="A261" s="62" t="s">
        <v>2438</v>
      </c>
      <c r="B261" s="59">
        <v>87256</v>
      </c>
      <c r="C261" s="71" t="s">
        <v>131</v>
      </c>
      <c r="D261" s="78">
        <v>44469</v>
      </c>
      <c r="E261" s="68">
        <v>162190.93</v>
      </c>
      <c r="F261" s="70">
        <v>100</v>
      </c>
      <c r="G261" s="68">
        <v>588.26649999999995</v>
      </c>
      <c r="H261" s="69">
        <v>2.9999999999999997E-4</v>
      </c>
      <c r="I261" s="69">
        <f t="shared" si="6"/>
        <v>2.6744532963325548E-4</v>
      </c>
      <c r="J261" s="69">
        <f>G261/'סכום נכסי הקרן'!$C$41</f>
        <v>2.7950807135651557E-5</v>
      </c>
    </row>
    <row r="262" spans="1:10">
      <c r="A262" s="62" t="s">
        <v>2439</v>
      </c>
      <c r="B262" s="59">
        <v>87258</v>
      </c>
      <c r="C262" s="71" t="s">
        <v>131</v>
      </c>
      <c r="D262" s="78">
        <v>44469</v>
      </c>
      <c r="E262" s="68">
        <v>97543.76</v>
      </c>
      <c r="F262" s="70">
        <v>100</v>
      </c>
      <c r="G262" s="68">
        <v>353.79121999999995</v>
      </c>
      <c r="H262" s="69">
        <v>2.9999999999999997E-4</v>
      </c>
      <c r="I262" s="69">
        <f t="shared" si="6"/>
        <v>1.60845143237379E-4</v>
      </c>
      <c r="J262" s="69">
        <f>G262/'סכום נכסי הקרן'!$C$41</f>
        <v>1.6809983496437191E-5</v>
      </c>
    </row>
    <row r="263" spans="1:10">
      <c r="A263" s="62" t="s">
        <v>2440</v>
      </c>
      <c r="B263" s="59">
        <v>7041</v>
      </c>
      <c r="C263" s="71" t="s">
        <v>131</v>
      </c>
      <c r="D263" s="78">
        <v>43516</v>
      </c>
      <c r="E263" s="68">
        <v>4834063.5578899998</v>
      </c>
      <c r="F263" s="70">
        <v>79.245099999999994</v>
      </c>
      <c r="G263" s="68">
        <v>13894.161078676001</v>
      </c>
      <c r="H263" s="69">
        <v>2.5999999999999999E-3</v>
      </c>
      <c r="I263" s="69">
        <f t="shared" si="6"/>
        <v>6.3167433291952749E-3</v>
      </c>
      <c r="J263" s="69">
        <f>G263/'סכום נכסי הקרן'!$C$41</f>
        <v>6.6016510649807413E-4</v>
      </c>
    </row>
    <row r="264" spans="1:10">
      <c r="A264" s="62" t="s">
        <v>2441</v>
      </c>
      <c r="B264" s="59">
        <v>7054</v>
      </c>
      <c r="C264" s="71" t="s">
        <v>131</v>
      </c>
      <c r="D264" s="78">
        <v>43973</v>
      </c>
      <c r="E264" s="68">
        <v>1475253.02</v>
      </c>
      <c r="F264" s="70">
        <v>105.5343</v>
      </c>
      <c r="G264" s="68">
        <v>5646.8688300000003</v>
      </c>
      <c r="H264" s="69">
        <v>4.5999999999999999E-3</v>
      </c>
      <c r="I264" s="69">
        <f t="shared" si="6"/>
        <v>2.5672525898297899E-3</v>
      </c>
      <c r="J264" s="69">
        <f>G264/'סכום נכסי הקרן'!$C$41</f>
        <v>2.6830448714596595E-4</v>
      </c>
    </row>
    <row r="265" spans="1:10">
      <c r="A265" s="62" t="s">
        <v>2442</v>
      </c>
      <c r="B265" s="59">
        <v>7071</v>
      </c>
      <c r="C265" s="71" t="s">
        <v>131</v>
      </c>
      <c r="D265" s="78">
        <v>44055</v>
      </c>
      <c r="E265" s="68">
        <v>1971834.03</v>
      </c>
      <c r="F265" s="70">
        <v>0</v>
      </c>
      <c r="G265" s="68">
        <v>0</v>
      </c>
      <c r="H265" s="69">
        <v>6.1000000000000004E-3</v>
      </c>
      <c r="I265" s="69">
        <v>0</v>
      </c>
      <c r="J265" s="69">
        <v>0</v>
      </c>
    </row>
    <row r="266" spans="1:10">
      <c r="A266" s="62" t="s">
        <v>2443</v>
      </c>
      <c r="B266" s="59">
        <v>5327</v>
      </c>
      <c r="C266" s="71" t="s">
        <v>131</v>
      </c>
      <c r="D266" s="78">
        <v>43244</v>
      </c>
      <c r="E266" s="68">
        <v>1375592.89</v>
      </c>
      <c r="F266" s="70">
        <v>169.0119</v>
      </c>
      <c r="G266" s="68">
        <v>8432.4692100000011</v>
      </c>
      <c r="H266" s="69">
        <v>2.3E-3</v>
      </c>
      <c r="I266" s="69">
        <f t="shared" si="6"/>
        <v>3.8336782861011598E-3</v>
      </c>
      <c r="J266" s="69">
        <f>G266/'סכום נכסי הקרן'!$C$41</f>
        <v>4.0065908999752678E-4</v>
      </c>
    </row>
    <row r="267" spans="1:10">
      <c r="A267" s="62" t="s">
        <v>2444</v>
      </c>
      <c r="B267" s="59">
        <v>5288</v>
      </c>
      <c r="C267" s="71" t="s">
        <v>131</v>
      </c>
      <c r="D267" s="78">
        <v>42649</v>
      </c>
      <c r="E267" s="68">
        <v>46793.32</v>
      </c>
      <c r="F267" s="70">
        <v>262.49160000000001</v>
      </c>
      <c r="G267" s="68">
        <v>445.49903999999998</v>
      </c>
      <c r="H267" s="69">
        <v>1E-4</v>
      </c>
      <c r="I267" s="69">
        <f t="shared" si="6"/>
        <v>2.0253853925746048E-4</v>
      </c>
      <c r="J267" s="69">
        <f>G267/'סכום נכסי הקרן'!$C$41</f>
        <v>2.1167375239212023E-5</v>
      </c>
    </row>
    <row r="268" spans="1:10">
      <c r="A268" s="62" t="s">
        <v>2445</v>
      </c>
      <c r="B268" s="59">
        <v>7068</v>
      </c>
      <c r="C268" s="71" t="s">
        <v>131</v>
      </c>
      <c r="D268" s="78">
        <v>43885</v>
      </c>
      <c r="E268" s="68">
        <v>3801519.35</v>
      </c>
      <c r="F268" s="70">
        <v>105.36</v>
      </c>
      <c r="G268" s="68">
        <v>14527.15343</v>
      </c>
      <c r="H268" s="69">
        <v>4.0000000000000001E-3</v>
      </c>
      <c r="I268" s="69">
        <f t="shared" si="6"/>
        <v>6.6045225042038408E-3</v>
      </c>
      <c r="J268" s="69">
        <f>G268/'סכום נכסי הקרן'!$C$41</f>
        <v>6.9024101109267492E-4</v>
      </c>
    </row>
    <row r="269" spans="1:10">
      <c r="A269" s="62" t="s">
        <v>2446</v>
      </c>
      <c r="B269" s="59">
        <v>62179</v>
      </c>
      <c r="C269" s="71" t="s">
        <v>131</v>
      </c>
      <c r="D269" s="78">
        <v>42549</v>
      </c>
      <c r="E269" s="68">
        <v>443435.84</v>
      </c>
      <c r="F269" s="70">
        <v>100</v>
      </c>
      <c r="G269" s="68">
        <v>1608.34178</v>
      </c>
      <c r="H269" s="69">
        <v>2.0000000000000001E-4</v>
      </c>
      <c r="I269" s="69">
        <f t="shared" si="6"/>
        <v>7.3120515534207185E-4</v>
      </c>
      <c r="J269" s="69">
        <f>G269/'סכום נכסי הקרן'!$C$41</f>
        <v>7.6418512529594204E-5</v>
      </c>
    </row>
    <row r="270" spans="1:10">
      <c r="A270" s="62" t="s">
        <v>2447</v>
      </c>
      <c r="B270" s="59">
        <v>6646</v>
      </c>
      <c r="C270" s="71" t="s">
        <v>133</v>
      </c>
      <c r="D270" s="78">
        <v>42947</v>
      </c>
      <c r="E270" s="68">
        <v>5570472.0175619991</v>
      </c>
      <c r="F270" s="70">
        <v>63.564799999999998</v>
      </c>
      <c r="G270" s="68">
        <v>14204.511559160999</v>
      </c>
      <c r="H270" s="69">
        <v>4.3E-3</v>
      </c>
      <c r="I270" s="69">
        <f t="shared" si="6"/>
        <v>6.4578388812199941E-3</v>
      </c>
      <c r="J270" s="69">
        <f>G270/'סכום נכסי הקרן'!$C$41</f>
        <v>6.7491105314724251E-4</v>
      </c>
    </row>
    <row r="271" spans="1:10">
      <c r="A271" s="62" t="s">
        <v>2448</v>
      </c>
      <c r="B271" s="59">
        <v>621710</v>
      </c>
      <c r="C271" s="71" t="s">
        <v>131</v>
      </c>
      <c r="D271" s="78">
        <v>42549</v>
      </c>
      <c r="E271" s="68">
        <v>589255.86</v>
      </c>
      <c r="F271" s="70">
        <v>100</v>
      </c>
      <c r="G271" s="68">
        <v>2137.2310000000002</v>
      </c>
      <c r="H271" s="69">
        <v>2.0000000000000001E-4</v>
      </c>
      <c r="I271" s="69">
        <f t="shared" si="6"/>
        <v>9.7165561747509404E-4</v>
      </c>
      <c r="J271" s="69">
        <f>G271/'סכום נכסי הקרן'!$C$41</f>
        <v>1.0154807639961774E-4</v>
      </c>
    </row>
    <row r="272" spans="1:10">
      <c r="A272" s="62" t="s">
        <v>2449</v>
      </c>
      <c r="B272" s="59">
        <v>6647</v>
      </c>
      <c r="C272" s="71" t="s">
        <v>131</v>
      </c>
      <c r="D272" s="78">
        <v>43454</v>
      </c>
      <c r="E272" s="68">
        <v>5440577.9000000004</v>
      </c>
      <c r="F272" s="70">
        <v>119.0748</v>
      </c>
      <c r="G272" s="68">
        <v>23497.001749999999</v>
      </c>
      <c r="H272" s="69">
        <v>4.0000000000000002E-4</v>
      </c>
      <c r="I272" s="69">
        <f t="shared" si="6"/>
        <v>1.0682511036106818E-2</v>
      </c>
      <c r="J272" s="69">
        <f>G272/'סכום נכסי הקרן'!$C$41</f>
        <v>1.1164330523331129E-3</v>
      </c>
    </row>
    <row r="273" spans="1:10">
      <c r="A273" s="62" t="s">
        <v>2450</v>
      </c>
      <c r="B273" s="59">
        <v>8000</v>
      </c>
      <c r="C273" s="71" t="s">
        <v>131</v>
      </c>
      <c r="D273" s="78">
        <v>44228</v>
      </c>
      <c r="E273" s="68">
        <v>4655261.29</v>
      </c>
      <c r="F273" s="70">
        <v>102.9421</v>
      </c>
      <c r="G273" s="68">
        <v>17381.395469999999</v>
      </c>
      <c r="H273" s="69">
        <v>2.9999999999999997E-4</v>
      </c>
      <c r="I273" s="69">
        <f t="shared" si="6"/>
        <v>7.9021549603115662E-3</v>
      </c>
      <c r="J273" s="69">
        <f>G273/'סכום נכסי הקרן'!$C$41</f>
        <v>8.2585704358561585E-4</v>
      </c>
    </row>
    <row r="274" spans="1:10">
      <c r="A274" s="62" t="s">
        <v>2451</v>
      </c>
      <c r="B274" s="59">
        <v>9618</v>
      </c>
      <c r="C274" s="71" t="s">
        <v>135</v>
      </c>
      <c r="D274" s="78">
        <v>45020</v>
      </c>
      <c r="E274" s="68">
        <v>6203819.5139730005</v>
      </c>
      <c r="F274" s="70">
        <v>102.72450000000001</v>
      </c>
      <c r="G274" s="68">
        <v>15774.697228810999</v>
      </c>
      <c r="H274" s="69">
        <v>9.4999999999999998E-3</v>
      </c>
      <c r="I274" s="69">
        <f t="shared" si="6"/>
        <v>7.1716970118545931E-3</v>
      </c>
      <c r="J274" s="69">
        <f>G274/'סכום נכסי הקרן'!$C$41</f>
        <v>7.4951662191505611E-4</v>
      </c>
    </row>
    <row r="275" spans="1:10">
      <c r="A275" s="62" t="s">
        <v>2452</v>
      </c>
      <c r="B275" s="59">
        <v>8312</v>
      </c>
      <c r="C275" s="71" t="s">
        <v>133</v>
      </c>
      <c r="D275" s="78">
        <v>44377</v>
      </c>
      <c r="E275" s="68">
        <v>7382291.5652879998</v>
      </c>
      <c r="F275" s="70">
        <v>91.874099999999999</v>
      </c>
      <c r="G275" s="68">
        <v>27208.33173776</v>
      </c>
      <c r="H275" s="69">
        <v>3.7000000000000002E-3</v>
      </c>
      <c r="I275" s="69">
        <f t="shared" si="6"/>
        <v>1.2369803907542229E-2</v>
      </c>
      <c r="J275" s="69">
        <f>G275/'סכום נכסי הקרן'!$C$41</f>
        <v>1.2927726343161764E-3</v>
      </c>
    </row>
    <row r="276" spans="1:10">
      <c r="A276" s="62" t="s">
        <v>2453</v>
      </c>
      <c r="B276" s="59">
        <v>5337</v>
      </c>
      <c r="C276" s="71" t="s">
        <v>131</v>
      </c>
      <c r="D276" s="78">
        <v>42985</v>
      </c>
      <c r="E276" s="68">
        <v>2851023.09</v>
      </c>
      <c r="F276" s="70">
        <v>98.198700000000002</v>
      </c>
      <c r="G276" s="68">
        <v>10154.394420000001</v>
      </c>
      <c r="H276" s="69">
        <v>5.9999999999999995E-4</v>
      </c>
      <c r="I276" s="69">
        <f t="shared" si="6"/>
        <v>4.6165222103978221E-3</v>
      </c>
      <c r="J276" s="69">
        <f>G276/'סכום נכסי הקרן'!$C$41</f>
        <v>4.8247438875536242E-4</v>
      </c>
    </row>
    <row r="277" spans="1:10">
      <c r="A277" s="62" t="s">
        <v>2454</v>
      </c>
      <c r="B277" s="59">
        <v>7049</v>
      </c>
      <c r="C277" s="71" t="s">
        <v>133</v>
      </c>
      <c r="D277" s="78">
        <v>43922</v>
      </c>
      <c r="E277" s="68">
        <v>2014693.75</v>
      </c>
      <c r="F277" s="70">
        <v>147.3708</v>
      </c>
      <c r="G277" s="68">
        <v>11910.72242</v>
      </c>
      <c r="H277" s="69">
        <v>3.5999999999999999E-3</v>
      </c>
      <c r="I277" s="69">
        <f t="shared" si="6"/>
        <v>5.4150067763285977E-3</v>
      </c>
      <c r="J277" s="69">
        <f>G277/'סכום נכסי הקרן'!$C$41</f>
        <v>5.6592429656915876E-4</v>
      </c>
    </row>
    <row r="278" spans="1:10">
      <c r="A278" s="62" t="s">
        <v>2455</v>
      </c>
      <c r="B278" s="59">
        <v>608318</v>
      </c>
      <c r="C278" s="71" t="s">
        <v>131</v>
      </c>
      <c r="D278" s="78">
        <v>42555</v>
      </c>
      <c r="E278" s="68">
        <v>75896.84</v>
      </c>
      <c r="F278" s="70">
        <v>100</v>
      </c>
      <c r="G278" s="68">
        <v>275.27784000000003</v>
      </c>
      <c r="H278" s="69">
        <v>5.0000000000000001E-4</v>
      </c>
      <c r="I278" s="69">
        <f t="shared" si="6"/>
        <v>1.2515037429384571E-4</v>
      </c>
      <c r="J278" s="69">
        <f>G278/'סכום נכסי הקרן'!$C$41</f>
        <v>1.3079510416722266E-5</v>
      </c>
    </row>
    <row r="279" spans="1:10">
      <c r="A279" s="62" t="s">
        <v>2456</v>
      </c>
      <c r="B279" s="59">
        <v>5333</v>
      </c>
      <c r="C279" s="71" t="s">
        <v>131</v>
      </c>
      <c r="D279" s="78">
        <v>43321</v>
      </c>
      <c r="E279" s="68">
        <v>2082146.63</v>
      </c>
      <c r="F279" s="70">
        <v>155.51730000000001</v>
      </c>
      <c r="G279" s="68">
        <v>11744.58224</v>
      </c>
      <c r="H279" s="69">
        <v>1.12E-2</v>
      </c>
      <c r="I279" s="69">
        <f t="shared" si="6"/>
        <v>5.3394739774943476E-3</v>
      </c>
      <c r="J279" s="69">
        <f>G279/'סכום נכסי הקרן'!$C$41</f>
        <v>5.5803033672500231E-4</v>
      </c>
    </row>
    <row r="280" spans="1:10">
      <c r="A280" s="62" t="s">
        <v>2457</v>
      </c>
      <c r="B280" s="59">
        <v>8322</v>
      </c>
      <c r="C280" s="71" t="s">
        <v>131</v>
      </c>
      <c r="D280" s="78">
        <v>44197</v>
      </c>
      <c r="E280" s="68">
        <v>3912963.36</v>
      </c>
      <c r="F280" s="70">
        <v>97.112700000000004</v>
      </c>
      <c r="G280" s="68">
        <v>13782.543310000001</v>
      </c>
      <c r="H280" s="69">
        <v>1.7500000000000002E-2</v>
      </c>
      <c r="I280" s="69">
        <f t="shared" si="6"/>
        <v>6.2659982146315843E-3</v>
      </c>
      <c r="J280" s="69">
        <f>G280/'סכום נכסי הקרן'!$C$41</f>
        <v>6.548617164101214E-4</v>
      </c>
    </row>
    <row r="281" spans="1:10">
      <c r="A281" s="62" t="s">
        <v>2458</v>
      </c>
      <c r="B281" s="59">
        <v>9273</v>
      </c>
      <c r="C281" s="71" t="s">
        <v>131</v>
      </c>
      <c r="D281" s="78">
        <v>44852</v>
      </c>
      <c r="E281" s="68">
        <v>531455.99</v>
      </c>
      <c r="F281" s="70">
        <v>79.889200000000002</v>
      </c>
      <c r="G281" s="68">
        <v>1539.9369299999998</v>
      </c>
      <c r="H281" s="69">
        <v>1.5900000000000001E-2</v>
      </c>
      <c r="I281" s="69">
        <f t="shared" si="6"/>
        <v>7.0010605713273402E-4</v>
      </c>
      <c r="J281" s="69">
        <f>G281/'סכום נכסי הקרן'!$C$41</f>
        <v>7.3168334643392669E-5</v>
      </c>
    </row>
    <row r="282" spans="1:10">
      <c r="A282" s="62" t="s">
        <v>2459</v>
      </c>
      <c r="B282" s="59">
        <v>7005</v>
      </c>
      <c r="C282" s="71" t="s">
        <v>131</v>
      </c>
      <c r="D282" s="78">
        <v>43621</v>
      </c>
      <c r="E282" s="68">
        <v>1857409.1</v>
      </c>
      <c r="F282" s="70">
        <v>94.783000000000001</v>
      </c>
      <c r="G282" s="68">
        <v>6385.3627699999997</v>
      </c>
      <c r="H282" s="69">
        <v>8.0000000000000004E-4</v>
      </c>
      <c r="I282" s="69">
        <f t="shared" si="6"/>
        <v>2.9029962624942392E-3</v>
      </c>
      <c r="J282" s="69">
        <f>G282/'סכום נכסי הקרן'!$C$41</f>
        <v>3.0339317856012502E-4</v>
      </c>
    </row>
    <row r="283" spans="1:10">
      <c r="A283" s="62" t="s">
        <v>2460</v>
      </c>
      <c r="B283" s="59">
        <v>5286</v>
      </c>
      <c r="C283" s="71" t="s">
        <v>131</v>
      </c>
      <c r="D283" s="78">
        <v>42705</v>
      </c>
      <c r="E283" s="68">
        <v>61989.54</v>
      </c>
      <c r="F283" s="70">
        <v>94.793300000000002</v>
      </c>
      <c r="G283" s="68">
        <v>213.12951999999999</v>
      </c>
      <c r="H283" s="69">
        <v>0</v>
      </c>
      <c r="I283" s="69">
        <f t="shared" si="6"/>
        <v>9.6895700725738285E-5</v>
      </c>
      <c r="J283" s="69">
        <f>G283/'סכום נכסי הקרן'!$C$41</f>
        <v>1.0126604367976064E-5</v>
      </c>
    </row>
    <row r="284" spans="1:10">
      <c r="A284" s="62" t="s">
        <v>2461</v>
      </c>
      <c r="B284" s="59">
        <v>608320</v>
      </c>
      <c r="C284" s="71" t="s">
        <v>131</v>
      </c>
      <c r="D284" s="78">
        <v>42555</v>
      </c>
      <c r="E284" s="68">
        <v>139374.65</v>
      </c>
      <c r="F284" s="70">
        <v>100</v>
      </c>
      <c r="G284" s="68">
        <v>505.51186000000001</v>
      </c>
      <c r="H284" s="69">
        <v>2.0000000000000001E-4</v>
      </c>
      <c r="I284" s="69">
        <f t="shared" si="6"/>
        <v>2.2982234417771557E-4</v>
      </c>
      <c r="J284" s="69">
        <f>G284/'סכום נכסי הקרן'!$C$41</f>
        <v>2.4018815458035589E-5</v>
      </c>
    </row>
    <row r="285" spans="1:10">
      <c r="A285" s="62" t="s">
        <v>2462</v>
      </c>
      <c r="B285" s="59">
        <v>8273</v>
      </c>
      <c r="C285" s="71" t="s">
        <v>131</v>
      </c>
      <c r="D285" s="78">
        <v>43922</v>
      </c>
      <c r="E285" s="68">
        <v>8684111.2599999998</v>
      </c>
      <c r="F285" s="70">
        <v>66.516999999999996</v>
      </c>
      <c r="G285" s="68">
        <v>20951.040120000001</v>
      </c>
      <c r="H285" s="69">
        <v>2.3999999999999998E-3</v>
      </c>
      <c r="I285" s="69">
        <f t="shared" si="6"/>
        <v>9.5250330097888646E-3</v>
      </c>
      <c r="J285" s="69">
        <f>G285/'סכום נכסי הקרן'!$C$41</f>
        <v>9.9546460946767852E-4</v>
      </c>
    </row>
    <row r="286" spans="1:10">
      <c r="A286" s="62" t="s">
        <v>2463</v>
      </c>
      <c r="B286" s="59">
        <v>8321</v>
      </c>
      <c r="C286" s="71" t="s">
        <v>131</v>
      </c>
      <c r="D286" s="78">
        <v>44217</v>
      </c>
      <c r="E286" s="68">
        <v>4287514.28</v>
      </c>
      <c r="F286" s="70">
        <v>97.382300000000001</v>
      </c>
      <c r="G286" s="68">
        <v>15143.74063</v>
      </c>
      <c r="H286" s="69">
        <v>1.4999999999999999E-2</v>
      </c>
      <c r="I286" s="69">
        <f t="shared" si="6"/>
        <v>6.8848433570003979E-3</v>
      </c>
      <c r="J286" s="69">
        <f>G286/'סכום נכסי הקרן'!$C$41</f>
        <v>7.1953744376309118E-4</v>
      </c>
    </row>
    <row r="287" spans="1:10">
      <c r="A287" s="62" t="s">
        <v>2464</v>
      </c>
      <c r="B287" s="59">
        <v>8509</v>
      </c>
      <c r="C287" s="71" t="s">
        <v>131</v>
      </c>
      <c r="D287" s="78">
        <v>44531</v>
      </c>
      <c r="E287" s="68">
        <v>6505575.8200000003</v>
      </c>
      <c r="F287" s="70">
        <v>74.026899999999998</v>
      </c>
      <c r="G287" s="68">
        <v>17467.182649999999</v>
      </c>
      <c r="H287" s="69">
        <v>2.2000000000000001E-3</v>
      </c>
      <c r="I287" s="69">
        <f t="shared" si="6"/>
        <v>7.9411566383493382E-3</v>
      </c>
      <c r="J287" s="69">
        <f>G287/'סכום נכסי הקרן'!$C$41</f>
        <v>8.2993312291852262E-4</v>
      </c>
    </row>
    <row r="288" spans="1:10">
      <c r="A288" s="62" t="s">
        <v>2465</v>
      </c>
      <c r="B288" s="59">
        <v>9409</v>
      </c>
      <c r="C288" s="71" t="s">
        <v>131</v>
      </c>
      <c r="D288" s="78">
        <v>44931</v>
      </c>
      <c r="E288" s="68">
        <v>1336018.8500000001</v>
      </c>
      <c r="F288" s="70">
        <v>89.941900000000004</v>
      </c>
      <c r="G288" s="68">
        <v>4358.3509599999998</v>
      </c>
      <c r="H288" s="69">
        <v>4.7000000000000002E-3</v>
      </c>
      <c r="I288" s="69">
        <f t="shared" si="6"/>
        <v>1.9814499196446093E-3</v>
      </c>
      <c r="J288" s="69">
        <f>G288/'סכום נכסי הקרן'!$C$41</f>
        <v>2.0708204038890845E-4</v>
      </c>
    </row>
    <row r="289" spans="1:10">
      <c r="A289" s="62" t="s">
        <v>2466</v>
      </c>
      <c r="B289" s="59">
        <v>608321</v>
      </c>
      <c r="C289" s="71" t="s">
        <v>131</v>
      </c>
      <c r="D289" s="78">
        <v>42555</v>
      </c>
      <c r="E289" s="68">
        <v>139225</v>
      </c>
      <c r="F289" s="70">
        <v>100</v>
      </c>
      <c r="G289" s="68">
        <v>504.96908000000002</v>
      </c>
      <c r="H289" s="69">
        <v>2.0000000000000001E-4</v>
      </c>
      <c r="I289" s="69">
        <f t="shared" si="6"/>
        <v>2.295755785094031E-4</v>
      </c>
      <c r="J289" s="69">
        <f>G289/'סכום נכסי הקרן'!$C$41</f>
        <v>2.3993025889707139E-5</v>
      </c>
    </row>
    <row r="290" spans="1:10">
      <c r="A290" s="62" t="s">
        <v>2467</v>
      </c>
      <c r="B290" s="59">
        <v>6658</v>
      </c>
      <c r="C290" s="71" t="s">
        <v>131</v>
      </c>
      <c r="D290" s="78">
        <v>43356</v>
      </c>
      <c r="E290" s="68">
        <v>6467460.3994130008</v>
      </c>
      <c r="F290" s="70">
        <v>51.2164</v>
      </c>
      <c r="G290" s="68">
        <v>12014.076204162</v>
      </c>
      <c r="H290" s="69">
        <v>5.7000000000000002E-3</v>
      </c>
      <c r="I290" s="69">
        <f t="shared" si="6"/>
        <v>5.4619948112992278E-3</v>
      </c>
      <c r="J290" s="69">
        <f>G290/'סכום נכסי הקרן'!$C$41</f>
        <v>5.708350329239432E-4</v>
      </c>
    </row>
    <row r="291" spans="1:10">
      <c r="A291" s="62" t="s">
        <v>2468</v>
      </c>
      <c r="B291" s="59">
        <v>79691</v>
      </c>
      <c r="C291" s="71" t="s">
        <v>131</v>
      </c>
      <c r="D291" s="78">
        <v>43466</v>
      </c>
      <c r="E291" s="68">
        <v>814141.92</v>
      </c>
      <c r="F291" s="70">
        <v>100</v>
      </c>
      <c r="G291" s="68">
        <v>2952.8927599999997</v>
      </c>
      <c r="H291" s="69">
        <v>1.9E-3</v>
      </c>
      <c r="I291" s="69">
        <f t="shared" si="6"/>
        <v>1.3424823231815064E-3</v>
      </c>
      <c r="J291" s="69">
        <f>G291/'סכום נכסי הקרן'!$C$41</f>
        <v>1.4030330815543944E-4</v>
      </c>
    </row>
    <row r="292" spans="1:10">
      <c r="A292" s="131" t="s">
        <v>3565</v>
      </c>
      <c r="B292" s="132" t="s">
        <v>3565</v>
      </c>
      <c r="C292" s="132" t="s">
        <v>3565</v>
      </c>
      <c r="D292" s="132" t="s">
        <v>3565</v>
      </c>
      <c r="E292" s="132" t="s">
        <v>3565</v>
      </c>
      <c r="F292" s="132" t="s">
        <v>3565</v>
      </c>
      <c r="G292" s="132" t="s">
        <v>3565</v>
      </c>
      <c r="H292" s="132" t="s">
        <v>3565</v>
      </c>
      <c r="I292" s="132" t="s">
        <v>3565</v>
      </c>
      <c r="J292" s="132" t="s">
        <v>3565</v>
      </c>
    </row>
    <row r="293" spans="1:10">
      <c r="A293" s="131" t="s">
        <v>3565</v>
      </c>
      <c r="B293" s="132" t="s">
        <v>3565</v>
      </c>
      <c r="C293" s="132" t="s">
        <v>3565</v>
      </c>
      <c r="D293" s="132" t="s">
        <v>3565</v>
      </c>
      <c r="E293" s="132" t="s">
        <v>3565</v>
      </c>
      <c r="F293" s="132" t="s">
        <v>3565</v>
      </c>
      <c r="G293" s="132" t="s">
        <v>3565</v>
      </c>
      <c r="H293" s="132" t="s">
        <v>3565</v>
      </c>
      <c r="I293" s="132" t="s">
        <v>3565</v>
      </c>
      <c r="J293" s="132" t="s">
        <v>3565</v>
      </c>
    </row>
    <row r="294" spans="1:10">
      <c r="A294" s="131" t="s">
        <v>3565</v>
      </c>
      <c r="B294" s="132" t="s">
        <v>3565</v>
      </c>
      <c r="C294" s="132" t="s">
        <v>3565</v>
      </c>
      <c r="D294" s="132" t="s">
        <v>3565</v>
      </c>
      <c r="E294" s="132" t="s">
        <v>3565</v>
      </c>
      <c r="F294" s="132" t="s">
        <v>3565</v>
      </c>
      <c r="G294" s="132" t="s">
        <v>3565</v>
      </c>
      <c r="H294" s="132" t="s">
        <v>3565</v>
      </c>
      <c r="I294" s="132" t="s">
        <v>3565</v>
      </c>
      <c r="J294" s="132" t="s">
        <v>3565</v>
      </c>
    </row>
    <row r="295" spans="1:10">
      <c r="A295" s="100" t="s">
        <v>112</v>
      </c>
      <c r="B295" s="132" t="s">
        <v>3565</v>
      </c>
      <c r="C295" s="132" t="s">
        <v>3565</v>
      </c>
      <c r="D295" s="132" t="s">
        <v>3565</v>
      </c>
      <c r="E295" s="132" t="s">
        <v>3565</v>
      </c>
      <c r="F295" s="132" t="s">
        <v>3565</v>
      </c>
      <c r="G295" s="132" t="s">
        <v>3565</v>
      </c>
      <c r="H295" s="132" t="s">
        <v>3565</v>
      </c>
      <c r="I295" s="132" t="s">
        <v>3565</v>
      </c>
      <c r="J295" s="132" t="s">
        <v>3565</v>
      </c>
    </row>
    <row r="296" spans="1:10">
      <c r="A296" s="100" t="s">
        <v>193</v>
      </c>
      <c r="B296" s="132" t="s">
        <v>3565</v>
      </c>
      <c r="C296" s="132" t="s">
        <v>3565</v>
      </c>
      <c r="D296" s="132" t="s">
        <v>3565</v>
      </c>
      <c r="E296" s="132" t="s">
        <v>3565</v>
      </c>
      <c r="F296" s="132" t="s">
        <v>3565</v>
      </c>
      <c r="G296" s="132" t="s">
        <v>3565</v>
      </c>
      <c r="H296" s="132" t="s">
        <v>3565</v>
      </c>
      <c r="I296" s="132" t="s">
        <v>3565</v>
      </c>
      <c r="J296" s="132" t="s">
        <v>3565</v>
      </c>
    </row>
    <row r="297" spans="1:10">
      <c r="A297" s="100" t="s">
        <v>201</v>
      </c>
      <c r="B297" s="132" t="s">
        <v>3565</v>
      </c>
      <c r="C297" s="132" t="s">
        <v>3565</v>
      </c>
      <c r="D297" s="132" t="s">
        <v>3565</v>
      </c>
      <c r="E297" s="132" t="s">
        <v>3565</v>
      </c>
      <c r="F297" s="132" t="s">
        <v>3565</v>
      </c>
      <c r="G297" s="132" t="s">
        <v>3565</v>
      </c>
      <c r="H297" s="132" t="s">
        <v>3565</v>
      </c>
      <c r="I297" s="132" t="s">
        <v>3565</v>
      </c>
      <c r="J297" s="132" t="s">
        <v>3565</v>
      </c>
    </row>
    <row r="298" spans="1:10" hidden="1">
      <c r="B298" s="1"/>
    </row>
    <row r="299" spans="1:10" hidden="1">
      <c r="B299" s="1"/>
    </row>
    <row r="300" spans="1:10" hidden="1">
      <c r="B300" s="1"/>
    </row>
    <row r="301" spans="1:10" hidden="1">
      <c r="B301" s="1"/>
    </row>
    <row r="302" spans="1:10" hidden="1">
      <c r="B302" s="1"/>
    </row>
    <row r="303" spans="1:10" hidden="1">
      <c r="B303" s="1"/>
    </row>
    <row r="304" spans="1:10" hidden="1">
      <c r="B304" s="1"/>
    </row>
    <row r="305" spans="2:2" hidden="1">
      <c r="B305" s="1"/>
    </row>
    <row r="306" spans="2:2" hidden="1">
      <c r="B306" s="1"/>
    </row>
    <row r="307" spans="2:2" hidden="1">
      <c r="B307" s="1"/>
    </row>
    <row r="308" spans="2:2" hidden="1">
      <c r="B308" s="1"/>
    </row>
    <row r="309" spans="2:2" hidden="1">
      <c r="B309" s="1"/>
    </row>
    <row r="310" spans="2:2" hidden="1">
      <c r="B310" s="1"/>
    </row>
    <row r="311" spans="2:2" hidden="1">
      <c r="B311" s="1"/>
    </row>
    <row r="312" spans="2:2" hidden="1">
      <c r="B312" s="1"/>
    </row>
    <row r="313" spans="2:2" hidden="1">
      <c r="B313" s="1"/>
    </row>
    <row r="314" spans="2:2" hidden="1">
      <c r="B314" s="1"/>
    </row>
    <row r="315" spans="2:2" hidden="1">
      <c r="B315" s="1"/>
    </row>
    <row r="316" spans="2:2" hidden="1">
      <c r="B316" s="1"/>
    </row>
    <row r="317" spans="2:2" hidden="1">
      <c r="B317" s="1"/>
    </row>
    <row r="318" spans="2:2" hidden="1">
      <c r="B318" s="1"/>
    </row>
    <row r="319" spans="2:2" hidden="1">
      <c r="B319" s="1"/>
    </row>
    <row r="320" spans="2:2" hidden="1">
      <c r="B320" s="1"/>
    </row>
    <row r="321" spans="2:2" hidden="1">
      <c r="B321" s="1"/>
    </row>
    <row r="322" spans="2:2" hidden="1">
      <c r="B322" s="1"/>
    </row>
    <row r="323" spans="2:2" hidden="1">
      <c r="B323" s="1"/>
    </row>
    <row r="324" spans="2:2" hidden="1">
      <c r="B324" s="1"/>
    </row>
    <row r="325" spans="2:2" hidden="1">
      <c r="B325" s="1"/>
    </row>
    <row r="326" spans="2:2" hidden="1">
      <c r="B326" s="1"/>
    </row>
    <row r="327" spans="2:2" hidden="1">
      <c r="B327" s="1"/>
    </row>
    <row r="328" spans="2:2" hidden="1">
      <c r="B328" s="1"/>
    </row>
    <row r="329" spans="2:2" hidden="1">
      <c r="B329" s="1"/>
    </row>
    <row r="330" spans="2:2" hidden="1">
      <c r="B330" s="1"/>
    </row>
    <row r="331" spans="2:2" hidden="1">
      <c r="B331" s="1"/>
    </row>
    <row r="332" spans="2:2" hidden="1">
      <c r="B332" s="1"/>
    </row>
    <row r="333" spans="2:2" hidden="1">
      <c r="B333" s="1"/>
    </row>
    <row r="334" spans="2:2" hidden="1">
      <c r="B334" s="1"/>
    </row>
    <row r="335" spans="2:2" hidden="1">
      <c r="B335" s="1"/>
    </row>
    <row r="336" spans="2:2" hidden="1">
      <c r="B336" s="1"/>
    </row>
    <row r="337" spans="2:2" hidden="1">
      <c r="B337" s="1"/>
    </row>
    <row r="338" spans="2:2" hidden="1">
      <c r="B338" s="1"/>
    </row>
    <row r="339" spans="2:2" hidden="1">
      <c r="B339" s="1"/>
    </row>
    <row r="340" spans="2:2" hidden="1">
      <c r="B340" s="1"/>
    </row>
    <row r="341" spans="2:2" hidden="1">
      <c r="B341" s="1"/>
    </row>
    <row r="342" spans="2:2" hidden="1">
      <c r="B342" s="1"/>
    </row>
    <row r="343" spans="2:2" hidden="1">
      <c r="B343" s="1"/>
    </row>
    <row r="344" spans="2:2" hidden="1">
      <c r="B344" s="1"/>
    </row>
    <row r="345" spans="2:2" hidden="1">
      <c r="B345" s="1"/>
    </row>
    <row r="346" spans="2:2" hidden="1">
      <c r="B346" s="1"/>
    </row>
    <row r="347" spans="2:2" hidden="1">
      <c r="B347" s="1"/>
    </row>
    <row r="348" spans="2:2" hidden="1">
      <c r="B348" s="1"/>
    </row>
    <row r="349" spans="2:2" hidden="1">
      <c r="B349" s="1"/>
    </row>
    <row r="350" spans="2:2" hidden="1">
      <c r="B350" s="1"/>
    </row>
    <row r="351" spans="2:2" hidden="1">
      <c r="B351" s="1"/>
    </row>
    <row r="352" spans="2:2" hidden="1">
      <c r="B352" s="1"/>
    </row>
    <row r="353" spans="2:2" hidden="1">
      <c r="B353" s="1"/>
    </row>
    <row r="354" spans="2:2" hidden="1">
      <c r="B354" s="1"/>
    </row>
    <row r="355" spans="2:2" hidden="1">
      <c r="B355" s="1"/>
    </row>
    <row r="356" spans="2:2" hidden="1">
      <c r="B356" s="1"/>
    </row>
    <row r="357" spans="2:2" hidden="1">
      <c r="B357" s="1"/>
    </row>
    <row r="358" spans="2:2" hidden="1">
      <c r="B358" s="1"/>
    </row>
    <row r="359" spans="2:2" hidden="1">
      <c r="B359" s="1"/>
    </row>
    <row r="360" spans="2:2" hidden="1">
      <c r="B360" s="1"/>
    </row>
    <row r="361" spans="2:2" hidden="1">
      <c r="B361" s="1"/>
    </row>
    <row r="362" spans="2:2" hidden="1">
      <c r="B362" s="1"/>
    </row>
    <row r="363" spans="2:2" hidden="1">
      <c r="B363" s="1"/>
    </row>
    <row r="364" spans="2:2" hidden="1">
      <c r="B364" s="1"/>
    </row>
    <row r="365" spans="2:2" hidden="1">
      <c r="B365" s="1"/>
    </row>
    <row r="366" spans="2:2" hidden="1">
      <c r="B366" s="1"/>
    </row>
    <row r="367" spans="2:2" hidden="1">
      <c r="B367" s="1"/>
    </row>
    <row r="368" spans="2:2" hidden="1">
      <c r="B368" s="1"/>
    </row>
    <row r="369" spans="2:2" hidden="1">
      <c r="B369" s="1"/>
    </row>
    <row r="370" spans="2:2" hidden="1">
      <c r="B370" s="1"/>
    </row>
    <row r="371" spans="2:2" hidden="1">
      <c r="B371" s="1"/>
    </row>
    <row r="372" spans="2:2" hidden="1">
      <c r="B372" s="1"/>
    </row>
    <row r="373" spans="2:2" hidden="1">
      <c r="B373" s="1"/>
    </row>
    <row r="374" spans="2:2" hidden="1">
      <c r="B374" s="1"/>
    </row>
    <row r="375" spans="2:2" hidden="1">
      <c r="B375" s="1"/>
    </row>
    <row r="376" spans="2:2" hidden="1">
      <c r="B376" s="1"/>
    </row>
    <row r="377" spans="2:2" hidden="1">
      <c r="B377" s="1"/>
    </row>
    <row r="378" spans="2:2" hidden="1">
      <c r="B378" s="1"/>
    </row>
    <row r="379" spans="2:2" hidden="1">
      <c r="B379" s="1"/>
    </row>
    <row r="380" spans="2:2" hidden="1">
      <c r="B380" s="1"/>
    </row>
    <row r="381" spans="2:2" hidden="1">
      <c r="B381" s="1"/>
    </row>
    <row r="382" spans="2:2" hidden="1">
      <c r="B382" s="1"/>
    </row>
    <row r="383" spans="2:2" hidden="1">
      <c r="B383" s="1"/>
    </row>
    <row r="384" spans="2:2" hidden="1">
      <c r="B384" s="1"/>
    </row>
    <row r="385" spans="2:2" hidden="1">
      <c r="B385" s="1"/>
    </row>
    <row r="386" spans="2:2" hidden="1">
      <c r="B386" s="1"/>
    </row>
    <row r="387" spans="2:2" hidden="1">
      <c r="B387" s="1"/>
    </row>
    <row r="388" spans="2:2" hidden="1">
      <c r="B388" s="1"/>
    </row>
    <row r="389" spans="2:2" hidden="1">
      <c r="B389" s="1"/>
    </row>
    <row r="390" spans="2:2" hidden="1">
      <c r="B390" s="1"/>
    </row>
    <row r="391" spans="2:2" hidden="1">
      <c r="B391" s="1"/>
    </row>
    <row r="392" spans="2:2" hidden="1">
      <c r="B392" s="1"/>
    </row>
    <row r="393" spans="2:2" hidden="1">
      <c r="B393" s="1"/>
    </row>
    <row r="394" spans="2:2" hidden="1">
      <c r="B394" s="1"/>
    </row>
    <row r="395" spans="2:2" hidden="1">
      <c r="B395" s="1"/>
    </row>
    <row r="396" spans="2:2" hidden="1">
      <c r="B396" s="1"/>
    </row>
    <row r="397" spans="2:2" hidden="1">
      <c r="B397" s="1"/>
    </row>
    <row r="398" spans="2:2" hidden="1">
      <c r="B398" s="1"/>
    </row>
    <row r="399" spans="2:2" hidden="1">
      <c r="B399" s="1"/>
    </row>
    <row r="400" spans="2:2" hidden="1">
      <c r="B400" s="1"/>
    </row>
    <row r="401" spans="2:2" hidden="1">
      <c r="B401" s="1"/>
    </row>
    <row r="402" spans="2:2" hidden="1">
      <c r="B402" s="1"/>
    </row>
    <row r="403" spans="2:2" hidden="1">
      <c r="B403" s="1"/>
    </row>
    <row r="404" spans="2:2" hidden="1">
      <c r="B404" s="1"/>
    </row>
    <row r="405" spans="2:2" hidden="1">
      <c r="B405" s="1"/>
    </row>
    <row r="406" spans="2:2" hidden="1">
      <c r="B406" s="1"/>
    </row>
    <row r="407" spans="2:2" hidden="1">
      <c r="B407" s="1"/>
    </row>
    <row r="408" spans="2:2" hidden="1">
      <c r="B408" s="1"/>
    </row>
    <row r="409" spans="2:2" hidden="1">
      <c r="B409" s="1"/>
    </row>
    <row r="410" spans="2:2" hidden="1">
      <c r="B410" s="1"/>
    </row>
    <row r="411" spans="2:2" hidden="1">
      <c r="B411" s="1"/>
    </row>
    <row r="412" spans="2:2" hidden="1">
      <c r="B412" s="1"/>
    </row>
    <row r="413" spans="2:2" hidden="1">
      <c r="B413" s="1"/>
    </row>
    <row r="414" spans="2:2" hidden="1">
      <c r="B414" s="1"/>
    </row>
    <row r="415" spans="2:2" hidden="1">
      <c r="B415" s="1"/>
    </row>
    <row r="416" spans="2:2" hidden="1">
      <c r="B416" s="1"/>
    </row>
    <row r="417" spans="2:2" hidden="1">
      <c r="B417" s="1"/>
    </row>
    <row r="418" spans="2:2" hidden="1">
      <c r="B418" s="1"/>
    </row>
    <row r="419" spans="2:2" hidden="1">
      <c r="B419" s="1"/>
    </row>
    <row r="420" spans="2:2" hidden="1">
      <c r="B420" s="1"/>
    </row>
    <row r="421" spans="2:2" hidden="1">
      <c r="B421" s="1"/>
    </row>
    <row r="422" spans="2:2" hidden="1">
      <c r="B422" s="1"/>
    </row>
    <row r="423" spans="2:2" hidden="1">
      <c r="B423" s="1"/>
    </row>
    <row r="424" spans="2:2" hidden="1">
      <c r="B424" s="1"/>
    </row>
    <row r="425" spans="2:2" hidden="1">
      <c r="B425" s="1"/>
    </row>
    <row r="426" spans="2:2" hidden="1">
      <c r="B426" s="1"/>
    </row>
    <row r="427" spans="2:2" hidden="1">
      <c r="B427" s="1"/>
    </row>
    <row r="428" spans="2:2" hidden="1">
      <c r="B428" s="1"/>
    </row>
    <row r="429" spans="2:2" hidden="1">
      <c r="B429" s="1"/>
    </row>
    <row r="430" spans="2:2" hidden="1">
      <c r="B430" s="1"/>
    </row>
    <row r="431" spans="2:2" hidden="1">
      <c r="B431" s="1"/>
    </row>
    <row r="432" spans="2:2" hidden="1">
      <c r="B432" s="1"/>
    </row>
    <row r="433" spans="2:2" hidden="1">
      <c r="B433" s="1"/>
    </row>
    <row r="434" spans="2:2" hidden="1">
      <c r="B434" s="1"/>
    </row>
    <row r="435" spans="2:2" hidden="1">
      <c r="B435" s="1"/>
    </row>
    <row r="436" spans="2:2" hidden="1">
      <c r="B436" s="1"/>
    </row>
    <row r="437" spans="2:2" hidden="1">
      <c r="B437" s="1"/>
    </row>
    <row r="438" spans="2:2" hidden="1">
      <c r="B438" s="1"/>
    </row>
    <row r="439" spans="2:2" hidden="1">
      <c r="B439" s="1"/>
    </row>
    <row r="440" spans="2:2" hidden="1">
      <c r="B440" s="1"/>
    </row>
    <row r="441" spans="2:2" hidden="1">
      <c r="B441" s="1"/>
    </row>
    <row r="442" spans="2:2" hidden="1">
      <c r="B442" s="1"/>
    </row>
    <row r="443" spans="2:2" hidden="1">
      <c r="B443" s="1"/>
    </row>
    <row r="444" spans="2:2" hidden="1">
      <c r="B444" s="1"/>
    </row>
    <row r="445" spans="2:2" hidden="1">
      <c r="B445" s="1"/>
    </row>
    <row r="446" spans="2:2" hidden="1">
      <c r="B446" s="1"/>
    </row>
    <row r="447" spans="2:2" hidden="1">
      <c r="B447" s="1"/>
    </row>
    <row r="448" spans="2:2" hidden="1">
      <c r="B448" s="1"/>
    </row>
    <row r="449" spans="2:2" hidden="1">
      <c r="B449" s="1"/>
    </row>
    <row r="450" spans="2:2" hidden="1">
      <c r="B450" s="1"/>
    </row>
    <row r="451" spans="2:2" hidden="1">
      <c r="B451" s="1"/>
    </row>
    <row r="452" spans="2:2" hidden="1">
      <c r="B452" s="1"/>
    </row>
    <row r="453" spans="2:2" hidden="1">
      <c r="B453" s="1"/>
    </row>
    <row r="454" spans="2:2" hidden="1">
      <c r="B454" s="1"/>
    </row>
    <row r="455" spans="2:2" hidden="1">
      <c r="B455" s="1"/>
    </row>
    <row r="456" spans="2:2" hidden="1">
      <c r="B456" s="1"/>
    </row>
    <row r="457" spans="2:2" hidden="1">
      <c r="B457" s="1"/>
    </row>
    <row r="458" spans="2:2" hidden="1">
      <c r="B458" s="1"/>
    </row>
    <row r="459" spans="2:2" hidden="1">
      <c r="B459" s="1"/>
    </row>
    <row r="460" spans="2:2" hidden="1">
      <c r="B460" s="1"/>
    </row>
    <row r="461" spans="2:2" hidden="1">
      <c r="B461" s="1"/>
    </row>
    <row r="462" spans="2:2" hidden="1">
      <c r="B462" s="1"/>
    </row>
    <row r="463" spans="2:2" hidden="1">
      <c r="B463" s="1"/>
    </row>
    <row r="464" spans="2:2" hidden="1">
      <c r="B464" s="1"/>
    </row>
    <row r="465" spans="2:2" hidden="1">
      <c r="B465" s="1"/>
    </row>
    <row r="466" spans="2:2" hidden="1">
      <c r="B466" s="1"/>
    </row>
    <row r="467" spans="2:2" hidden="1">
      <c r="B467" s="1"/>
    </row>
    <row r="468" spans="2:2" hidden="1">
      <c r="B468" s="1"/>
    </row>
    <row r="469" spans="2:2" hidden="1">
      <c r="B469" s="1"/>
    </row>
    <row r="470" spans="2:2" hidden="1">
      <c r="B470" s="1"/>
    </row>
    <row r="471" spans="2:2" hidden="1">
      <c r="B471" s="1"/>
    </row>
    <row r="472" spans="2:2" hidden="1">
      <c r="B472" s="1"/>
    </row>
    <row r="473" spans="2:2" hidden="1">
      <c r="B473" s="1"/>
    </row>
    <row r="474" spans="2:2" hidden="1">
      <c r="B474" s="1"/>
    </row>
    <row r="475" spans="2:2" hidden="1">
      <c r="B475" s="1"/>
    </row>
    <row r="476" spans="2:2" hidden="1">
      <c r="B476" s="1"/>
    </row>
    <row r="477" spans="2:2" hidden="1">
      <c r="B477" s="1"/>
    </row>
    <row r="478" spans="2:2" hidden="1">
      <c r="B478" s="1"/>
    </row>
    <row r="479" spans="2:2" hidden="1">
      <c r="B479" s="1"/>
    </row>
    <row r="480" spans="2:2" hidden="1">
      <c r="B480" s="1"/>
    </row>
    <row r="481" spans="2:2" hidden="1">
      <c r="B481" s="1"/>
    </row>
    <row r="482" spans="2:2" hidden="1">
      <c r="B482" s="1"/>
    </row>
    <row r="483" spans="2:2" hidden="1">
      <c r="B483" s="1"/>
    </row>
    <row r="484" spans="2:2" hidden="1">
      <c r="B484" s="1"/>
    </row>
    <row r="485" spans="2:2" hidden="1">
      <c r="B485" s="1"/>
    </row>
    <row r="486" spans="2:2" hidden="1">
      <c r="B486" s="1"/>
    </row>
    <row r="487" spans="2:2" hidden="1">
      <c r="B487" s="1"/>
    </row>
    <row r="488" spans="2:2" hidden="1">
      <c r="B488" s="1"/>
    </row>
    <row r="489" spans="2:2" hidden="1">
      <c r="B489" s="1"/>
    </row>
    <row r="490" spans="2:2" hidden="1">
      <c r="B490" s="1"/>
    </row>
    <row r="491" spans="2:2" hidden="1">
      <c r="B491" s="1"/>
    </row>
    <row r="492" spans="2:2" hidden="1">
      <c r="B492" s="1"/>
    </row>
    <row r="493" spans="2:2" hidden="1">
      <c r="B493" s="1"/>
    </row>
    <row r="494" spans="2:2" hidden="1">
      <c r="B494" s="1"/>
    </row>
    <row r="495" spans="2:2" hidden="1">
      <c r="B495" s="1"/>
    </row>
    <row r="496" spans="2:2" hidden="1">
      <c r="B496" s="1"/>
    </row>
    <row r="497" spans="2:2" hidden="1">
      <c r="B497" s="1"/>
    </row>
    <row r="498" spans="2:2" hidden="1">
      <c r="B498" s="1"/>
    </row>
    <row r="499" spans="2:2" hidden="1">
      <c r="B499" s="1"/>
    </row>
    <row r="500" spans="2:2" hidden="1">
      <c r="B500" s="1"/>
    </row>
    <row r="501" spans="2:2" hidden="1">
      <c r="B501" s="1"/>
    </row>
    <row r="502" spans="2:2" hidden="1">
      <c r="B502" s="1"/>
    </row>
    <row r="503" spans="2:2" hidden="1">
      <c r="B503" s="1"/>
    </row>
    <row r="504" spans="2:2" hidden="1">
      <c r="B504" s="1"/>
    </row>
    <row r="505" spans="2:2" hidden="1">
      <c r="B505" s="1"/>
    </row>
    <row r="506" spans="2:2" hidden="1">
      <c r="B506" s="1"/>
    </row>
    <row r="507" spans="2:2" hidden="1">
      <c r="B507" s="1"/>
    </row>
    <row r="508" spans="2:2" hidden="1">
      <c r="B508" s="1"/>
    </row>
    <row r="509" spans="2:2" hidden="1">
      <c r="B509" s="1"/>
    </row>
    <row r="510" spans="2:2" hidden="1">
      <c r="B510" s="1"/>
    </row>
    <row r="511" spans="2:2" hidden="1">
      <c r="B511" s="1"/>
    </row>
    <row r="512" spans="2:2" hidden="1">
      <c r="B512" s="1"/>
    </row>
    <row r="513" spans="2:2" hidden="1">
      <c r="B513" s="1"/>
    </row>
    <row r="514" spans="2:2" hidden="1">
      <c r="B514" s="1"/>
    </row>
    <row r="515" spans="2:2" hidden="1">
      <c r="B515" s="1"/>
    </row>
    <row r="516" spans="2:2" hidden="1">
      <c r="B516" s="1"/>
    </row>
    <row r="517" spans="2:2" hidden="1">
      <c r="B517" s="1"/>
    </row>
    <row r="518" spans="2:2" hidden="1">
      <c r="B518" s="1"/>
    </row>
    <row r="519" spans="2:2" hidden="1">
      <c r="B519" s="1"/>
    </row>
    <row r="520" spans="2:2" hidden="1">
      <c r="B520" s="1"/>
    </row>
    <row r="521" spans="2:2" hidden="1">
      <c r="B521" s="1"/>
    </row>
    <row r="522" spans="2:2" hidden="1">
      <c r="B522" s="1"/>
    </row>
    <row r="523" spans="2:2" hidden="1">
      <c r="B523" s="1"/>
    </row>
    <row r="524" spans="2:2" hidden="1">
      <c r="B524" s="1"/>
    </row>
    <row r="525" spans="2:2" hidden="1">
      <c r="B525" s="1"/>
    </row>
    <row r="526" spans="2:2" hidden="1">
      <c r="B526" s="1"/>
    </row>
    <row r="527" spans="2:2" hidden="1">
      <c r="B527" s="1"/>
    </row>
    <row r="528" spans="2:2" hidden="1">
      <c r="B528" s="1"/>
    </row>
    <row r="529" spans="2:2" hidden="1">
      <c r="B529" s="1"/>
    </row>
    <row r="530" spans="2:2" hidden="1">
      <c r="B530" s="1"/>
    </row>
    <row r="531" spans="2:2" hidden="1">
      <c r="B531" s="1"/>
    </row>
    <row r="532" spans="2:2" hidden="1">
      <c r="B532" s="1"/>
    </row>
    <row r="533" spans="2:2" hidden="1">
      <c r="B533" s="1"/>
    </row>
    <row r="534" spans="2:2" hidden="1">
      <c r="B534" s="1"/>
    </row>
    <row r="535" spans="2:2" hidden="1">
      <c r="B535" s="1"/>
    </row>
    <row r="536" spans="2:2" hidden="1">
      <c r="B536" s="1"/>
    </row>
    <row r="537" spans="2:2" hidden="1">
      <c r="B537" s="1"/>
    </row>
    <row r="538" spans="2:2" hidden="1">
      <c r="B538" s="1"/>
    </row>
    <row r="539" spans="2:2" hidden="1">
      <c r="B539" s="1"/>
    </row>
    <row r="540" spans="2:2" hidden="1">
      <c r="B540" s="1"/>
    </row>
    <row r="541" spans="2:2" hidden="1">
      <c r="B541" s="1"/>
    </row>
    <row r="543" spans="2:2" hidden="1">
      <c r="B543" s="1"/>
    </row>
    <row r="544" spans="2:2" hidden="1">
      <c r="B544" s="1"/>
    </row>
    <row r="545" spans="2:2" hidden="1">
      <c r="B545" s="1"/>
    </row>
    <row r="546" spans="2:2" hidden="1">
      <c r="B546" s="1"/>
    </row>
    <row r="547" spans="2:2" hidden="1">
      <c r="B547" s="1"/>
    </row>
    <row r="548" spans="2:2" hidden="1">
      <c r="B548" s="1"/>
    </row>
    <row r="549" spans="2:2" hidden="1">
      <c r="B549" s="1"/>
    </row>
    <row r="550" spans="2:2" hidden="1">
      <c r="B550" s="1"/>
    </row>
    <row r="551" spans="2:2" hidden="1">
      <c r="B551" s="1"/>
    </row>
    <row r="552" spans="2:2" hidden="1">
      <c r="B552" s="1"/>
    </row>
    <row r="553" spans="2:2" hidden="1">
      <c r="B553" s="1"/>
    </row>
    <row r="554" spans="2:2" hidden="1">
      <c r="B554" s="1"/>
    </row>
    <row r="555" spans="2:2" hidden="1">
      <c r="B555" s="1"/>
    </row>
    <row r="557" spans="2:2" hidden="1">
      <c r="B557" s="1"/>
    </row>
    <row r="558" spans="2:2" hidden="1">
      <c r="B558" s="1"/>
    </row>
    <row r="559" spans="2:2" hidden="1">
      <c r="B559" s="1"/>
    </row>
    <row r="560" spans="2:2" hidden="1">
      <c r="B560" s="1"/>
    </row>
    <row r="561" spans="2:2" hidden="1">
      <c r="B561" s="1"/>
    </row>
    <row r="562" spans="2:2" hidden="1">
      <c r="B562" s="1"/>
    </row>
    <row r="563" spans="2:2" hidden="1">
      <c r="B563" s="1"/>
    </row>
    <row r="564" spans="2:2" hidden="1">
      <c r="B564" s="1"/>
    </row>
    <row r="565" spans="2:2" hidden="1">
      <c r="B565" s="1"/>
    </row>
    <row r="566" spans="2:2" hidden="1">
      <c r="B566" s="1"/>
    </row>
    <row r="567" spans="2:2" hidden="1">
      <c r="B567" s="1"/>
    </row>
    <row r="568" spans="2:2" hidden="1">
      <c r="B568" s="1"/>
    </row>
    <row r="569" spans="2:2" hidden="1">
      <c r="B569" s="1"/>
    </row>
    <row r="570" spans="2:2" hidden="1">
      <c r="B570" s="1"/>
    </row>
    <row r="571" spans="2:2" hidden="1">
      <c r="B571" s="1"/>
    </row>
    <row r="572" spans="2:2" hidden="1">
      <c r="B572" s="1"/>
    </row>
    <row r="573" spans="2:2" hidden="1">
      <c r="B573" s="1"/>
    </row>
    <row r="574" spans="2:2" hidden="1">
      <c r="B574" s="1"/>
    </row>
    <row r="575" spans="2:2" hidden="1">
      <c r="B575" s="1"/>
    </row>
    <row r="576" spans="2:2" hidden="1">
      <c r="B576" s="1"/>
    </row>
    <row r="577" spans="2:2" hidden="1">
      <c r="B577" s="1"/>
    </row>
    <row r="578" spans="2:2" hidden="1">
      <c r="B578" s="1"/>
    </row>
    <row r="579" spans="2:2" hidden="1">
      <c r="B579" s="1"/>
    </row>
    <row r="580" spans="2:2" hidden="1">
      <c r="B580" s="1"/>
    </row>
    <row r="581" spans="2:2" hidden="1">
      <c r="B581" s="1"/>
    </row>
    <row r="582" spans="2:2" hidden="1">
      <c r="B582" s="1"/>
    </row>
    <row r="583" spans="2:2" hidden="1">
      <c r="B583" s="1"/>
    </row>
    <row r="584" spans="2:2" hidden="1">
      <c r="B584" s="1"/>
    </row>
    <row r="585" spans="2:2" hidden="1">
      <c r="B585" s="1"/>
    </row>
    <row r="586" spans="2:2" hidden="1">
      <c r="B586" s="1"/>
    </row>
    <row r="587" spans="2:2" hidden="1">
      <c r="B587" s="1"/>
    </row>
    <row r="588" spans="2:2" hidden="1">
      <c r="B588" s="1"/>
    </row>
    <row r="589" spans="2:2" hidden="1">
      <c r="B589" s="1"/>
    </row>
    <row r="590" spans="2:2" hidden="1">
      <c r="B590" s="1"/>
    </row>
    <row r="591" spans="2:2" hidden="1">
      <c r="B591" s="1"/>
    </row>
    <row r="592" spans="2:2" hidden="1">
      <c r="B592" s="1"/>
    </row>
    <row r="593" spans="2:2" hidden="1">
      <c r="B593" s="1"/>
    </row>
    <row r="594" spans="2:2" hidden="1">
      <c r="B594" s="1"/>
    </row>
    <row r="595" spans="2:2" hidden="1">
      <c r="B595" s="1"/>
    </row>
    <row r="596" spans="2:2" hidden="1">
      <c r="B596" s="1"/>
    </row>
    <row r="597" spans="2:2" hidden="1">
      <c r="B597" s="1"/>
    </row>
    <row r="598" spans="2:2" hidden="1">
      <c r="B598" s="1"/>
    </row>
    <row r="599" spans="2:2" hidden="1">
      <c r="B599" s="1"/>
    </row>
    <row r="600" spans="2:2" hidden="1">
      <c r="B600" s="1"/>
    </row>
    <row r="601" spans="2:2" hidden="1">
      <c r="B601" s="1"/>
    </row>
    <row r="602" spans="2:2" hidden="1">
      <c r="B602" s="1"/>
    </row>
    <row r="603" spans="2:2" hidden="1">
      <c r="B603" s="1"/>
    </row>
    <row r="604" spans="2:2" hidden="1">
      <c r="B604" s="1"/>
    </row>
    <row r="605" spans="2:2" hidden="1">
      <c r="B605" s="1"/>
    </row>
    <row r="606" spans="2:2" hidden="1">
      <c r="B606" s="1"/>
    </row>
    <row r="607" spans="2:2" hidden="1">
      <c r="B607" s="1"/>
    </row>
    <row r="608" spans="2:2" hidden="1">
      <c r="B608" s="1"/>
    </row>
    <row r="609" spans="2:2" hidden="1">
      <c r="B609" s="1"/>
    </row>
    <row r="610" spans="2:2" hidden="1">
      <c r="B610" s="1"/>
    </row>
    <row r="611" spans="2:2" hidden="1">
      <c r="B611" s="1"/>
    </row>
    <row r="612" spans="2:2" hidden="1">
      <c r="B612" s="1"/>
    </row>
    <row r="613" spans="2:2" hidden="1">
      <c r="B613" s="1"/>
    </row>
    <row r="614" spans="2:2" hidden="1">
      <c r="B614" s="1"/>
    </row>
    <row r="615" spans="2:2" hidden="1">
      <c r="B615" s="1"/>
    </row>
    <row r="616" spans="2:2" hidden="1">
      <c r="B616" s="1"/>
    </row>
    <row r="617" spans="2:2" hidden="1">
      <c r="B617" s="1"/>
    </row>
    <row r="618" spans="2:2" hidden="1">
      <c r="B618" s="1"/>
    </row>
    <row r="619" spans="2:2" hidden="1">
      <c r="B619" s="1"/>
    </row>
    <row r="620" spans="2:2" hidden="1">
      <c r="B620" s="1"/>
    </row>
    <row r="621" spans="2:2" hidden="1">
      <c r="B621" s="1"/>
    </row>
    <row r="10000" spans="52:52" hidden="1">
      <c r="AZ10000"/>
    </row>
  </sheetData>
  <sheetProtection sheet="1" objects="1" scenarios="1"/>
  <autoFilter ref="A11:J11" xr:uid="{00000000-0009-0000-0000-000010000000}"/>
  <mergeCells count="1">
    <mergeCell ref="A5:J5"/>
  </mergeCells>
  <phoneticPr fontId="3" type="noConversion"/>
  <dataValidations count="1">
    <dataValidation allowBlank="1" showInputMessage="1" showErrorMessage="1" sqref="A543:J555 C1:XFD4 A1:A4 A5:J541 A557:J1048576 K5:AY1048576 BA5:XFD1048576 AZ5:AZ9999 AZ10001:AZ1048576" xr:uid="{00000000-0002-0000-10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4.42578125" style="2" bestFit="1" customWidth="1"/>
    <col min="2" max="2" width="57.140625" style="2" bestFit="1" customWidth="1"/>
    <col min="3" max="3" width="14.42578125" style="2" bestFit="1" customWidth="1"/>
    <col min="4" max="4" width="12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7" t="s">
        <v>145</v>
      </c>
      <c r="B1" s="37" t="s" vm="1">
        <v>218</v>
      </c>
    </row>
    <row r="2" spans="1:11">
      <c r="A2" s="37" t="s">
        <v>144</v>
      </c>
      <c r="B2" s="37" t="s">
        <v>219</v>
      </c>
    </row>
    <row r="3" spans="1:11">
      <c r="A3" s="37" t="s">
        <v>146</v>
      </c>
      <c r="B3" s="37" t="s">
        <v>220</v>
      </c>
    </row>
    <row r="4" spans="1:11">
      <c r="A4" s="37" t="s">
        <v>147</v>
      </c>
      <c r="B4" s="37">
        <v>8801</v>
      </c>
    </row>
    <row r="5" spans="1:11" ht="18.75">
      <c r="A5" s="158" t="s">
        <v>99</v>
      </c>
      <c r="B5" s="159"/>
      <c r="C5" s="159"/>
      <c r="D5" s="159"/>
      <c r="E5" s="159"/>
      <c r="F5" s="159"/>
      <c r="G5" s="159"/>
      <c r="H5" s="159"/>
      <c r="I5" s="159"/>
      <c r="J5" s="159"/>
      <c r="K5" s="160"/>
    </row>
    <row r="6" spans="1:11" s="3" customFormat="1">
      <c r="A6" s="38" t="s">
        <v>116</v>
      </c>
      <c r="B6" s="39" t="s">
        <v>46</v>
      </c>
      <c r="C6" s="39" t="s">
        <v>67</v>
      </c>
      <c r="D6" s="39" t="s">
        <v>103</v>
      </c>
      <c r="E6" s="39" t="s">
        <v>104</v>
      </c>
      <c r="F6" s="39" t="s">
        <v>195</v>
      </c>
      <c r="G6" s="39" t="s">
        <v>194</v>
      </c>
      <c r="H6" s="39" t="s">
        <v>111</v>
      </c>
      <c r="I6" s="39" t="s">
        <v>60</v>
      </c>
      <c r="J6" s="39" t="s">
        <v>148</v>
      </c>
      <c r="K6" s="41" t="s">
        <v>150</v>
      </c>
    </row>
    <row r="7" spans="1:11" s="3" customFormat="1">
      <c r="A7" s="123" t="s">
        <v>3565</v>
      </c>
      <c r="B7" s="124" t="s">
        <v>3565</v>
      </c>
      <c r="C7" s="124" t="s">
        <v>3565</v>
      </c>
      <c r="D7" s="124" t="s">
        <v>3565</v>
      </c>
      <c r="E7" s="12" t="s">
        <v>21</v>
      </c>
      <c r="F7" s="12" t="s">
        <v>202</v>
      </c>
      <c r="G7" s="124" t="s">
        <v>3565</v>
      </c>
      <c r="H7" s="12" t="s">
        <v>198</v>
      </c>
      <c r="I7" s="27" t="s">
        <v>19</v>
      </c>
      <c r="J7" s="27" t="s">
        <v>19</v>
      </c>
      <c r="K7" s="28" t="s">
        <v>19</v>
      </c>
    </row>
    <row r="8" spans="1:11" s="4" customFormat="1" ht="20.25">
      <c r="A8" s="125" t="s">
        <v>3565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86" t="s">
        <v>49</v>
      </c>
      <c r="B9" s="148" t="s">
        <v>3565</v>
      </c>
      <c r="C9" s="148" t="s">
        <v>3565</v>
      </c>
      <c r="D9" s="148" t="s">
        <v>3565</v>
      </c>
      <c r="E9" s="148" t="s">
        <v>3565</v>
      </c>
      <c r="F9" s="148" t="s">
        <v>3565</v>
      </c>
      <c r="G9" s="148" t="s">
        <v>3565</v>
      </c>
      <c r="H9" s="87">
        <v>749.89556000000005</v>
      </c>
      <c r="I9" s="148" t="s">
        <v>3565</v>
      </c>
      <c r="J9" s="88">
        <f>IFERROR(H9/$H$9,0)</f>
        <v>1</v>
      </c>
      <c r="K9" s="88">
        <f>H9/'סכום נכסי הקרן'!$C$41</f>
        <v>3.5630426293935525E-5</v>
      </c>
    </row>
    <row r="10" spans="1:11" s="73" customFormat="1">
      <c r="A10" s="89" t="s">
        <v>2469</v>
      </c>
      <c r="B10" s="148" t="s">
        <v>3565</v>
      </c>
      <c r="C10" s="148" t="s">
        <v>3565</v>
      </c>
      <c r="D10" s="148" t="s">
        <v>3565</v>
      </c>
      <c r="E10" s="148" t="s">
        <v>3565</v>
      </c>
      <c r="F10" s="148" t="s">
        <v>3565</v>
      </c>
      <c r="G10" s="148" t="s">
        <v>3565</v>
      </c>
      <c r="H10" s="87">
        <v>0</v>
      </c>
      <c r="I10" s="148" t="s">
        <v>3565</v>
      </c>
      <c r="J10" s="104">
        <v>0</v>
      </c>
      <c r="K10" s="104">
        <v>0</v>
      </c>
    </row>
    <row r="11" spans="1:11">
      <c r="A11" s="58" t="s">
        <v>2470</v>
      </c>
      <c r="B11" s="59">
        <v>8944</v>
      </c>
      <c r="C11" s="71" t="s">
        <v>564</v>
      </c>
      <c r="D11" s="71" t="s">
        <v>132</v>
      </c>
      <c r="E11" s="78">
        <v>44607</v>
      </c>
      <c r="F11" s="68">
        <v>124390.91464999999</v>
      </c>
      <c r="G11" s="70">
        <v>0</v>
      </c>
      <c r="H11" s="105">
        <v>0</v>
      </c>
      <c r="I11" s="69">
        <v>7.467634080672175E-4</v>
      </c>
      <c r="J11" s="103">
        <v>0</v>
      </c>
      <c r="K11" s="106">
        <v>0</v>
      </c>
    </row>
    <row r="12" spans="1:11">
      <c r="A12" s="58" t="s">
        <v>2471</v>
      </c>
      <c r="B12" s="59">
        <v>8731</v>
      </c>
      <c r="C12" s="71" t="s">
        <v>155</v>
      </c>
      <c r="D12" s="71" t="s">
        <v>132</v>
      </c>
      <c r="E12" s="78">
        <v>44537</v>
      </c>
      <c r="F12" s="68">
        <v>26483.226989999999</v>
      </c>
      <c r="G12" s="70">
        <v>0</v>
      </c>
      <c r="H12" s="105">
        <v>0</v>
      </c>
      <c r="I12" s="69">
        <v>4.0473523775145012E-3</v>
      </c>
      <c r="J12" s="103">
        <v>0</v>
      </c>
      <c r="K12" s="106">
        <v>0</v>
      </c>
    </row>
    <row r="13" spans="1:11" s="73" customFormat="1">
      <c r="A13" s="89" t="s">
        <v>188</v>
      </c>
      <c r="B13" s="148" t="s">
        <v>3565</v>
      </c>
      <c r="C13" s="148" t="s">
        <v>3565</v>
      </c>
      <c r="D13" s="148" t="s">
        <v>3565</v>
      </c>
      <c r="E13" s="148" t="s">
        <v>3565</v>
      </c>
      <c r="F13" s="148" t="s">
        <v>3565</v>
      </c>
      <c r="G13" s="148" t="s">
        <v>3565</v>
      </c>
      <c r="H13" s="87">
        <v>749.89556000000005</v>
      </c>
      <c r="I13" s="148" t="s">
        <v>3565</v>
      </c>
      <c r="J13" s="88">
        <f t="shared" ref="J13:J15" si="0">IFERROR(H13/$H$9,0)</f>
        <v>1</v>
      </c>
      <c r="K13" s="88">
        <f>H13/'סכום נכסי הקרן'!$C$41</f>
        <v>3.5630426293935525E-5</v>
      </c>
    </row>
    <row r="14" spans="1:11">
      <c r="A14" s="58" t="s">
        <v>2472</v>
      </c>
      <c r="B14" s="59">
        <v>9122</v>
      </c>
      <c r="C14" s="71" t="s">
        <v>1265</v>
      </c>
      <c r="D14" s="71" t="s">
        <v>131</v>
      </c>
      <c r="E14" s="78">
        <v>44742</v>
      </c>
      <c r="F14" s="68">
        <v>15853.97</v>
      </c>
      <c r="G14" s="70">
        <v>0</v>
      </c>
      <c r="H14" s="105">
        <v>0</v>
      </c>
      <c r="I14" s="69">
        <v>0</v>
      </c>
      <c r="J14" s="69">
        <v>0</v>
      </c>
      <c r="K14" s="69">
        <v>0</v>
      </c>
    </row>
    <row r="15" spans="1:11">
      <c r="A15" s="58" t="s">
        <v>2473</v>
      </c>
      <c r="B15" s="59">
        <v>9919</v>
      </c>
      <c r="C15" s="71" t="s">
        <v>824</v>
      </c>
      <c r="D15" s="71" t="s">
        <v>131</v>
      </c>
      <c r="E15" s="78">
        <v>45291</v>
      </c>
      <c r="F15" s="68">
        <v>5279.5</v>
      </c>
      <c r="G15" s="70">
        <v>3916.1597000000002</v>
      </c>
      <c r="H15" s="68">
        <v>749.89549</v>
      </c>
      <c r="I15" s="69">
        <v>0</v>
      </c>
      <c r="J15" s="69">
        <f t="shared" si="0"/>
        <v>0.99999990665366778</v>
      </c>
      <c r="K15" s="69">
        <f>H15/'סכום נכסי הקרן'!$C$41</f>
        <v>3.5630422967965918E-5</v>
      </c>
    </row>
    <row r="16" spans="1:11" hidden="1">
      <c r="A16" s="59"/>
      <c r="B16" s="59"/>
      <c r="C16" s="59"/>
      <c r="D16" s="59"/>
      <c r="E16" s="59"/>
      <c r="F16" s="68"/>
      <c r="G16" s="70"/>
      <c r="H16" s="59"/>
      <c r="I16" s="59"/>
      <c r="J16" s="69"/>
      <c r="K16" s="59"/>
    </row>
    <row r="17" spans="1:11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</row>
    <row r="18" spans="1:11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</row>
    <row r="19" spans="1:11" hidden="1">
      <c r="A19" s="96"/>
      <c r="B19" s="59"/>
      <c r="C19" s="59"/>
      <c r="D19" s="59"/>
      <c r="E19" s="59"/>
      <c r="F19" s="59"/>
      <c r="G19" s="59"/>
      <c r="H19" s="59"/>
      <c r="I19" s="59"/>
      <c r="J19" s="59"/>
      <c r="K19" s="59"/>
    </row>
    <row r="20" spans="1:11" hidden="1">
      <c r="A20" s="96"/>
      <c r="B20" s="59"/>
      <c r="C20" s="59"/>
      <c r="D20" s="59"/>
      <c r="E20" s="59"/>
      <c r="F20" s="59"/>
      <c r="G20" s="59"/>
      <c r="H20" s="59"/>
      <c r="I20" s="59"/>
      <c r="J20" s="59"/>
      <c r="K20" s="59"/>
    </row>
    <row r="21" spans="1:11" hidden="1">
      <c r="A21" s="96"/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1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1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1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</row>
    <row r="26" spans="1:11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pans="1:11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</row>
    <row r="28" spans="1:11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spans="1:11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</row>
    <row r="30" spans="1:11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1:11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1:11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1:11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1:11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1:11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1:11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</row>
    <row r="39" spans="1:11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</row>
    <row r="40" spans="1:11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</row>
    <row r="41" spans="1:11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</row>
    <row r="42" spans="1:11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</row>
    <row r="43" spans="1:11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</row>
    <row r="46" spans="1:11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</row>
    <row r="47" spans="1:11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</row>
    <row r="48" spans="1:11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</row>
    <row r="49" spans="1:11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</row>
    <row r="51" spans="1:11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</row>
    <row r="52" spans="1:11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</row>
    <row r="53" spans="1:11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</row>
    <row r="54" spans="1:11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</row>
    <row r="55" spans="1:11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</row>
    <row r="56" spans="1:11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</row>
    <row r="57" spans="1:11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</row>
    <row r="58" spans="1:11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</row>
    <row r="59" spans="1:11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</row>
    <row r="60" spans="1:11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</row>
    <row r="61" spans="1:11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</row>
    <row r="62" spans="1:11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</row>
    <row r="63" spans="1:11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</row>
    <row r="64" spans="1:11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</row>
    <row r="65" spans="1:11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</row>
    <row r="66" spans="1:11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</row>
    <row r="67" spans="1:11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</row>
    <row r="68" spans="1:11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</row>
    <row r="69" spans="1:11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</row>
    <row r="70" spans="1:11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</row>
    <row r="71" spans="1:11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</row>
    <row r="72" spans="1:11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</row>
    <row r="73" spans="1:11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</row>
    <row r="74" spans="1:11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</row>
    <row r="75" spans="1:11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</row>
    <row r="76" spans="1:11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</row>
    <row r="77" spans="1:11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</row>
    <row r="78" spans="1:11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</row>
    <row r="79" spans="1:11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</row>
    <row r="80" spans="1:11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</row>
    <row r="81" spans="1:11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</row>
    <row r="82" spans="1:11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</row>
    <row r="83" spans="1:11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</row>
    <row r="84" spans="1:11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</row>
    <row r="85" spans="1:11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</row>
    <row r="86" spans="1:11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</row>
    <row r="87" spans="1:11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</row>
    <row r="88" spans="1:11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</row>
    <row r="89" spans="1:11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</row>
    <row r="90" spans="1:11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</row>
    <row r="91" spans="1:11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</row>
    <row r="92" spans="1:11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</row>
    <row r="93" spans="1:11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</row>
    <row r="94" spans="1:11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</row>
    <row r="95" spans="1:11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</row>
    <row r="96" spans="1:11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</row>
    <row r="97" spans="1:11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</row>
    <row r="98" spans="1:11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</row>
    <row r="99" spans="1:11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</row>
    <row r="100" spans="1:11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</row>
    <row r="101" spans="1:11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</row>
    <row r="102" spans="1:11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</row>
    <row r="103" spans="1:11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</row>
    <row r="104" spans="1:11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</row>
    <row r="105" spans="1:11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</row>
    <row r="106" spans="1:11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</row>
    <row r="107" spans="1:11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</row>
    <row r="108" spans="1:11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</row>
    <row r="109" spans="1:11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</row>
    <row r="110" spans="1:11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</row>
    <row r="111" spans="1:11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</row>
    <row r="112" spans="1:11" hidden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</row>
    <row r="113" spans="1:11" hidden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</row>
    <row r="114" spans="1:11" hidden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</row>
    <row r="115" spans="1:11" hidden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</row>
    <row r="116" spans="1:11" hidden="1">
      <c r="B116" s="1"/>
      <c r="C116" s="1"/>
    </row>
    <row r="117" spans="1:11" hidden="1">
      <c r="B117" s="1"/>
      <c r="C117" s="1"/>
    </row>
    <row r="118" spans="1:11" hidden="1">
      <c r="B118" s="1"/>
      <c r="C118" s="1"/>
    </row>
    <row r="119" spans="1:11" hidden="1">
      <c r="B119" s="1"/>
      <c r="C119" s="1"/>
    </row>
    <row r="120" spans="1:11" hidden="1">
      <c r="B120" s="1"/>
      <c r="C120" s="1"/>
    </row>
    <row r="121" spans="1:11" hidden="1">
      <c r="B121" s="1"/>
      <c r="C121" s="1"/>
    </row>
    <row r="122" spans="1:11" hidden="1">
      <c r="B122" s="1"/>
      <c r="C122" s="1"/>
    </row>
    <row r="123" spans="1:11" hidden="1">
      <c r="B123" s="1"/>
      <c r="C123" s="1"/>
    </row>
    <row r="124" spans="1:11" hidden="1">
      <c r="B124" s="1"/>
      <c r="C124" s="1"/>
    </row>
    <row r="125" spans="1:11" hidden="1">
      <c r="B125" s="1"/>
      <c r="C125" s="1"/>
    </row>
    <row r="126" spans="1:11" hidden="1">
      <c r="B126" s="1"/>
      <c r="C126" s="1"/>
    </row>
    <row r="127" spans="1:11" hidden="1">
      <c r="B127" s="1"/>
      <c r="C127" s="1"/>
    </row>
    <row r="128" spans="1:11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5:C36 C1:C13 D1:XFD36 B5:B1048576 A1:A1048576 C37:AY1048576 BA37:XFD1048576 AZ37:AZ9999 AZ10001:AZ1048576" xr:uid="{00000000-0002-0000-11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" style="2" bestFit="1" customWidth="1"/>
    <col min="2" max="2" width="57.140625" style="2" bestFit="1" customWidth="1"/>
    <col min="3" max="3" width="11.85546875" style="2" customWidth="1"/>
    <col min="4" max="4" width="12" style="1" bestFit="1" customWidth="1"/>
    <col min="5" max="5" width="15.140625" style="1" customWidth="1"/>
    <col min="6" max="6" width="15" style="1" bestFit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7" t="s">
        <v>145</v>
      </c>
      <c r="B1" s="37" t="s" vm="1">
        <v>218</v>
      </c>
    </row>
    <row r="2" spans="1:11">
      <c r="A2" s="37" t="s">
        <v>144</v>
      </c>
      <c r="B2" s="37" t="s">
        <v>219</v>
      </c>
    </row>
    <row r="3" spans="1:11">
      <c r="A3" s="37" t="s">
        <v>146</v>
      </c>
      <c r="B3" s="37" t="s">
        <v>220</v>
      </c>
    </row>
    <row r="4" spans="1:11">
      <c r="A4" s="37" t="s">
        <v>147</v>
      </c>
      <c r="B4" s="37">
        <v>8801</v>
      </c>
    </row>
    <row r="5" spans="1:11" ht="18.75">
      <c r="A5" s="158" t="s">
        <v>100</v>
      </c>
      <c r="B5" s="159"/>
      <c r="C5" s="159"/>
      <c r="D5" s="159"/>
      <c r="E5" s="159"/>
      <c r="F5" s="159"/>
      <c r="G5" s="159"/>
      <c r="H5" s="159"/>
      <c r="I5" s="159"/>
      <c r="J5" s="159"/>
      <c r="K5" s="160"/>
    </row>
    <row r="6" spans="1:11" s="3" customFormat="1">
      <c r="A6" s="38" t="s">
        <v>116</v>
      </c>
      <c r="B6" s="39" t="s">
        <v>46</v>
      </c>
      <c r="C6" s="39" t="s">
        <v>67</v>
      </c>
      <c r="D6" s="39" t="s">
        <v>103</v>
      </c>
      <c r="E6" s="39" t="s">
        <v>104</v>
      </c>
      <c r="F6" s="39" t="s">
        <v>195</v>
      </c>
      <c r="G6" s="39" t="s">
        <v>194</v>
      </c>
      <c r="H6" s="39" t="s">
        <v>111</v>
      </c>
      <c r="I6" s="39" t="s">
        <v>60</v>
      </c>
      <c r="J6" s="39" t="s">
        <v>148</v>
      </c>
      <c r="K6" s="41" t="s">
        <v>150</v>
      </c>
    </row>
    <row r="7" spans="1:11" s="3" customFormat="1">
      <c r="A7" s="123" t="s">
        <v>3565</v>
      </c>
      <c r="B7" s="124" t="s">
        <v>3565</v>
      </c>
      <c r="C7" s="124" t="s">
        <v>3565</v>
      </c>
      <c r="D7" s="124" t="s">
        <v>3565</v>
      </c>
      <c r="E7" s="12" t="s">
        <v>21</v>
      </c>
      <c r="F7" s="12" t="s">
        <v>202</v>
      </c>
      <c r="G7" s="124" t="s">
        <v>3565</v>
      </c>
      <c r="H7" s="12" t="s">
        <v>198</v>
      </c>
      <c r="I7" s="27" t="s">
        <v>19</v>
      </c>
      <c r="J7" s="27" t="s">
        <v>19</v>
      </c>
      <c r="K7" s="28" t="s">
        <v>19</v>
      </c>
    </row>
    <row r="8" spans="1:11" s="4" customFormat="1" ht="20.25">
      <c r="A8" s="125" t="s">
        <v>3565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59" t="s">
        <v>51</v>
      </c>
      <c r="B9" s="130" t="s">
        <v>3565</v>
      </c>
      <c r="C9" s="130" t="s">
        <v>3565</v>
      </c>
      <c r="D9" s="130" t="s">
        <v>3565</v>
      </c>
      <c r="E9" s="130" t="s">
        <v>3565</v>
      </c>
      <c r="F9" s="130" t="s">
        <v>3565</v>
      </c>
      <c r="G9" s="130" t="s">
        <v>3565</v>
      </c>
      <c r="H9" s="68">
        <v>108.01609763599996</v>
      </c>
      <c r="I9" s="130" t="s">
        <v>3565</v>
      </c>
      <c r="J9" s="69">
        <f>IFERROR(H9/$H$9,0)</f>
        <v>1</v>
      </c>
      <c r="K9" s="69">
        <f>H9/'סכום נכסי הקרן'!$C$41</f>
        <v>5.1322608249314603E-6</v>
      </c>
    </row>
    <row r="10" spans="1:11">
      <c r="A10" s="77" t="s">
        <v>190</v>
      </c>
      <c r="B10" s="130" t="s">
        <v>3565</v>
      </c>
      <c r="C10" s="130" t="s">
        <v>3565</v>
      </c>
      <c r="D10" s="130" t="s">
        <v>3565</v>
      </c>
      <c r="E10" s="130" t="s">
        <v>3565</v>
      </c>
      <c r="F10" s="130" t="s">
        <v>3565</v>
      </c>
      <c r="G10" s="130" t="s">
        <v>3565</v>
      </c>
      <c r="H10" s="68">
        <v>108.01609763599996</v>
      </c>
      <c r="I10" s="130" t="s">
        <v>3565</v>
      </c>
      <c r="J10" s="69">
        <f t="shared" ref="J10:J13" si="0">IFERROR(H10/$H$9,0)</f>
        <v>1</v>
      </c>
      <c r="K10" s="69">
        <f>H10/'סכום נכסי הקרן'!$C$41</f>
        <v>5.1322608249314603E-6</v>
      </c>
    </row>
    <row r="11" spans="1:11">
      <c r="A11" s="58" t="s">
        <v>2474</v>
      </c>
      <c r="B11" s="130" t="s">
        <v>3565</v>
      </c>
      <c r="C11" s="130" t="s">
        <v>3565</v>
      </c>
      <c r="D11" s="130" t="s">
        <v>3565</v>
      </c>
      <c r="E11" s="130" t="s">
        <v>3565</v>
      </c>
      <c r="F11" s="130" t="s">
        <v>3565</v>
      </c>
      <c r="G11" s="130" t="s">
        <v>3565</v>
      </c>
      <c r="H11" s="68">
        <v>108.01609763599996</v>
      </c>
      <c r="I11" s="130" t="s">
        <v>3565</v>
      </c>
      <c r="J11" s="69">
        <f t="shared" si="0"/>
        <v>1</v>
      </c>
      <c r="K11" s="69">
        <f>H11/'סכום נכסי הקרן'!$C$41</f>
        <v>5.1322608249314603E-6</v>
      </c>
    </row>
    <row r="12" spans="1:11">
      <c r="A12" s="62" t="s">
        <v>2475</v>
      </c>
      <c r="B12" s="59" t="s">
        <v>2476</v>
      </c>
      <c r="C12" s="71" t="s">
        <v>1787</v>
      </c>
      <c r="D12" s="71" t="s">
        <v>131</v>
      </c>
      <c r="E12" s="78">
        <v>45274</v>
      </c>
      <c r="F12" s="68">
        <v>-24438031.139339998</v>
      </c>
      <c r="G12" s="70">
        <v>1.1483000000000001</v>
      </c>
      <c r="H12" s="68">
        <v>-280.62191157300003</v>
      </c>
      <c r="I12" s="130" t="s">
        <v>3565</v>
      </c>
      <c r="J12" s="69">
        <f t="shared" si="0"/>
        <v>-2.5979638009017783</v>
      </c>
      <c r="K12" s="69">
        <f>H12/'סכום נכסי הקרן'!$C$41</f>
        <v>-1.3333427839958234E-5</v>
      </c>
    </row>
    <row r="13" spans="1:11">
      <c r="A13" s="62" t="s">
        <v>2477</v>
      </c>
      <c r="B13" s="59" t="s">
        <v>2478</v>
      </c>
      <c r="C13" s="71" t="s">
        <v>1787</v>
      </c>
      <c r="D13" s="71" t="s">
        <v>131</v>
      </c>
      <c r="E13" s="78">
        <v>45274</v>
      </c>
      <c r="F13" s="68">
        <v>24438031.139339998</v>
      </c>
      <c r="G13" s="70">
        <v>1.5903</v>
      </c>
      <c r="H13" s="68">
        <v>388.6380092089999</v>
      </c>
      <c r="I13" s="130" t="s">
        <v>3565</v>
      </c>
      <c r="J13" s="69">
        <f t="shared" si="0"/>
        <v>3.5979638009017774</v>
      </c>
      <c r="K13" s="69">
        <f>H13/'סכום נכסי הקרן'!$C$41</f>
        <v>1.8465688664889692E-5</v>
      </c>
    </row>
    <row r="14" spans="1:11" s="6" customFormat="1">
      <c r="A14" s="129" t="s">
        <v>3565</v>
      </c>
      <c r="B14" s="130" t="s">
        <v>3565</v>
      </c>
      <c r="C14" s="130" t="s">
        <v>3565</v>
      </c>
      <c r="D14" s="130" t="s">
        <v>3565</v>
      </c>
      <c r="E14" s="130" t="s">
        <v>3565</v>
      </c>
      <c r="F14" s="130" t="s">
        <v>3565</v>
      </c>
      <c r="G14" s="130" t="s">
        <v>3565</v>
      </c>
      <c r="H14" s="130" t="s">
        <v>3565</v>
      </c>
      <c r="I14" s="130" t="s">
        <v>3565</v>
      </c>
      <c r="J14" s="130" t="s">
        <v>3565</v>
      </c>
      <c r="K14" s="130" t="s">
        <v>3565</v>
      </c>
    </row>
    <row r="15" spans="1:11" s="6" customFormat="1">
      <c r="A15" s="130" t="s">
        <v>3565</v>
      </c>
      <c r="B15" s="130" t="s">
        <v>3565</v>
      </c>
      <c r="C15" s="130" t="s">
        <v>3565</v>
      </c>
      <c r="D15" s="130" t="s">
        <v>3565</v>
      </c>
      <c r="E15" s="130" t="s">
        <v>3565</v>
      </c>
      <c r="F15" s="130" t="s">
        <v>3565</v>
      </c>
      <c r="G15" s="130" t="s">
        <v>3565</v>
      </c>
      <c r="H15" s="130" t="s">
        <v>3565</v>
      </c>
      <c r="I15" s="130" t="s">
        <v>3565</v>
      </c>
      <c r="J15" s="130" t="s">
        <v>3565</v>
      </c>
      <c r="K15" s="130" t="s">
        <v>3565</v>
      </c>
    </row>
    <row r="16" spans="1:11" s="6" customFormat="1">
      <c r="A16" s="130" t="s">
        <v>3565</v>
      </c>
      <c r="B16" s="130" t="s">
        <v>3565</v>
      </c>
      <c r="C16" s="130" t="s">
        <v>3565</v>
      </c>
      <c r="D16" s="130" t="s">
        <v>3565</v>
      </c>
      <c r="E16" s="130" t="s">
        <v>3565</v>
      </c>
      <c r="F16" s="130" t="s">
        <v>3565</v>
      </c>
      <c r="G16" s="130" t="s">
        <v>3565</v>
      </c>
      <c r="H16" s="130" t="s">
        <v>3565</v>
      </c>
      <c r="I16" s="130" t="s">
        <v>3565</v>
      </c>
      <c r="J16" s="130" t="s">
        <v>3565</v>
      </c>
      <c r="K16" s="130" t="s">
        <v>3565</v>
      </c>
    </row>
    <row r="17" spans="1:11">
      <c r="A17" s="100" t="s">
        <v>210</v>
      </c>
      <c r="B17" s="130" t="s">
        <v>3565</v>
      </c>
      <c r="C17" s="130" t="s">
        <v>3565</v>
      </c>
      <c r="D17" s="130" t="s">
        <v>3565</v>
      </c>
      <c r="E17" s="130" t="s">
        <v>3565</v>
      </c>
      <c r="F17" s="130" t="s">
        <v>3565</v>
      </c>
      <c r="G17" s="130" t="s">
        <v>3565</v>
      </c>
      <c r="H17" s="130" t="s">
        <v>3565</v>
      </c>
      <c r="I17" s="130" t="s">
        <v>3565</v>
      </c>
      <c r="J17" s="130" t="s">
        <v>3565</v>
      </c>
      <c r="K17" s="130" t="s">
        <v>3565</v>
      </c>
    </row>
    <row r="18" spans="1:11">
      <c r="A18" s="100" t="s">
        <v>112</v>
      </c>
      <c r="B18" s="130" t="s">
        <v>3565</v>
      </c>
      <c r="C18" s="130" t="s">
        <v>3565</v>
      </c>
      <c r="D18" s="130" t="s">
        <v>3565</v>
      </c>
      <c r="E18" s="130" t="s">
        <v>3565</v>
      </c>
      <c r="F18" s="130" t="s">
        <v>3565</v>
      </c>
      <c r="G18" s="130" t="s">
        <v>3565</v>
      </c>
      <c r="H18" s="130" t="s">
        <v>3565</v>
      </c>
      <c r="I18" s="130" t="s">
        <v>3565</v>
      </c>
      <c r="J18" s="130" t="s">
        <v>3565</v>
      </c>
      <c r="K18" s="130" t="s">
        <v>3565</v>
      </c>
    </row>
    <row r="19" spans="1:11">
      <c r="A19" s="100" t="s">
        <v>193</v>
      </c>
      <c r="B19" s="130" t="s">
        <v>3565</v>
      </c>
      <c r="C19" s="130" t="s">
        <v>3565</v>
      </c>
      <c r="D19" s="130" t="s">
        <v>3565</v>
      </c>
      <c r="E19" s="130" t="s">
        <v>3565</v>
      </c>
      <c r="F19" s="130" t="s">
        <v>3565</v>
      </c>
      <c r="G19" s="130" t="s">
        <v>3565</v>
      </c>
      <c r="H19" s="130" t="s">
        <v>3565</v>
      </c>
      <c r="I19" s="130" t="s">
        <v>3565</v>
      </c>
      <c r="J19" s="130" t="s">
        <v>3565</v>
      </c>
      <c r="K19" s="130" t="s">
        <v>3565</v>
      </c>
    </row>
    <row r="20" spans="1:11">
      <c r="A20" s="100" t="s">
        <v>201</v>
      </c>
      <c r="B20" s="130" t="s">
        <v>3565</v>
      </c>
      <c r="C20" s="130" t="s">
        <v>3565</v>
      </c>
      <c r="D20" s="130" t="s">
        <v>3565</v>
      </c>
      <c r="E20" s="130" t="s">
        <v>3565</v>
      </c>
      <c r="F20" s="130" t="s">
        <v>3565</v>
      </c>
      <c r="G20" s="130" t="s">
        <v>3565</v>
      </c>
      <c r="H20" s="130" t="s">
        <v>3565</v>
      </c>
      <c r="I20" s="130" t="s">
        <v>3565</v>
      </c>
      <c r="J20" s="130" t="s">
        <v>3565</v>
      </c>
      <c r="K20" s="130" t="s">
        <v>3565</v>
      </c>
    </row>
    <row r="21" spans="1:11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1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1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1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</row>
    <row r="26" spans="1:11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pans="1:11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</row>
    <row r="28" spans="1:11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spans="1:11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</row>
    <row r="30" spans="1:11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1:11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1:11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1:11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1:11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1:11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1:11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</row>
    <row r="39" spans="1:11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</row>
    <row r="40" spans="1:11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</row>
    <row r="41" spans="1:11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</row>
    <row r="42" spans="1:11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</row>
    <row r="43" spans="1:11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</row>
    <row r="46" spans="1:11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</row>
    <row r="47" spans="1:11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</row>
    <row r="48" spans="1:11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</row>
    <row r="49" spans="1:11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</row>
    <row r="51" spans="1:11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</row>
    <row r="52" spans="1:11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</row>
    <row r="53" spans="1:11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</row>
    <row r="54" spans="1:11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</row>
    <row r="55" spans="1:11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</row>
    <row r="56" spans="1:11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</row>
    <row r="57" spans="1:11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</row>
    <row r="58" spans="1:11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</row>
    <row r="59" spans="1:11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</row>
    <row r="60" spans="1:11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</row>
    <row r="61" spans="1:11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</row>
    <row r="62" spans="1:11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</row>
    <row r="63" spans="1:11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</row>
    <row r="64" spans="1:11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</row>
    <row r="65" spans="1:11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</row>
    <row r="66" spans="1:11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</row>
    <row r="67" spans="1:11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</row>
    <row r="68" spans="1:11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</row>
    <row r="69" spans="1:11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</row>
    <row r="70" spans="1:11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</row>
    <row r="71" spans="1:11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</row>
    <row r="72" spans="1:11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</row>
    <row r="73" spans="1:11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</row>
    <row r="74" spans="1:11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</row>
    <row r="75" spans="1:11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</row>
    <row r="76" spans="1:11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</row>
    <row r="77" spans="1:11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</row>
    <row r="78" spans="1:11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</row>
    <row r="79" spans="1:11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</row>
    <row r="80" spans="1:11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</row>
    <row r="81" spans="1:11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</row>
    <row r="82" spans="1:11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</row>
    <row r="83" spans="1:11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</row>
    <row r="84" spans="1:11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</row>
    <row r="85" spans="1:11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</row>
    <row r="86" spans="1:11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</row>
    <row r="87" spans="1:11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</row>
    <row r="88" spans="1:11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</row>
    <row r="89" spans="1:11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</row>
    <row r="90" spans="1:11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</row>
    <row r="91" spans="1:11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</row>
    <row r="92" spans="1:11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</row>
    <row r="93" spans="1:11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</row>
    <row r="94" spans="1:11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</row>
    <row r="95" spans="1:11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</row>
    <row r="96" spans="1:11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</row>
    <row r="97" spans="1:11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</row>
    <row r="98" spans="1:11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</row>
    <row r="99" spans="1:11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</row>
    <row r="100" spans="1:11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</row>
    <row r="101" spans="1:11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</row>
    <row r="102" spans="1:11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</row>
    <row r="103" spans="1:11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</row>
    <row r="104" spans="1:11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</row>
    <row r="105" spans="1:11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</row>
    <row r="106" spans="1:11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</row>
    <row r="107" spans="1:11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</row>
    <row r="108" spans="1:11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</row>
    <row r="109" spans="1:11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</row>
    <row r="110" spans="1:11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</row>
    <row r="111" spans="1:11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</row>
    <row r="112" spans="1:11" hidden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</row>
    <row r="113" spans="1:11" hidden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</row>
    <row r="114" spans="1:11" hidden="1">
      <c r="B114" s="1"/>
      <c r="C114" s="1"/>
    </row>
    <row r="115" spans="1:11" hidden="1">
      <c r="B115" s="1"/>
      <c r="C115" s="1"/>
    </row>
    <row r="116" spans="1:11" hidden="1">
      <c r="B116" s="1"/>
      <c r="C116" s="1"/>
    </row>
    <row r="117" spans="1:11" hidden="1">
      <c r="B117" s="1"/>
      <c r="C117" s="1"/>
    </row>
    <row r="118" spans="1:11" hidden="1">
      <c r="B118" s="1"/>
      <c r="C118" s="1"/>
    </row>
    <row r="119" spans="1:11" hidden="1">
      <c r="B119" s="1"/>
      <c r="C119" s="1"/>
    </row>
    <row r="120" spans="1:11" hidden="1">
      <c r="B120" s="1"/>
      <c r="C120" s="1"/>
    </row>
    <row r="121" spans="1:11" hidden="1">
      <c r="B121" s="1"/>
      <c r="C121" s="1"/>
    </row>
    <row r="122" spans="1:11" hidden="1">
      <c r="B122" s="1"/>
      <c r="C122" s="1"/>
    </row>
    <row r="123" spans="1:11" hidden="1">
      <c r="B123" s="1"/>
      <c r="C123" s="1"/>
    </row>
    <row r="124" spans="1:11" hidden="1">
      <c r="B124" s="1"/>
      <c r="C124" s="1"/>
    </row>
    <row r="125" spans="1:11" hidden="1">
      <c r="B125" s="1"/>
      <c r="C125" s="1"/>
    </row>
    <row r="126" spans="1:11" hidden="1">
      <c r="B126" s="1"/>
      <c r="C126" s="1"/>
    </row>
    <row r="127" spans="1:11" hidden="1">
      <c r="B127" s="1"/>
      <c r="C127" s="1"/>
    </row>
    <row r="128" spans="1:11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2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140625" style="2" bestFit="1" customWidth="1"/>
    <col min="2" max="2" width="57.140625" style="2" bestFit="1" customWidth="1"/>
    <col min="3" max="3" width="11.85546875" style="2" customWidth="1"/>
    <col min="4" max="4" width="12.28515625" style="1" bestFit="1" customWidth="1"/>
    <col min="5" max="5" width="15.140625" style="1" customWidth="1"/>
    <col min="6" max="6" width="15.42578125" style="1" bestFit="1" customWidth="1"/>
    <col min="7" max="7" width="9.5703125" style="1" customWidth="1"/>
    <col min="8" max="8" width="11.28515625" style="1" bestFit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7" t="s">
        <v>145</v>
      </c>
      <c r="B1" s="37" t="s" vm="1">
        <v>218</v>
      </c>
    </row>
    <row r="2" spans="1:10">
      <c r="A2" s="37" t="s">
        <v>144</v>
      </c>
      <c r="B2" s="37" t="s">
        <v>219</v>
      </c>
    </row>
    <row r="3" spans="1:10">
      <c r="A3" s="37" t="s">
        <v>146</v>
      </c>
      <c r="B3" s="37" t="s">
        <v>220</v>
      </c>
    </row>
    <row r="4" spans="1:10">
      <c r="A4" s="37" t="s">
        <v>147</v>
      </c>
      <c r="B4" s="37">
        <v>8801</v>
      </c>
    </row>
    <row r="5" spans="1:10" ht="18.75">
      <c r="A5" s="158" t="s">
        <v>101</v>
      </c>
      <c r="B5" s="159"/>
      <c r="C5" s="159"/>
      <c r="D5" s="159"/>
      <c r="E5" s="159"/>
      <c r="F5" s="159"/>
      <c r="G5" s="159"/>
      <c r="H5" s="159"/>
      <c r="I5" s="159"/>
      <c r="J5" s="160"/>
    </row>
    <row r="6" spans="1:10" s="3" customFormat="1">
      <c r="A6" s="38" t="s">
        <v>116</v>
      </c>
      <c r="B6" s="39" t="s">
        <v>46</v>
      </c>
      <c r="C6" s="39" t="s">
        <v>67</v>
      </c>
      <c r="D6" s="39" t="s">
        <v>103</v>
      </c>
      <c r="E6" s="39" t="s">
        <v>104</v>
      </c>
      <c r="F6" s="39" t="s">
        <v>195</v>
      </c>
      <c r="G6" s="39" t="s">
        <v>194</v>
      </c>
      <c r="H6" s="39" t="s">
        <v>111</v>
      </c>
      <c r="I6" s="39" t="s">
        <v>148</v>
      </c>
      <c r="J6" s="41" t="s">
        <v>150</v>
      </c>
    </row>
    <row r="7" spans="1:10" s="3" customFormat="1">
      <c r="A7" s="123" t="s">
        <v>3565</v>
      </c>
      <c r="B7" s="124" t="s">
        <v>3565</v>
      </c>
      <c r="C7" s="124" t="s">
        <v>3565</v>
      </c>
      <c r="D7" s="124" t="s">
        <v>3565</v>
      </c>
      <c r="E7" s="12" t="s">
        <v>21</v>
      </c>
      <c r="F7" s="12" t="s">
        <v>202</v>
      </c>
      <c r="G7" s="124" t="s">
        <v>3565</v>
      </c>
      <c r="H7" s="12" t="s">
        <v>198</v>
      </c>
      <c r="I7" s="27" t="s">
        <v>19</v>
      </c>
      <c r="J7" s="13" t="s">
        <v>19</v>
      </c>
    </row>
    <row r="8" spans="1:10" s="4" customFormat="1" ht="20.25">
      <c r="A8" s="125" t="s">
        <v>3565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5" t="s">
        <v>8</v>
      </c>
    </row>
    <row r="9" spans="1:10" s="4" customFormat="1" ht="20.25">
      <c r="A9" s="55" t="s">
        <v>50</v>
      </c>
      <c r="B9" s="126" t="s">
        <v>3565</v>
      </c>
      <c r="C9" s="126" t="s">
        <v>3565</v>
      </c>
      <c r="D9" s="126" t="s">
        <v>3565</v>
      </c>
      <c r="E9" s="126" t="s">
        <v>3565</v>
      </c>
      <c r="F9" s="126" t="s">
        <v>3565</v>
      </c>
      <c r="G9" s="126" t="s">
        <v>3565</v>
      </c>
      <c r="H9" s="63">
        <v>192894.88466083401</v>
      </c>
      <c r="I9" s="64">
        <f>IFERROR(H9/$H$9,0)</f>
        <v>1</v>
      </c>
      <c r="J9" s="64">
        <f>H9/'סכום נכסי הקרן'!$C$41</f>
        <v>9.1651789088937133E-3</v>
      </c>
    </row>
    <row r="10" spans="1:10">
      <c r="A10" s="56" t="s">
        <v>33</v>
      </c>
      <c r="B10" s="127" t="s">
        <v>3565</v>
      </c>
      <c r="C10" s="127" t="s">
        <v>3565</v>
      </c>
      <c r="D10" s="127" t="s">
        <v>3565</v>
      </c>
      <c r="E10" s="127" t="s">
        <v>3565</v>
      </c>
      <c r="F10" s="127" t="s">
        <v>3565</v>
      </c>
      <c r="G10" s="127" t="s">
        <v>3565</v>
      </c>
      <c r="H10" s="65">
        <v>126087.12837499692</v>
      </c>
      <c r="I10" s="66">
        <f t="shared" ref="I10:I73" si="0">IFERROR(H10/$H$9,0)</f>
        <v>0.65365719052993654</v>
      </c>
      <c r="J10" s="66">
        <f>H10/'סכום נכסי הקרן'!$C$41</f>
        <v>5.9908850962916947E-3</v>
      </c>
    </row>
    <row r="11" spans="1:10">
      <c r="A11" s="74" t="s">
        <v>179</v>
      </c>
      <c r="B11" s="127" t="s">
        <v>3565</v>
      </c>
      <c r="C11" s="127" t="s">
        <v>3565</v>
      </c>
      <c r="D11" s="127" t="s">
        <v>3565</v>
      </c>
      <c r="E11" s="127" t="s">
        <v>3565</v>
      </c>
      <c r="F11" s="127" t="s">
        <v>3565</v>
      </c>
      <c r="G11" s="127" t="s">
        <v>3565</v>
      </c>
      <c r="H11" s="65">
        <v>-2837.6055722840001</v>
      </c>
      <c r="I11" s="66">
        <f t="shared" si="0"/>
        <v>-1.4710631530086171E-2</v>
      </c>
      <c r="J11" s="66">
        <f>H11/'סכום נכסי הקרן'!$C$41</f>
        <v>-1.3482556983605262E-4</v>
      </c>
    </row>
    <row r="12" spans="1:10">
      <c r="A12" s="62" t="s">
        <v>2479</v>
      </c>
      <c r="B12" s="59" t="s">
        <v>2480</v>
      </c>
      <c r="C12" s="71" t="s">
        <v>1787</v>
      </c>
      <c r="D12" s="71" t="s">
        <v>132</v>
      </c>
      <c r="E12" s="78">
        <v>44952</v>
      </c>
      <c r="F12" s="68">
        <v>7770572.8692840002</v>
      </c>
      <c r="G12" s="70">
        <v>-38.778080000000003</v>
      </c>
      <c r="H12" s="68">
        <v>-3013.2789760329997</v>
      </c>
      <c r="I12" s="69">
        <f t="shared" si="0"/>
        <v>-1.5621352434157241E-2</v>
      </c>
      <c r="J12" s="69">
        <f>H12/'סכום נכסי הקרן'!$C$41</f>
        <v>-1.4317248985793344E-4</v>
      </c>
    </row>
    <row r="13" spans="1:10">
      <c r="A13" s="62" t="s">
        <v>2481</v>
      </c>
      <c r="B13" s="59" t="s">
        <v>2482</v>
      </c>
      <c r="C13" s="71" t="s">
        <v>1787</v>
      </c>
      <c r="D13" s="71" t="s">
        <v>132</v>
      </c>
      <c r="E13" s="78">
        <v>44952</v>
      </c>
      <c r="F13" s="68">
        <v>12933171.076127</v>
      </c>
      <c r="G13" s="70">
        <v>-15.624169999999999</v>
      </c>
      <c r="H13" s="68">
        <v>-2020.7006838760001</v>
      </c>
      <c r="I13" s="69">
        <f t="shared" si="0"/>
        <v>-1.0475657182039777E-2</v>
      </c>
      <c r="J13" s="69">
        <f>H13/'סכום נכסי הקרן'!$C$41</f>
        <v>-9.6011272261631913E-5</v>
      </c>
    </row>
    <row r="14" spans="1:10" s="6" customFormat="1">
      <c r="A14" s="62" t="s">
        <v>1025</v>
      </c>
      <c r="B14" s="59" t="s">
        <v>2483</v>
      </c>
      <c r="C14" s="71" t="s">
        <v>1787</v>
      </c>
      <c r="D14" s="71" t="s">
        <v>132</v>
      </c>
      <c r="E14" s="78">
        <v>45244</v>
      </c>
      <c r="F14" s="68">
        <v>6427238.4338640003</v>
      </c>
      <c r="G14" s="70">
        <v>10.994979000000001</v>
      </c>
      <c r="H14" s="68">
        <v>706.67353923400003</v>
      </c>
      <c r="I14" s="69">
        <f t="shared" si="0"/>
        <v>3.6635162227165335E-3</v>
      </c>
      <c r="J14" s="69">
        <f>H14/'סכום נכסי הקרן'!$C$41</f>
        <v>3.3576781616831539E-5</v>
      </c>
    </row>
    <row r="15" spans="1:10" s="6" customFormat="1">
      <c r="A15" s="62" t="s">
        <v>1149</v>
      </c>
      <c r="B15" s="59" t="s">
        <v>2484</v>
      </c>
      <c r="C15" s="71" t="s">
        <v>1787</v>
      </c>
      <c r="D15" s="71" t="s">
        <v>132</v>
      </c>
      <c r="E15" s="78">
        <v>44965</v>
      </c>
      <c r="F15" s="68">
        <v>3108167.8221900002</v>
      </c>
      <c r="G15" s="70">
        <v>-2.479949</v>
      </c>
      <c r="H15" s="68">
        <v>-77.080968181999992</v>
      </c>
      <c r="I15" s="69">
        <f t="shared" si="0"/>
        <v>-3.9960089308501378E-4</v>
      </c>
      <c r="J15" s="69">
        <f>H15/'סכום נכסי הקרן'!$C$41</f>
        <v>-3.6624136772778601E-6</v>
      </c>
    </row>
    <row r="16" spans="1:10" s="6" customFormat="1">
      <c r="A16" s="62" t="s">
        <v>1149</v>
      </c>
      <c r="B16" s="59" t="s">
        <v>2485</v>
      </c>
      <c r="C16" s="71" t="s">
        <v>1787</v>
      </c>
      <c r="D16" s="71" t="s">
        <v>132</v>
      </c>
      <c r="E16" s="78">
        <v>44952</v>
      </c>
      <c r="F16" s="68">
        <v>8948690.0800570007</v>
      </c>
      <c r="G16" s="70">
        <v>7.9122940000000002</v>
      </c>
      <c r="H16" s="68">
        <v>708.04669054099986</v>
      </c>
      <c r="I16" s="69">
        <f t="shared" si="0"/>
        <v>3.6706348734231826E-3</v>
      </c>
      <c r="J16" s="69">
        <f>H16/'סכום נכסי הקרן'!$C$41</f>
        <v>3.3642025324147897E-5</v>
      </c>
    </row>
    <row r="17" spans="1:10">
      <c r="A17" s="62" t="s">
        <v>1039</v>
      </c>
      <c r="B17" s="59" t="s">
        <v>2486</v>
      </c>
      <c r="C17" s="71" t="s">
        <v>1787</v>
      </c>
      <c r="D17" s="71" t="s">
        <v>132</v>
      </c>
      <c r="E17" s="78">
        <v>45091</v>
      </c>
      <c r="F17" s="68">
        <v>7614730.2816549996</v>
      </c>
      <c r="G17" s="70">
        <v>5.8367300000000002</v>
      </c>
      <c r="H17" s="68">
        <v>444.45121623199998</v>
      </c>
      <c r="I17" s="69">
        <f t="shared" si="0"/>
        <v>2.3041109514825965E-3</v>
      </c>
      <c r="J17" s="69">
        <f>H17/'סכום נכסי הקרן'!$C$41</f>
        <v>2.111758909627932E-5</v>
      </c>
    </row>
    <row r="18" spans="1:10">
      <c r="A18" s="62" t="s">
        <v>1058</v>
      </c>
      <c r="B18" s="59" t="s">
        <v>2487</v>
      </c>
      <c r="C18" s="71" t="s">
        <v>1787</v>
      </c>
      <c r="D18" s="71" t="s">
        <v>132</v>
      </c>
      <c r="E18" s="78">
        <v>44917</v>
      </c>
      <c r="F18" s="68">
        <v>12310532.283027001</v>
      </c>
      <c r="G18" s="70">
        <v>-1.4228719999999999</v>
      </c>
      <c r="H18" s="68">
        <v>-175.16309925299998</v>
      </c>
      <c r="I18" s="69">
        <f t="shared" si="0"/>
        <v>-9.0807539847927166E-4</v>
      </c>
      <c r="J18" s="69">
        <f>H18/'סכום נכסי הקרן'!$C$41</f>
        <v>-8.3226734898274748E-6</v>
      </c>
    </row>
    <row r="19" spans="1:10">
      <c r="A19" s="62" t="s">
        <v>1058</v>
      </c>
      <c r="B19" s="59" t="s">
        <v>2488</v>
      </c>
      <c r="C19" s="71" t="s">
        <v>1787</v>
      </c>
      <c r="D19" s="71" t="s">
        <v>132</v>
      </c>
      <c r="E19" s="78">
        <v>45043</v>
      </c>
      <c r="F19" s="68">
        <v>10145483.50326</v>
      </c>
      <c r="G19" s="70">
        <v>5.8099420000000004</v>
      </c>
      <c r="H19" s="68">
        <v>589.44670905299995</v>
      </c>
      <c r="I19" s="69">
        <f t="shared" si="0"/>
        <v>3.05579233005282E-3</v>
      </c>
      <c r="J19" s="69">
        <f>H19/'סכום נכסי הקרן'!$C$41</f>
        <v>2.8006883413359286E-5</v>
      </c>
    </row>
    <row r="20" spans="1:10">
      <c r="A20" s="129" t="s">
        <v>3565</v>
      </c>
      <c r="B20" s="130" t="s">
        <v>3565</v>
      </c>
      <c r="C20" s="130" t="s">
        <v>3565</v>
      </c>
      <c r="D20" s="130" t="s">
        <v>3565</v>
      </c>
      <c r="E20" s="130" t="s">
        <v>3565</v>
      </c>
      <c r="F20" s="130" t="s">
        <v>3565</v>
      </c>
      <c r="G20" s="130" t="s">
        <v>3565</v>
      </c>
      <c r="H20" s="130" t="s">
        <v>3565</v>
      </c>
      <c r="I20" s="130" t="s">
        <v>3565</v>
      </c>
      <c r="J20" s="130" t="s">
        <v>3565</v>
      </c>
    </row>
    <row r="21" spans="1:10">
      <c r="A21" s="74" t="s">
        <v>2474</v>
      </c>
      <c r="B21" s="127" t="s">
        <v>3565</v>
      </c>
      <c r="C21" s="127" t="s">
        <v>3565</v>
      </c>
      <c r="D21" s="127" t="s">
        <v>3565</v>
      </c>
      <c r="E21" s="127" t="s">
        <v>3565</v>
      </c>
      <c r="F21" s="127" t="s">
        <v>3565</v>
      </c>
      <c r="G21" s="127" t="s">
        <v>3565</v>
      </c>
      <c r="H21" s="65">
        <v>137726.36831658689</v>
      </c>
      <c r="I21" s="66">
        <f t="shared" si="0"/>
        <v>0.71399699664794314</v>
      </c>
      <c r="J21" s="66">
        <f>H21/'סכום נכסי הקרן'!$C$41</f>
        <v>6.5439102146911841E-3</v>
      </c>
    </row>
    <row r="22" spans="1:10">
      <c r="A22" s="62" t="s">
        <v>2489</v>
      </c>
      <c r="B22" s="59" t="s">
        <v>2490</v>
      </c>
      <c r="C22" s="71" t="s">
        <v>1787</v>
      </c>
      <c r="D22" s="71" t="s">
        <v>131</v>
      </c>
      <c r="E22" s="78">
        <v>45131</v>
      </c>
      <c r="F22" s="68">
        <v>12335964.67296</v>
      </c>
      <c r="G22" s="70">
        <v>-1.8345130000000001</v>
      </c>
      <c r="H22" s="68">
        <v>-226.30488996199998</v>
      </c>
      <c r="I22" s="69">
        <f t="shared" si="0"/>
        <v>-1.1732031689689988E-3</v>
      </c>
      <c r="J22" s="69">
        <f>H22/'סכום נכסי הקרן'!$C$41</f>
        <v>-1.0752616940081935E-5</v>
      </c>
    </row>
    <row r="23" spans="1:10">
      <c r="A23" s="62" t="s">
        <v>2489</v>
      </c>
      <c r="B23" s="59" t="s">
        <v>2491</v>
      </c>
      <c r="C23" s="71" t="s">
        <v>1787</v>
      </c>
      <c r="D23" s="71" t="s">
        <v>131</v>
      </c>
      <c r="E23" s="78">
        <v>45131</v>
      </c>
      <c r="F23" s="68">
        <v>11053601.779200001</v>
      </c>
      <c r="G23" s="70">
        <v>-1.8345130000000001</v>
      </c>
      <c r="H23" s="68">
        <v>-202.779774648</v>
      </c>
      <c r="I23" s="69">
        <f t="shared" si="0"/>
        <v>-1.051244956570759E-3</v>
      </c>
      <c r="J23" s="69">
        <f>H23/'סכום נכסי הקרן'!$C$41</f>
        <v>-9.6348481040432076E-6</v>
      </c>
    </row>
    <row r="24" spans="1:10">
      <c r="A24" s="62" t="s">
        <v>2492</v>
      </c>
      <c r="B24" s="59" t="s">
        <v>2493</v>
      </c>
      <c r="C24" s="71" t="s">
        <v>1787</v>
      </c>
      <c r="D24" s="71" t="s">
        <v>131</v>
      </c>
      <c r="E24" s="78">
        <v>45131</v>
      </c>
      <c r="F24" s="68">
        <v>14658364.511112001</v>
      </c>
      <c r="G24" s="70">
        <v>-1.7487699999999999</v>
      </c>
      <c r="H24" s="68">
        <v>-256.34104766000002</v>
      </c>
      <c r="I24" s="69">
        <f t="shared" si="0"/>
        <v>-1.3289157362089878E-3</v>
      </c>
      <c r="J24" s="69">
        <f>H24/'סכום נכסי הקרן'!$C$41</f>
        <v>-1.2179750477199577E-5</v>
      </c>
    </row>
    <row r="25" spans="1:10">
      <c r="A25" s="62" t="s">
        <v>2494</v>
      </c>
      <c r="B25" s="59" t="s">
        <v>2495</v>
      </c>
      <c r="C25" s="71" t="s">
        <v>1787</v>
      </c>
      <c r="D25" s="71" t="s">
        <v>131</v>
      </c>
      <c r="E25" s="78">
        <v>45131</v>
      </c>
      <c r="F25" s="68">
        <v>12368041.299752003</v>
      </c>
      <c r="G25" s="70">
        <v>-1.720221</v>
      </c>
      <c r="H25" s="68">
        <v>-212.75761075399998</v>
      </c>
      <c r="I25" s="69">
        <f t="shared" si="0"/>
        <v>-1.1029717616830041E-3</v>
      </c>
      <c r="J25" s="69">
        <f>H25/'סכום נכסי הקרן'!$C$41</f>
        <v>-1.0108933527282414E-5</v>
      </c>
    </row>
    <row r="26" spans="1:10">
      <c r="A26" s="62" t="s">
        <v>2496</v>
      </c>
      <c r="B26" s="59" t="s">
        <v>2497</v>
      </c>
      <c r="C26" s="71" t="s">
        <v>1787</v>
      </c>
      <c r="D26" s="71" t="s">
        <v>131</v>
      </c>
      <c r="E26" s="78">
        <v>45138</v>
      </c>
      <c r="F26" s="68">
        <v>26369135.159715001</v>
      </c>
      <c r="G26" s="70">
        <v>0.75822500000000004</v>
      </c>
      <c r="H26" s="68">
        <v>199.937247708</v>
      </c>
      <c r="I26" s="69">
        <f t="shared" si="0"/>
        <v>1.0365088118305913E-3</v>
      </c>
      <c r="J26" s="69">
        <f>H26/'סכום נכסי הקרן'!$C$41</f>
        <v>9.4997887010722185E-6</v>
      </c>
    </row>
    <row r="27" spans="1:10">
      <c r="A27" s="62" t="s">
        <v>2498</v>
      </c>
      <c r="B27" s="59" t="s">
        <v>2499</v>
      </c>
      <c r="C27" s="71" t="s">
        <v>1787</v>
      </c>
      <c r="D27" s="71" t="s">
        <v>131</v>
      </c>
      <c r="E27" s="78">
        <v>45274</v>
      </c>
      <c r="F27" s="68">
        <v>10563247.277658001</v>
      </c>
      <c r="G27" s="70">
        <v>1.4278599999999999</v>
      </c>
      <c r="H27" s="68">
        <v>150.82839222300001</v>
      </c>
      <c r="I27" s="69">
        <f t="shared" si="0"/>
        <v>7.8192012446675675E-4</v>
      </c>
      <c r="J27" s="69">
        <f>H27/'סכום נכסי הקרן'!$C$41</f>
        <v>7.1664378332022664E-6</v>
      </c>
    </row>
    <row r="28" spans="1:10">
      <c r="A28" s="62" t="s">
        <v>2500</v>
      </c>
      <c r="B28" s="59" t="s">
        <v>2501</v>
      </c>
      <c r="C28" s="71" t="s">
        <v>1787</v>
      </c>
      <c r="D28" s="71" t="s">
        <v>131</v>
      </c>
      <c r="E28" s="78">
        <v>45274</v>
      </c>
      <c r="F28" s="68">
        <v>10567578.725927999</v>
      </c>
      <c r="G28" s="70">
        <v>1.4682630000000001</v>
      </c>
      <c r="H28" s="68">
        <v>155.15984049299999</v>
      </c>
      <c r="I28" s="69">
        <f t="shared" si="0"/>
        <v>8.0437509146920436E-4</v>
      </c>
      <c r="J28" s="69">
        <f>H28/'סכום נכסי הקרן'!$C$41</f>
        <v>7.3722416231730042E-6</v>
      </c>
    </row>
    <row r="29" spans="1:10">
      <c r="A29" s="62" t="s">
        <v>2502</v>
      </c>
      <c r="B29" s="59" t="s">
        <v>2503</v>
      </c>
      <c r="C29" s="71" t="s">
        <v>1787</v>
      </c>
      <c r="D29" s="71" t="s">
        <v>131</v>
      </c>
      <c r="E29" s="78">
        <v>45133</v>
      </c>
      <c r="F29" s="68">
        <v>84193800</v>
      </c>
      <c r="G29" s="70">
        <v>0.964086</v>
      </c>
      <c r="H29" s="68">
        <v>811.70066000000008</v>
      </c>
      <c r="I29" s="69">
        <f t="shared" si="0"/>
        <v>4.2079947398667873E-3</v>
      </c>
      <c r="J29" s="69">
        <f>H29/'סכום נכסי הקרן'!$C$41</f>
        <v>3.8567024638562768E-5</v>
      </c>
    </row>
    <row r="30" spans="1:10">
      <c r="A30" s="62" t="s">
        <v>2504</v>
      </c>
      <c r="B30" s="59" t="s">
        <v>2505</v>
      </c>
      <c r="C30" s="71" t="s">
        <v>1787</v>
      </c>
      <c r="D30" s="71" t="s">
        <v>131</v>
      </c>
      <c r="E30" s="78">
        <v>45264</v>
      </c>
      <c r="F30" s="68">
        <v>11942081.596368</v>
      </c>
      <c r="G30" s="70">
        <v>1.537382</v>
      </c>
      <c r="H30" s="68">
        <v>183.59540421599999</v>
      </c>
      <c r="I30" s="69">
        <f t="shared" si="0"/>
        <v>9.5178990639806108E-4</v>
      </c>
      <c r="J30" s="69">
        <f>H30/'סכום נכסי הקרן'!$C$41</f>
        <v>8.7233247758174314E-6</v>
      </c>
    </row>
    <row r="31" spans="1:10">
      <c r="A31" s="62" t="s">
        <v>2506</v>
      </c>
      <c r="B31" s="59" t="s">
        <v>2507</v>
      </c>
      <c r="C31" s="71" t="s">
        <v>1787</v>
      </c>
      <c r="D31" s="71" t="s">
        <v>131</v>
      </c>
      <c r="E31" s="78">
        <v>45264</v>
      </c>
      <c r="F31" s="68">
        <v>15073883.684736002</v>
      </c>
      <c r="G31" s="70">
        <v>1.564255</v>
      </c>
      <c r="H31" s="68">
        <v>235.793966068</v>
      </c>
      <c r="I31" s="69">
        <f t="shared" si="0"/>
        <v>1.222396158833321E-3</v>
      </c>
      <c r="J31" s="69">
        <f>H31/'סכום נכסי הקרן'!$C$41</f>
        <v>1.1203479493251844E-5</v>
      </c>
    </row>
    <row r="32" spans="1:10">
      <c r="A32" s="62" t="s">
        <v>2508</v>
      </c>
      <c r="B32" s="59" t="s">
        <v>2509</v>
      </c>
      <c r="C32" s="71" t="s">
        <v>1787</v>
      </c>
      <c r="D32" s="71" t="s">
        <v>131</v>
      </c>
      <c r="E32" s="78">
        <v>45264</v>
      </c>
      <c r="F32" s="68">
        <v>9957711.6814559996</v>
      </c>
      <c r="G32" s="70">
        <v>1.5964830000000001</v>
      </c>
      <c r="H32" s="68">
        <v>158.97318799600001</v>
      </c>
      <c r="I32" s="69">
        <f t="shared" si="0"/>
        <v>8.241441356805374E-4</v>
      </c>
      <c r="J32" s="69">
        <f>H32/'סכום נכסי הקרן'!$C$41</f>
        <v>7.5534284502277011E-6</v>
      </c>
    </row>
    <row r="33" spans="1:10">
      <c r="A33" s="62" t="s">
        <v>2510</v>
      </c>
      <c r="B33" s="59" t="s">
        <v>2511</v>
      </c>
      <c r="C33" s="71" t="s">
        <v>1787</v>
      </c>
      <c r="D33" s="71" t="s">
        <v>131</v>
      </c>
      <c r="E33" s="78">
        <v>45132</v>
      </c>
      <c r="F33" s="68">
        <v>9118849.1711619999</v>
      </c>
      <c r="G33" s="70">
        <v>1.0965450000000001</v>
      </c>
      <c r="H33" s="68">
        <v>99.992328514999997</v>
      </c>
      <c r="I33" s="69">
        <f t="shared" si="0"/>
        <v>5.1837729492316997E-4</v>
      </c>
      <c r="J33" s="69">
        <f>H33/'סכום נכסי הקרן'!$C$41</f>
        <v>4.7510206502792135E-6</v>
      </c>
    </row>
    <row r="34" spans="1:10">
      <c r="A34" s="62" t="s">
        <v>2512</v>
      </c>
      <c r="B34" s="59" t="s">
        <v>2513</v>
      </c>
      <c r="C34" s="71" t="s">
        <v>1787</v>
      </c>
      <c r="D34" s="71" t="s">
        <v>131</v>
      </c>
      <c r="E34" s="78">
        <v>45258</v>
      </c>
      <c r="F34" s="68">
        <v>20517219.181023002</v>
      </c>
      <c r="G34" s="70">
        <v>1.573842</v>
      </c>
      <c r="H34" s="68">
        <v>322.90854833600002</v>
      </c>
      <c r="I34" s="69">
        <f t="shared" si="0"/>
        <v>1.67401301959753E-3</v>
      </c>
      <c r="J34" s="69">
        <f>H34/'סכום נכסי הקרן'!$C$41</f>
        <v>1.5342628820428762E-5</v>
      </c>
    </row>
    <row r="35" spans="1:10">
      <c r="A35" s="62" t="s">
        <v>2514</v>
      </c>
      <c r="B35" s="59" t="s">
        <v>2515</v>
      </c>
      <c r="C35" s="71" t="s">
        <v>1787</v>
      </c>
      <c r="D35" s="71" t="s">
        <v>131</v>
      </c>
      <c r="E35" s="78">
        <v>45258</v>
      </c>
      <c r="F35" s="68">
        <v>5890511.7001999998</v>
      </c>
      <c r="G35" s="70">
        <v>1.6988760000000001</v>
      </c>
      <c r="H35" s="68">
        <v>100.07246354999999</v>
      </c>
      <c r="I35" s="69">
        <f t="shared" si="0"/>
        <v>5.1879272861982237E-4</v>
      </c>
      <c r="J35" s="69">
        <f>H35/'סכום נכסי הקרן'!$C$41</f>
        <v>4.7548281744338161E-6</v>
      </c>
    </row>
    <row r="36" spans="1:10">
      <c r="A36" s="62" t="s">
        <v>2516</v>
      </c>
      <c r="B36" s="59" t="s">
        <v>2517</v>
      </c>
      <c r="C36" s="71" t="s">
        <v>1787</v>
      </c>
      <c r="D36" s="71" t="s">
        <v>131</v>
      </c>
      <c r="E36" s="78">
        <v>45258</v>
      </c>
      <c r="F36" s="68">
        <v>12819538.861199999</v>
      </c>
      <c r="G36" s="70">
        <v>1.6988760000000001</v>
      </c>
      <c r="H36" s="68">
        <v>217.78801204800004</v>
      </c>
      <c r="I36" s="69">
        <f t="shared" si="0"/>
        <v>1.1290502204396736E-3</v>
      </c>
      <c r="J36" s="69">
        <f>H36/'סכום נכסי הקרן'!$C$41</f>
        <v>1.0347947267455495E-5</v>
      </c>
    </row>
    <row r="37" spans="1:10">
      <c r="A37" s="62" t="s">
        <v>2518</v>
      </c>
      <c r="B37" s="59" t="s">
        <v>2519</v>
      </c>
      <c r="C37" s="71" t="s">
        <v>1787</v>
      </c>
      <c r="D37" s="71" t="s">
        <v>131</v>
      </c>
      <c r="E37" s="78">
        <v>45258</v>
      </c>
      <c r="F37" s="68">
        <v>14243932.068</v>
      </c>
      <c r="G37" s="70">
        <v>1.6988760000000001</v>
      </c>
      <c r="H37" s="68">
        <v>241.986680484</v>
      </c>
      <c r="I37" s="69">
        <f t="shared" si="0"/>
        <v>1.25450024716562E-3</v>
      </c>
      <c r="J37" s="69">
        <f>H37/'סכום נכסי הקרן'!$C$41</f>
        <v>1.149771920652429E-5</v>
      </c>
    </row>
    <row r="38" spans="1:10">
      <c r="A38" s="62" t="s">
        <v>2520</v>
      </c>
      <c r="B38" s="59" t="s">
        <v>2521</v>
      </c>
      <c r="C38" s="71" t="s">
        <v>1787</v>
      </c>
      <c r="D38" s="71" t="s">
        <v>131</v>
      </c>
      <c r="E38" s="78">
        <v>45251</v>
      </c>
      <c r="F38" s="68">
        <v>3533499.2442600001</v>
      </c>
      <c r="G38" s="70">
        <v>1.695227</v>
      </c>
      <c r="H38" s="68">
        <v>59.900817668999991</v>
      </c>
      <c r="I38" s="69">
        <f t="shared" si="0"/>
        <v>3.1053606099676134E-4</v>
      </c>
      <c r="J38" s="69">
        <f>H38/'סכום נכסי הקרן'!$C$41</f>
        <v>2.8461185566984487E-6</v>
      </c>
    </row>
    <row r="39" spans="1:10">
      <c r="A39" s="62" t="s">
        <v>2522</v>
      </c>
      <c r="B39" s="59" t="s">
        <v>2523</v>
      </c>
      <c r="C39" s="71" t="s">
        <v>1787</v>
      </c>
      <c r="D39" s="71" t="s">
        <v>131</v>
      </c>
      <c r="E39" s="78">
        <v>45251</v>
      </c>
      <c r="F39" s="68">
        <v>63534250</v>
      </c>
      <c r="G39" s="70">
        <v>1.7353780000000001</v>
      </c>
      <c r="H39" s="68">
        <v>1102.5595700000001</v>
      </c>
      <c r="I39" s="69">
        <f t="shared" si="0"/>
        <v>5.7158569649922259E-3</v>
      </c>
      <c r="J39" s="69">
        <f>H39/'סכום נכסי הקרן'!$C$41</f>
        <v>5.2386851701799978E-5</v>
      </c>
    </row>
    <row r="40" spans="1:10">
      <c r="A40" s="62" t="s">
        <v>2522</v>
      </c>
      <c r="B40" s="59" t="s">
        <v>2524</v>
      </c>
      <c r="C40" s="71" t="s">
        <v>1787</v>
      </c>
      <c r="D40" s="71" t="s">
        <v>131</v>
      </c>
      <c r="E40" s="78">
        <v>45251</v>
      </c>
      <c r="F40" s="68">
        <v>11687980.715579998</v>
      </c>
      <c r="G40" s="70">
        <v>1.7353780000000001</v>
      </c>
      <c r="H40" s="68">
        <v>202.83067788199997</v>
      </c>
      <c r="I40" s="69">
        <f t="shared" si="0"/>
        <v>1.0515088476225588E-3</v>
      </c>
      <c r="J40" s="69">
        <f>H40/'סכום נכסי הקרן'!$C$41</f>
        <v>9.6372667127454097E-6</v>
      </c>
    </row>
    <row r="41" spans="1:10">
      <c r="A41" s="62" t="s">
        <v>2525</v>
      </c>
      <c r="B41" s="59" t="s">
        <v>2526</v>
      </c>
      <c r="C41" s="71" t="s">
        <v>1787</v>
      </c>
      <c r="D41" s="71" t="s">
        <v>131</v>
      </c>
      <c r="E41" s="78">
        <v>45251</v>
      </c>
      <c r="F41" s="68">
        <v>4422458.1507209996</v>
      </c>
      <c r="G41" s="70">
        <v>1.7701499999999999</v>
      </c>
      <c r="H41" s="68">
        <v>78.284138099999993</v>
      </c>
      <c r="I41" s="69">
        <f t="shared" si="0"/>
        <v>4.058383312634057E-4</v>
      </c>
      <c r="J41" s="69">
        <f>H41/'סכום נכסי הקרן'!$C$41</f>
        <v>3.7195809141159863E-6</v>
      </c>
    </row>
    <row r="42" spans="1:10">
      <c r="A42" s="62" t="s">
        <v>2525</v>
      </c>
      <c r="B42" s="59" t="s">
        <v>2527</v>
      </c>
      <c r="C42" s="71" t="s">
        <v>1787</v>
      </c>
      <c r="D42" s="71" t="s">
        <v>131</v>
      </c>
      <c r="E42" s="78">
        <v>45251</v>
      </c>
      <c r="F42" s="68">
        <v>7072388.7352560004</v>
      </c>
      <c r="G42" s="70">
        <v>1.7701499999999999</v>
      </c>
      <c r="H42" s="68">
        <v>125.19188207399999</v>
      </c>
      <c r="I42" s="69">
        <f t="shared" si="0"/>
        <v>6.4901608092990219E-4</v>
      </c>
      <c r="J42" s="69">
        <f>H42/'סכום נכסי הקרן'!$C$41</f>
        <v>5.9483484964715949E-6</v>
      </c>
    </row>
    <row r="43" spans="1:10">
      <c r="A43" s="62" t="s">
        <v>2528</v>
      </c>
      <c r="B43" s="59" t="s">
        <v>2529</v>
      </c>
      <c r="C43" s="71" t="s">
        <v>1787</v>
      </c>
      <c r="D43" s="71" t="s">
        <v>131</v>
      </c>
      <c r="E43" s="78">
        <v>45251</v>
      </c>
      <c r="F43" s="68">
        <v>8842651.6432050001</v>
      </c>
      <c r="G43" s="70">
        <v>1.794208</v>
      </c>
      <c r="H43" s="68">
        <v>158.655576247</v>
      </c>
      <c r="I43" s="69">
        <f t="shared" si="0"/>
        <v>8.224975821726077E-4</v>
      </c>
      <c r="J43" s="69">
        <f>H43/'סכום נכסי הקרן'!$C$41</f>
        <v>7.5383374927444576E-6</v>
      </c>
    </row>
    <row r="44" spans="1:10">
      <c r="A44" s="62" t="s">
        <v>2528</v>
      </c>
      <c r="B44" s="59" t="s">
        <v>2530</v>
      </c>
      <c r="C44" s="71" t="s">
        <v>1787</v>
      </c>
      <c r="D44" s="71" t="s">
        <v>131</v>
      </c>
      <c r="E44" s="78">
        <v>45251</v>
      </c>
      <c r="F44" s="68">
        <v>10321596.962743999</v>
      </c>
      <c r="G44" s="70">
        <v>1.794208</v>
      </c>
      <c r="H44" s="68">
        <v>185.19093382899999</v>
      </c>
      <c r="I44" s="69">
        <f t="shared" si="0"/>
        <v>9.6006140419234117E-4</v>
      </c>
      <c r="J44" s="69">
        <f>H44/'סכום נכסי הקרן'!$C$41</f>
        <v>8.7991345329465285E-6</v>
      </c>
    </row>
    <row r="45" spans="1:10">
      <c r="A45" s="62" t="s">
        <v>2531</v>
      </c>
      <c r="B45" s="59" t="s">
        <v>2532</v>
      </c>
      <c r="C45" s="71" t="s">
        <v>1787</v>
      </c>
      <c r="D45" s="71" t="s">
        <v>131</v>
      </c>
      <c r="E45" s="78">
        <v>45132</v>
      </c>
      <c r="F45" s="68">
        <v>8847805.3807500005</v>
      </c>
      <c r="G45" s="70">
        <v>1.3549059999999999</v>
      </c>
      <c r="H45" s="68">
        <v>119.87940383999999</v>
      </c>
      <c r="I45" s="69">
        <f t="shared" si="0"/>
        <v>6.2147528717924937E-4</v>
      </c>
      <c r="J45" s="69">
        <f>H45/'סכום נכסי הקרן'!$C$41</f>
        <v>5.6959321944539195E-6</v>
      </c>
    </row>
    <row r="46" spans="1:10">
      <c r="A46" s="62" t="s">
        <v>2533</v>
      </c>
      <c r="B46" s="59" t="s">
        <v>2534</v>
      </c>
      <c r="C46" s="71" t="s">
        <v>1787</v>
      </c>
      <c r="D46" s="71" t="s">
        <v>131</v>
      </c>
      <c r="E46" s="78">
        <v>45132</v>
      </c>
      <c r="F46" s="68">
        <v>25772267.134288002</v>
      </c>
      <c r="G46" s="70">
        <v>1.3763749999999999</v>
      </c>
      <c r="H46" s="68">
        <v>354.72294154999997</v>
      </c>
      <c r="I46" s="69">
        <f t="shared" si="0"/>
        <v>1.8389442632120976E-3</v>
      </c>
      <c r="J46" s="69">
        <f>H46/'סכום נכסי הקרן'!$C$41</f>
        <v>1.6854253175822607E-5</v>
      </c>
    </row>
    <row r="47" spans="1:10">
      <c r="A47" s="62" t="s">
        <v>2535</v>
      </c>
      <c r="B47" s="59" t="s">
        <v>2536</v>
      </c>
      <c r="C47" s="71" t="s">
        <v>1787</v>
      </c>
      <c r="D47" s="71" t="s">
        <v>131</v>
      </c>
      <c r="E47" s="78">
        <v>45132</v>
      </c>
      <c r="F47" s="68">
        <v>14153632.875864001</v>
      </c>
      <c r="G47" s="70">
        <v>1.384423</v>
      </c>
      <c r="H47" s="68">
        <v>195.946164643</v>
      </c>
      <c r="I47" s="69">
        <f t="shared" si="0"/>
        <v>1.0158183561349023E-3</v>
      </c>
      <c r="J47" s="69">
        <f>H47/'סכום נכסי הקרן'!$C$41</f>
        <v>9.3101569729146901E-6</v>
      </c>
    </row>
    <row r="48" spans="1:10">
      <c r="A48" s="62" t="s">
        <v>2537</v>
      </c>
      <c r="B48" s="59" t="s">
        <v>2538</v>
      </c>
      <c r="C48" s="71" t="s">
        <v>1787</v>
      </c>
      <c r="D48" s="71" t="s">
        <v>131</v>
      </c>
      <c r="E48" s="78">
        <v>45133</v>
      </c>
      <c r="F48" s="68">
        <v>9678437.4645939991</v>
      </c>
      <c r="G48" s="70">
        <v>1.4326080000000001</v>
      </c>
      <c r="H48" s="68">
        <v>138.65409780799999</v>
      </c>
      <c r="I48" s="69">
        <f t="shared" si="0"/>
        <v>7.1880650465041987E-4</v>
      </c>
      <c r="J48" s="69">
        <f>H48/'סכום נכסי הקרן'!$C$41</f>
        <v>6.5879902159976397E-6</v>
      </c>
    </row>
    <row r="49" spans="1:10">
      <c r="A49" s="62" t="s">
        <v>2539</v>
      </c>
      <c r="B49" s="59" t="s">
        <v>2540</v>
      </c>
      <c r="C49" s="71" t="s">
        <v>1787</v>
      </c>
      <c r="D49" s="71" t="s">
        <v>131</v>
      </c>
      <c r="E49" s="78">
        <v>45272</v>
      </c>
      <c r="F49" s="68">
        <v>55198500</v>
      </c>
      <c r="G49" s="70">
        <v>1.9329810000000001</v>
      </c>
      <c r="H49" s="68">
        <v>1066.9765</v>
      </c>
      <c r="I49" s="69">
        <f t="shared" si="0"/>
        <v>5.5313882577864041E-3</v>
      </c>
      <c r="J49" s="69">
        <f>H49/'סכום נכסי הקרן'!$C$41</f>
        <v>5.0696162997166292E-5</v>
      </c>
    </row>
    <row r="50" spans="1:10">
      <c r="A50" s="62" t="s">
        <v>2541</v>
      </c>
      <c r="B50" s="59" t="s">
        <v>2542</v>
      </c>
      <c r="C50" s="71" t="s">
        <v>1787</v>
      </c>
      <c r="D50" s="71" t="s">
        <v>131</v>
      </c>
      <c r="E50" s="78">
        <v>45132</v>
      </c>
      <c r="F50" s="68">
        <v>10626775.185618</v>
      </c>
      <c r="G50" s="70">
        <v>1.491611</v>
      </c>
      <c r="H50" s="68">
        <v>158.510152202</v>
      </c>
      <c r="I50" s="69">
        <f t="shared" si="0"/>
        <v>8.2174367910640815E-4</v>
      </c>
      <c r="J50" s="69">
        <f>H50/'סכום נכסי הקרן'!$C$41</f>
        <v>7.5314278362627761E-6</v>
      </c>
    </row>
    <row r="51" spans="1:10">
      <c r="A51" s="62" t="s">
        <v>2543</v>
      </c>
      <c r="B51" s="59" t="s">
        <v>2544</v>
      </c>
      <c r="C51" s="71" t="s">
        <v>1787</v>
      </c>
      <c r="D51" s="71" t="s">
        <v>131</v>
      </c>
      <c r="E51" s="78">
        <v>45272</v>
      </c>
      <c r="F51" s="68">
        <v>7086249.3697199998</v>
      </c>
      <c r="G51" s="70">
        <v>2.0410910000000002</v>
      </c>
      <c r="H51" s="68">
        <v>144.63677942999999</v>
      </c>
      <c r="I51" s="69">
        <f t="shared" si="0"/>
        <v>7.4982174713608414E-4</v>
      </c>
      <c r="J51" s="69">
        <f>H51/'סכום נכסי הקרן'!$C$41</f>
        <v>6.8722504622814736E-6</v>
      </c>
    </row>
    <row r="52" spans="1:10">
      <c r="A52" s="62" t="s">
        <v>2545</v>
      </c>
      <c r="B52" s="59" t="s">
        <v>2546</v>
      </c>
      <c r="C52" s="71" t="s">
        <v>1787</v>
      </c>
      <c r="D52" s="71" t="s">
        <v>131</v>
      </c>
      <c r="E52" s="78">
        <v>45250</v>
      </c>
      <c r="F52" s="68">
        <v>6026093.7165949997</v>
      </c>
      <c r="G52" s="70">
        <v>1.9945440000000001</v>
      </c>
      <c r="H52" s="68">
        <v>120.193082757</v>
      </c>
      <c r="I52" s="69">
        <f t="shared" si="0"/>
        <v>6.23101452214945E-4</v>
      </c>
      <c r="J52" s="69">
        <f>H52/'סכום נכסי הקרן'!$C$41</f>
        <v>5.7108362879414581E-6</v>
      </c>
    </row>
    <row r="53" spans="1:10">
      <c r="A53" s="62" t="s">
        <v>2545</v>
      </c>
      <c r="B53" s="59" t="s">
        <v>2547</v>
      </c>
      <c r="C53" s="71" t="s">
        <v>1787</v>
      </c>
      <c r="D53" s="71" t="s">
        <v>131</v>
      </c>
      <c r="E53" s="78">
        <v>45250</v>
      </c>
      <c r="F53" s="68">
        <v>7388619.6997029996</v>
      </c>
      <c r="G53" s="70">
        <v>1.9945440000000001</v>
      </c>
      <c r="H53" s="68">
        <v>147.36926069500001</v>
      </c>
      <c r="I53" s="69">
        <f t="shared" si="0"/>
        <v>7.6398739631752571E-4</v>
      </c>
      <c r="J53" s="69">
        <f>H53/'סכום נכסי הקרן'!$C$41</f>
        <v>7.0020811713900094E-6</v>
      </c>
    </row>
    <row r="54" spans="1:10">
      <c r="A54" s="62" t="s">
        <v>2548</v>
      </c>
      <c r="B54" s="59" t="s">
        <v>2549</v>
      </c>
      <c r="C54" s="71" t="s">
        <v>1787</v>
      </c>
      <c r="D54" s="71" t="s">
        <v>131</v>
      </c>
      <c r="E54" s="78">
        <v>45271</v>
      </c>
      <c r="F54" s="68">
        <v>20566871.438832</v>
      </c>
      <c r="G54" s="70">
        <v>2.1030929999999999</v>
      </c>
      <c r="H54" s="68">
        <v>432.54045521</v>
      </c>
      <c r="I54" s="69">
        <f t="shared" si="0"/>
        <v>2.2423635337481002E-3</v>
      </c>
      <c r="J54" s="69">
        <f>H54/'סכום נכסי הקרן'!$C$41</f>
        <v>2.0551662965580468E-5</v>
      </c>
    </row>
    <row r="55" spans="1:10">
      <c r="A55" s="62" t="s">
        <v>2550</v>
      </c>
      <c r="B55" s="59" t="s">
        <v>2551</v>
      </c>
      <c r="C55" s="71" t="s">
        <v>1787</v>
      </c>
      <c r="D55" s="71" t="s">
        <v>131</v>
      </c>
      <c r="E55" s="78">
        <v>45271</v>
      </c>
      <c r="F55" s="68">
        <v>26598701.918024998</v>
      </c>
      <c r="G55" s="70">
        <v>2.1163780000000001</v>
      </c>
      <c r="H55" s="68">
        <v>562.92909437599997</v>
      </c>
      <c r="I55" s="69">
        <f t="shared" si="0"/>
        <v>2.9183204902804706E-3</v>
      </c>
      <c r="J55" s="69">
        <f>H55/'סכום נכסי הקרן'!$C$41</f>
        <v>2.6746929406910934E-5</v>
      </c>
    </row>
    <row r="56" spans="1:10">
      <c r="A56" s="62" t="s">
        <v>2552</v>
      </c>
      <c r="B56" s="59" t="s">
        <v>2553</v>
      </c>
      <c r="C56" s="71" t="s">
        <v>1787</v>
      </c>
      <c r="D56" s="71" t="s">
        <v>131</v>
      </c>
      <c r="E56" s="78">
        <v>45250</v>
      </c>
      <c r="F56" s="68">
        <v>30157467.943860002</v>
      </c>
      <c r="G56" s="70">
        <v>2.0822859999999999</v>
      </c>
      <c r="H56" s="68">
        <v>627.96477370400009</v>
      </c>
      <c r="I56" s="69">
        <f t="shared" si="0"/>
        <v>3.2554765503924432E-3</v>
      </c>
      <c r="J56" s="69">
        <f>H56/'סכום נכסי הקרן'!$C$41</f>
        <v>2.9837025018054884E-5</v>
      </c>
    </row>
    <row r="57" spans="1:10">
      <c r="A57" s="62" t="s">
        <v>2554</v>
      </c>
      <c r="B57" s="59" t="s">
        <v>2555</v>
      </c>
      <c r="C57" s="71" t="s">
        <v>1787</v>
      </c>
      <c r="D57" s="71" t="s">
        <v>131</v>
      </c>
      <c r="E57" s="78">
        <v>45252</v>
      </c>
      <c r="F57" s="68">
        <v>4441959.4360499997</v>
      </c>
      <c r="G57" s="70">
        <v>2.2230240000000001</v>
      </c>
      <c r="H57" s="68">
        <v>98.745841667999997</v>
      </c>
      <c r="I57" s="69">
        <f t="shared" si="0"/>
        <v>5.1191529439271685E-4</v>
      </c>
      <c r="J57" s="69">
        <f>H57/'סכום נכסי הקרן'!$C$41</f>
        <v>4.6917952593082442E-6</v>
      </c>
    </row>
    <row r="58" spans="1:10">
      <c r="A58" s="62" t="s">
        <v>2554</v>
      </c>
      <c r="B58" s="59" t="s">
        <v>2556</v>
      </c>
      <c r="C58" s="71" t="s">
        <v>1787</v>
      </c>
      <c r="D58" s="71" t="s">
        <v>131</v>
      </c>
      <c r="E58" s="78">
        <v>45252</v>
      </c>
      <c r="F58" s="68">
        <v>12431256.5349</v>
      </c>
      <c r="G58" s="70">
        <v>2.2230240000000001</v>
      </c>
      <c r="H58" s="68">
        <v>276.34986478499997</v>
      </c>
      <c r="I58" s="69">
        <f t="shared" si="0"/>
        <v>1.4326448587317615E-3</v>
      </c>
      <c r="J58" s="69">
        <f>H58/'סכום נכסי הקרן'!$C$41</f>
        <v>1.3130446443183354E-5</v>
      </c>
    </row>
    <row r="59" spans="1:10">
      <c r="A59" s="62" t="s">
        <v>2557</v>
      </c>
      <c r="B59" s="59" t="s">
        <v>2558</v>
      </c>
      <c r="C59" s="71" t="s">
        <v>1787</v>
      </c>
      <c r="D59" s="71" t="s">
        <v>131</v>
      </c>
      <c r="E59" s="78">
        <v>45252</v>
      </c>
      <c r="F59" s="68">
        <v>12316537.88136</v>
      </c>
      <c r="G59" s="70">
        <v>2.2230240000000001</v>
      </c>
      <c r="H59" s="68">
        <v>273.79964113599999</v>
      </c>
      <c r="I59" s="69">
        <f t="shared" si="0"/>
        <v>1.4194240641343101E-3</v>
      </c>
      <c r="J59" s="69">
        <f>H59/'סכום נכסי הקרן'!$C$41</f>
        <v>1.3009275495379976E-5</v>
      </c>
    </row>
    <row r="60" spans="1:10">
      <c r="A60" s="62" t="s">
        <v>2559</v>
      </c>
      <c r="B60" s="59" t="s">
        <v>2560</v>
      </c>
      <c r="C60" s="71" t="s">
        <v>1787</v>
      </c>
      <c r="D60" s="71" t="s">
        <v>131</v>
      </c>
      <c r="E60" s="78">
        <v>45252</v>
      </c>
      <c r="F60" s="68">
        <v>8020071.1785599999</v>
      </c>
      <c r="G60" s="70">
        <v>2.2230240000000001</v>
      </c>
      <c r="H60" s="68">
        <v>178.28813841399997</v>
      </c>
      <c r="I60" s="69">
        <f t="shared" si="0"/>
        <v>9.2427613478440859E-4</v>
      </c>
      <c r="J60" s="69">
        <f>H60/'סכום נכסי הקרן'!$C$41</f>
        <v>8.4711561365198652E-6</v>
      </c>
    </row>
    <row r="61" spans="1:10">
      <c r="A61" s="62" t="s">
        <v>2559</v>
      </c>
      <c r="B61" s="59" t="s">
        <v>2561</v>
      </c>
      <c r="C61" s="71" t="s">
        <v>1787</v>
      </c>
      <c r="D61" s="71" t="s">
        <v>131</v>
      </c>
      <c r="E61" s="78">
        <v>45252</v>
      </c>
      <c r="F61" s="68">
        <v>26638406.8605</v>
      </c>
      <c r="G61" s="70">
        <v>2.2230240000000001</v>
      </c>
      <c r="H61" s="68">
        <v>592.17828168100004</v>
      </c>
      <c r="I61" s="69">
        <f t="shared" si="0"/>
        <v>3.0699532687049934E-3</v>
      </c>
      <c r="J61" s="69">
        <f>H61/'סכום נכסי הקרן'!$C$41</f>
        <v>2.813667094962432E-5</v>
      </c>
    </row>
    <row r="62" spans="1:10">
      <c r="A62" s="62" t="s">
        <v>2562</v>
      </c>
      <c r="B62" s="59" t="s">
        <v>2563</v>
      </c>
      <c r="C62" s="71" t="s">
        <v>1787</v>
      </c>
      <c r="D62" s="71" t="s">
        <v>131</v>
      </c>
      <c r="E62" s="78">
        <v>45252</v>
      </c>
      <c r="F62" s="68">
        <v>14207150.3256</v>
      </c>
      <c r="G62" s="70">
        <v>2.2230240000000001</v>
      </c>
      <c r="H62" s="68">
        <v>315.82841689700001</v>
      </c>
      <c r="I62" s="69">
        <f t="shared" si="0"/>
        <v>1.6373084099784157E-3</v>
      </c>
      <c r="J62" s="69">
        <f>H62/'סכום נכסי הקרן'!$C$41</f>
        <v>1.5006224506488476E-5</v>
      </c>
    </row>
    <row r="63" spans="1:10">
      <c r="A63" s="62" t="s">
        <v>2564</v>
      </c>
      <c r="B63" s="59" t="s">
        <v>2565</v>
      </c>
      <c r="C63" s="71" t="s">
        <v>1787</v>
      </c>
      <c r="D63" s="71" t="s">
        <v>131</v>
      </c>
      <c r="E63" s="78">
        <v>45252</v>
      </c>
      <c r="F63" s="68">
        <v>880406.36611599999</v>
      </c>
      <c r="G63" s="70">
        <v>2.2283240000000002</v>
      </c>
      <c r="H63" s="68">
        <v>19.618303432000001</v>
      </c>
      <c r="I63" s="69">
        <f t="shared" si="0"/>
        <v>1.0170463289627796E-4</v>
      </c>
      <c r="J63" s="69">
        <f>H63/'סכום נכסי הקרן'!$C$41</f>
        <v>9.3214115635774452E-7</v>
      </c>
    </row>
    <row r="64" spans="1:10">
      <c r="A64" s="62" t="s">
        <v>2566</v>
      </c>
      <c r="B64" s="59" t="s">
        <v>2567</v>
      </c>
      <c r="C64" s="71" t="s">
        <v>1787</v>
      </c>
      <c r="D64" s="71" t="s">
        <v>131</v>
      </c>
      <c r="E64" s="78">
        <v>45253</v>
      </c>
      <c r="F64" s="68">
        <v>17762306.811209999</v>
      </c>
      <c r="G64" s="70">
        <v>2.2199520000000001</v>
      </c>
      <c r="H64" s="68">
        <v>394.31467825599998</v>
      </c>
      <c r="I64" s="69">
        <f t="shared" si="0"/>
        <v>2.0441945827092368E-3</v>
      </c>
      <c r="J64" s="69">
        <f>H64/'סכום נכסי הקרן'!$C$41</f>
        <v>1.8735409075121483E-5</v>
      </c>
    </row>
    <row r="65" spans="1:10">
      <c r="A65" s="62" t="s">
        <v>2568</v>
      </c>
      <c r="B65" s="59" t="s">
        <v>2569</v>
      </c>
      <c r="C65" s="71" t="s">
        <v>1787</v>
      </c>
      <c r="D65" s="71" t="s">
        <v>131</v>
      </c>
      <c r="E65" s="78">
        <v>45265</v>
      </c>
      <c r="F65" s="68">
        <v>4873287.7338479999</v>
      </c>
      <c r="G65" s="70">
        <v>2.267887</v>
      </c>
      <c r="H65" s="68">
        <v>110.52065918499999</v>
      </c>
      <c r="I65" s="69">
        <f t="shared" si="0"/>
        <v>5.7295795779824764E-4</v>
      </c>
      <c r="J65" s="69">
        <f>H65/'סכום נכסי הקרן'!$C$41</f>
        <v>5.2512621904953138E-6</v>
      </c>
    </row>
    <row r="66" spans="1:10">
      <c r="A66" s="62" t="s">
        <v>2570</v>
      </c>
      <c r="B66" s="59" t="s">
        <v>2571</v>
      </c>
      <c r="C66" s="71" t="s">
        <v>1787</v>
      </c>
      <c r="D66" s="71" t="s">
        <v>131</v>
      </c>
      <c r="E66" s="78">
        <v>45252</v>
      </c>
      <c r="F66" s="68">
        <v>13811482.613597</v>
      </c>
      <c r="G66" s="70">
        <v>2.319293</v>
      </c>
      <c r="H66" s="68">
        <v>320.32870501999997</v>
      </c>
      <c r="I66" s="69">
        <f t="shared" si="0"/>
        <v>1.6606386715916916E-3</v>
      </c>
      <c r="J66" s="69">
        <f>H66/'סכום נכסי הקרן'!$C$41</f>
        <v>1.5220050528165446E-5</v>
      </c>
    </row>
    <row r="67" spans="1:10">
      <c r="A67" s="62" t="s">
        <v>2570</v>
      </c>
      <c r="B67" s="59" t="s">
        <v>2572</v>
      </c>
      <c r="C67" s="71" t="s">
        <v>1787</v>
      </c>
      <c r="D67" s="71" t="s">
        <v>131</v>
      </c>
      <c r="E67" s="78">
        <v>45252</v>
      </c>
      <c r="F67" s="68">
        <v>15999503.619726</v>
      </c>
      <c r="G67" s="70">
        <v>2.319293</v>
      </c>
      <c r="H67" s="68">
        <v>371.07531670999998</v>
      </c>
      <c r="I67" s="69">
        <f t="shared" si="0"/>
        <v>1.9237177666087911E-3</v>
      </c>
      <c r="J67" s="69">
        <f>H67/'סכום נכסי הקרן'!$C$41</f>
        <v>1.7631217501187011E-5</v>
      </c>
    </row>
    <row r="68" spans="1:10">
      <c r="A68" s="62" t="s">
        <v>2573</v>
      </c>
      <c r="B68" s="59" t="s">
        <v>2574</v>
      </c>
      <c r="C68" s="71" t="s">
        <v>1787</v>
      </c>
      <c r="D68" s="71" t="s">
        <v>131</v>
      </c>
      <c r="E68" s="78">
        <v>45265</v>
      </c>
      <c r="F68" s="68">
        <v>25245028.079243999</v>
      </c>
      <c r="G68" s="70">
        <v>2.3245809999999998</v>
      </c>
      <c r="H68" s="68">
        <v>586.841200104</v>
      </c>
      <c r="I68" s="69">
        <f t="shared" si="0"/>
        <v>3.0422849270256161E-3</v>
      </c>
      <c r="J68" s="69">
        <f>H68/'סכום נכסי הקרן'!$C$41</f>
        <v>2.7883085648020425E-5</v>
      </c>
    </row>
    <row r="69" spans="1:10">
      <c r="A69" s="62" t="s">
        <v>2575</v>
      </c>
      <c r="B69" s="59" t="s">
        <v>2576</v>
      </c>
      <c r="C69" s="71" t="s">
        <v>1787</v>
      </c>
      <c r="D69" s="71" t="s">
        <v>131</v>
      </c>
      <c r="E69" s="78">
        <v>45252</v>
      </c>
      <c r="F69" s="68">
        <v>17790468.865446001</v>
      </c>
      <c r="G69" s="70">
        <v>2.3430870000000001</v>
      </c>
      <c r="H69" s="68">
        <v>416.84615172199995</v>
      </c>
      <c r="I69" s="69">
        <f t="shared" si="0"/>
        <v>2.1610015862003713E-3</v>
      </c>
      <c r="J69" s="69">
        <f>H69/'סכום נכסי הקרן'!$C$41</f>
        <v>1.9805966159929504E-5</v>
      </c>
    </row>
    <row r="70" spans="1:10">
      <c r="A70" s="62" t="s">
        <v>2575</v>
      </c>
      <c r="B70" s="59" t="s">
        <v>2577</v>
      </c>
      <c r="C70" s="71" t="s">
        <v>1787</v>
      </c>
      <c r="D70" s="71" t="s">
        <v>131</v>
      </c>
      <c r="E70" s="78">
        <v>45252</v>
      </c>
      <c r="F70" s="68">
        <v>5334467.3077229997</v>
      </c>
      <c r="G70" s="70">
        <v>2.3430870000000001</v>
      </c>
      <c r="H70" s="68">
        <v>124.991206076</v>
      </c>
      <c r="I70" s="69">
        <f t="shared" si="0"/>
        <v>6.4797574231048865E-4</v>
      </c>
      <c r="J70" s="69">
        <f>H70/'סכום נכסי הקרן'!$C$41</f>
        <v>5.9388136068988377E-6</v>
      </c>
    </row>
    <row r="71" spans="1:10">
      <c r="A71" s="62" t="s">
        <v>2578</v>
      </c>
      <c r="B71" s="59" t="s">
        <v>2579</v>
      </c>
      <c r="C71" s="71" t="s">
        <v>1787</v>
      </c>
      <c r="D71" s="71" t="s">
        <v>131</v>
      </c>
      <c r="E71" s="78">
        <v>45253</v>
      </c>
      <c r="F71" s="68">
        <v>17782520.236469999</v>
      </c>
      <c r="G71" s="70">
        <v>2.3008690000000001</v>
      </c>
      <c r="H71" s="68">
        <v>409.15245376000001</v>
      </c>
      <c r="I71" s="69">
        <f t="shared" si="0"/>
        <v>2.1211161430196063E-3</v>
      </c>
      <c r="J71" s="69">
        <f>H71/'סכום נכסי הקרן'!$C$41</f>
        <v>1.9440408937317274E-5</v>
      </c>
    </row>
    <row r="72" spans="1:10">
      <c r="A72" s="62" t="s">
        <v>2580</v>
      </c>
      <c r="B72" s="59" t="s">
        <v>2581</v>
      </c>
      <c r="C72" s="71" t="s">
        <v>1787</v>
      </c>
      <c r="D72" s="71" t="s">
        <v>131</v>
      </c>
      <c r="E72" s="78">
        <v>45252</v>
      </c>
      <c r="F72" s="68">
        <v>14230251.38304</v>
      </c>
      <c r="G72" s="70">
        <v>2.3774359999999999</v>
      </c>
      <c r="H72" s="68">
        <v>338.31511326499998</v>
      </c>
      <c r="I72" s="69">
        <f t="shared" si="0"/>
        <v>1.7538832813522118E-3</v>
      </c>
      <c r="J72" s="69">
        <f>H72/'סכום נכסי הקרן'!$C$41</f>
        <v>1.6074654058910591E-5</v>
      </c>
    </row>
    <row r="73" spans="1:10">
      <c r="A73" s="62" t="s">
        <v>2582</v>
      </c>
      <c r="B73" s="59" t="s">
        <v>2583</v>
      </c>
      <c r="C73" s="71" t="s">
        <v>1787</v>
      </c>
      <c r="D73" s="71" t="s">
        <v>131</v>
      </c>
      <c r="E73" s="78">
        <v>45257</v>
      </c>
      <c r="F73" s="68">
        <v>14249887.281863999</v>
      </c>
      <c r="G73" s="70">
        <v>2.5205790000000001</v>
      </c>
      <c r="H73" s="68">
        <v>359.17973423300009</v>
      </c>
      <c r="I73" s="69">
        <f t="shared" si="0"/>
        <v>1.8620490370418262E-3</v>
      </c>
      <c r="J73" s="69">
        <f>H73/'סכום נכסי הקרן'!$C$41</f>
        <v>1.7066012561621596E-5</v>
      </c>
    </row>
    <row r="74" spans="1:10">
      <c r="A74" s="62" t="s">
        <v>2584</v>
      </c>
      <c r="B74" s="59" t="s">
        <v>2585</v>
      </c>
      <c r="C74" s="71" t="s">
        <v>1787</v>
      </c>
      <c r="D74" s="71" t="s">
        <v>131</v>
      </c>
      <c r="E74" s="78">
        <v>45257</v>
      </c>
      <c r="F74" s="68">
        <v>7142076.9251999995</v>
      </c>
      <c r="G74" s="70">
        <v>2.7544249999999999</v>
      </c>
      <c r="H74" s="68">
        <v>196.723151384</v>
      </c>
      <c r="I74" s="69">
        <f t="shared" ref="I74:I137" si="1">IFERROR(H74/$H$9,0)</f>
        <v>1.0198463879946698E-3</v>
      </c>
      <c r="J74" s="69">
        <f>H74/'סכום נכסי הקרן'!$C$41</f>
        <v>9.3470746055601826E-6</v>
      </c>
    </row>
    <row r="75" spans="1:10">
      <c r="A75" s="62" t="s">
        <v>2584</v>
      </c>
      <c r="B75" s="59" t="s">
        <v>2586</v>
      </c>
      <c r="C75" s="71" t="s">
        <v>1787</v>
      </c>
      <c r="D75" s="71" t="s">
        <v>131</v>
      </c>
      <c r="E75" s="78">
        <v>45257</v>
      </c>
      <c r="F75" s="68">
        <v>7199589.6420000009</v>
      </c>
      <c r="G75" s="70">
        <v>2.7544249999999999</v>
      </c>
      <c r="H75" s="68">
        <v>198.307295638</v>
      </c>
      <c r="I75" s="69">
        <f t="shared" si="1"/>
        <v>1.0280588621449584E-3</v>
      </c>
      <c r="J75" s="69">
        <f>H75/'סכום נכסי הקרן'!$C$41</f>
        <v>9.4223434004322429E-6</v>
      </c>
    </row>
    <row r="76" spans="1:10">
      <c r="A76" s="62" t="s">
        <v>2587</v>
      </c>
      <c r="B76" s="59" t="s">
        <v>2588</v>
      </c>
      <c r="C76" s="71" t="s">
        <v>1787</v>
      </c>
      <c r="D76" s="71" t="s">
        <v>131</v>
      </c>
      <c r="E76" s="78">
        <v>45257</v>
      </c>
      <c r="F76" s="68">
        <v>7148429.715996</v>
      </c>
      <c r="G76" s="70">
        <v>2.8408470000000001</v>
      </c>
      <c r="H76" s="68">
        <v>203.07594218000003</v>
      </c>
      <c r="I76" s="69">
        <f t="shared" si="1"/>
        <v>1.05278033959826E-3</v>
      </c>
      <c r="J76" s="69">
        <f>H76/'סכום נכסי הקרן'!$C$41</f>
        <v>9.6489201641839348E-6</v>
      </c>
    </row>
    <row r="77" spans="1:10">
      <c r="A77" s="62" t="s">
        <v>2589</v>
      </c>
      <c r="B77" s="59" t="s">
        <v>2590</v>
      </c>
      <c r="C77" s="71" t="s">
        <v>1787</v>
      </c>
      <c r="D77" s="71" t="s">
        <v>131</v>
      </c>
      <c r="E77" s="78">
        <v>45257</v>
      </c>
      <c r="F77" s="68">
        <v>10095183.091224</v>
      </c>
      <c r="G77" s="70">
        <v>2.9062160000000001</v>
      </c>
      <c r="H77" s="68">
        <v>293.38780724899999</v>
      </c>
      <c r="I77" s="69">
        <f t="shared" si="1"/>
        <v>1.520972460025895E-3</v>
      </c>
      <c r="J77" s="69">
        <f>H77/'סכום נכסי הקרן'!$C$41</f>
        <v>1.3939984711637521E-5</v>
      </c>
    </row>
    <row r="78" spans="1:10">
      <c r="A78" s="62" t="s">
        <v>2589</v>
      </c>
      <c r="B78" s="59" t="s">
        <v>2591</v>
      </c>
      <c r="C78" s="71" t="s">
        <v>1787</v>
      </c>
      <c r="D78" s="71" t="s">
        <v>131</v>
      </c>
      <c r="E78" s="78">
        <v>45257</v>
      </c>
      <c r="F78" s="68">
        <v>7455028.3976849997</v>
      </c>
      <c r="G78" s="70">
        <v>2.9062160000000001</v>
      </c>
      <c r="H78" s="68">
        <v>216.65921339600001</v>
      </c>
      <c r="I78" s="69">
        <f t="shared" si="1"/>
        <v>1.1231983355958386E-3</v>
      </c>
      <c r="J78" s="69">
        <f>H78/'סכום נכסי הקרן'!$C$41</f>
        <v>1.0294313695907504E-5</v>
      </c>
    </row>
    <row r="79" spans="1:10">
      <c r="A79" s="62" t="s">
        <v>2592</v>
      </c>
      <c r="B79" s="59" t="s">
        <v>2593</v>
      </c>
      <c r="C79" s="71" t="s">
        <v>1787</v>
      </c>
      <c r="D79" s="71" t="s">
        <v>131</v>
      </c>
      <c r="E79" s="78">
        <v>45257</v>
      </c>
      <c r="F79" s="68">
        <v>5768986.5465600006</v>
      </c>
      <c r="G79" s="70">
        <v>2.9114420000000001</v>
      </c>
      <c r="H79" s="68">
        <v>167.96066978100001</v>
      </c>
      <c r="I79" s="69">
        <f t="shared" si="1"/>
        <v>8.7073677498666858E-4</v>
      </c>
      <c r="J79" s="69">
        <f>H79/'סכום נכסי הקרן'!$C$41</f>
        <v>7.9804583253059453E-6</v>
      </c>
    </row>
    <row r="80" spans="1:10">
      <c r="A80" s="62" t="s">
        <v>2592</v>
      </c>
      <c r="B80" s="59" t="s">
        <v>2594</v>
      </c>
      <c r="C80" s="71" t="s">
        <v>1787</v>
      </c>
      <c r="D80" s="71" t="s">
        <v>131</v>
      </c>
      <c r="E80" s="78">
        <v>45257</v>
      </c>
      <c r="F80" s="68">
        <v>3576813.7269600006</v>
      </c>
      <c r="G80" s="70">
        <v>2.9114420000000001</v>
      </c>
      <c r="H80" s="68">
        <v>104.136840052</v>
      </c>
      <c r="I80" s="69">
        <f t="shared" si="1"/>
        <v>5.3986315000059855E-4</v>
      </c>
      <c r="J80" s="69">
        <f>H80/'סכום נכסי הקרן'!$C$41</f>
        <v>4.9479423560744097E-6</v>
      </c>
    </row>
    <row r="81" spans="1:10">
      <c r="A81" s="62" t="s">
        <v>2595</v>
      </c>
      <c r="B81" s="59" t="s">
        <v>2596</v>
      </c>
      <c r="C81" s="71" t="s">
        <v>1787</v>
      </c>
      <c r="D81" s="71" t="s">
        <v>131</v>
      </c>
      <c r="E81" s="78">
        <v>45245</v>
      </c>
      <c r="F81" s="68">
        <v>14390803.732248001</v>
      </c>
      <c r="G81" s="70">
        <v>3.4153419999999999</v>
      </c>
      <c r="H81" s="68">
        <v>491.49514500799995</v>
      </c>
      <c r="I81" s="69">
        <f t="shared" si="1"/>
        <v>2.5479947064028841E-3</v>
      </c>
      <c r="J81" s="69">
        <f>H81/'סכום נכסי הקרן'!$C$41</f>
        <v>2.3352827343096545E-5</v>
      </c>
    </row>
    <row r="82" spans="1:10">
      <c r="A82" s="62" t="s">
        <v>2597</v>
      </c>
      <c r="B82" s="59" t="s">
        <v>2598</v>
      </c>
      <c r="C82" s="71" t="s">
        <v>1787</v>
      </c>
      <c r="D82" s="71" t="s">
        <v>131</v>
      </c>
      <c r="E82" s="78">
        <v>45245</v>
      </c>
      <c r="F82" s="68">
        <v>17990911.025460001</v>
      </c>
      <c r="G82" s="70">
        <v>3.4282599999999999</v>
      </c>
      <c r="H82" s="68">
        <v>616.77529140999991</v>
      </c>
      <c r="I82" s="69">
        <f t="shared" si="1"/>
        <v>3.1974683646716316E-3</v>
      </c>
      <c r="J82" s="69">
        <f>H82/'סכום נכסי הקרן'!$C$41</f>
        <v>2.9305369617743311E-5</v>
      </c>
    </row>
    <row r="83" spans="1:10">
      <c r="A83" s="62" t="s">
        <v>2597</v>
      </c>
      <c r="B83" s="59" t="s">
        <v>2599</v>
      </c>
      <c r="C83" s="71" t="s">
        <v>1787</v>
      </c>
      <c r="D83" s="71" t="s">
        <v>131</v>
      </c>
      <c r="E83" s="78">
        <v>45245</v>
      </c>
      <c r="F83" s="68">
        <v>4499981.7788190003</v>
      </c>
      <c r="G83" s="70">
        <v>3.4282599999999999</v>
      </c>
      <c r="H83" s="68">
        <v>154.271096212</v>
      </c>
      <c r="I83" s="69">
        <f t="shared" si="1"/>
        <v>7.9976768945041749E-4</v>
      </c>
      <c r="J83" s="69">
        <f>H83/'סכום נכסי הקרן'!$C$41</f>
        <v>7.3300139593656239E-6</v>
      </c>
    </row>
    <row r="84" spans="1:10">
      <c r="A84" s="62" t="s">
        <v>2600</v>
      </c>
      <c r="B84" s="59" t="s">
        <v>2601</v>
      </c>
      <c r="C84" s="71" t="s">
        <v>1787</v>
      </c>
      <c r="D84" s="71" t="s">
        <v>131</v>
      </c>
      <c r="E84" s="78">
        <v>45246</v>
      </c>
      <c r="F84" s="68">
        <v>21910456.463059999</v>
      </c>
      <c r="G84" s="70">
        <v>3.4790049999999999</v>
      </c>
      <c r="H84" s="68">
        <v>762.26595203199997</v>
      </c>
      <c r="I84" s="69">
        <f t="shared" si="1"/>
        <v>3.9517167776236678E-3</v>
      </c>
      <c r="J84" s="69">
        <f>H84/'סכום נכסי הקרן'!$C$41</f>
        <v>3.6218191264197864E-5</v>
      </c>
    </row>
    <row r="85" spans="1:10">
      <c r="A85" s="62" t="s">
        <v>2602</v>
      </c>
      <c r="B85" s="59" t="s">
        <v>2603</v>
      </c>
      <c r="C85" s="71" t="s">
        <v>1787</v>
      </c>
      <c r="D85" s="71" t="s">
        <v>131</v>
      </c>
      <c r="E85" s="78">
        <v>45160</v>
      </c>
      <c r="F85" s="68">
        <v>12603070.64961</v>
      </c>
      <c r="G85" s="70">
        <v>3.11198</v>
      </c>
      <c r="H85" s="68">
        <v>392.20502134999998</v>
      </c>
      <c r="I85" s="69">
        <f t="shared" si="1"/>
        <v>2.0332577612911396E-3</v>
      </c>
      <c r="J85" s="69">
        <f>H85/'סכום נכסי הקרן'!$C$41</f>
        <v>1.8635171150130005E-5</v>
      </c>
    </row>
    <row r="86" spans="1:10">
      <c r="A86" s="62" t="s">
        <v>2604</v>
      </c>
      <c r="B86" s="59" t="s">
        <v>2605</v>
      </c>
      <c r="C86" s="71" t="s">
        <v>1787</v>
      </c>
      <c r="D86" s="71" t="s">
        <v>131</v>
      </c>
      <c r="E86" s="78">
        <v>45245</v>
      </c>
      <c r="F86" s="68">
        <v>7205604.8331599999</v>
      </c>
      <c r="G86" s="70">
        <v>3.5521029999999998</v>
      </c>
      <c r="H86" s="68">
        <v>255.95053953999999</v>
      </c>
      <c r="I86" s="69">
        <f t="shared" si="1"/>
        <v>1.3268912754738748E-3</v>
      </c>
      <c r="J86" s="69">
        <f>H86/'סכום נכסי הקרן'!$C$41</f>
        <v>1.2161195932368235E-5</v>
      </c>
    </row>
    <row r="87" spans="1:10">
      <c r="A87" s="62" t="s">
        <v>2606</v>
      </c>
      <c r="B87" s="59" t="s">
        <v>2607</v>
      </c>
      <c r="C87" s="71" t="s">
        <v>1787</v>
      </c>
      <c r="D87" s="71" t="s">
        <v>131</v>
      </c>
      <c r="E87" s="78">
        <v>45246</v>
      </c>
      <c r="F87" s="68">
        <v>10808696.012957999</v>
      </c>
      <c r="G87" s="70">
        <v>3.5589430000000002</v>
      </c>
      <c r="H87" s="68">
        <v>384.67534333200001</v>
      </c>
      <c r="I87" s="69">
        <f t="shared" si="1"/>
        <v>1.9942226254904194E-3</v>
      </c>
      <c r="J87" s="69">
        <f>H87/'סכום נכסי הקרן'!$C$41</f>
        <v>1.8277407146783439E-5</v>
      </c>
    </row>
    <row r="88" spans="1:10">
      <c r="A88" s="62" t="s">
        <v>2608</v>
      </c>
      <c r="B88" s="59" t="s">
        <v>2609</v>
      </c>
      <c r="C88" s="71" t="s">
        <v>1787</v>
      </c>
      <c r="D88" s="71" t="s">
        <v>131</v>
      </c>
      <c r="E88" s="78">
        <v>45155</v>
      </c>
      <c r="F88" s="68">
        <v>21620857.184532002</v>
      </c>
      <c r="G88" s="70">
        <v>3.170544</v>
      </c>
      <c r="H88" s="68">
        <v>685.49885531200005</v>
      </c>
      <c r="I88" s="69">
        <f t="shared" si="1"/>
        <v>3.5537430477604881E-3</v>
      </c>
      <c r="J88" s="69">
        <f>H88/'סכום נכסי הקרן'!$C$41</f>
        <v>3.2570690828962091E-5</v>
      </c>
    </row>
    <row r="89" spans="1:10">
      <c r="A89" s="62" t="s">
        <v>2610</v>
      </c>
      <c r="B89" s="59" t="s">
        <v>2611</v>
      </c>
      <c r="C89" s="71" t="s">
        <v>1787</v>
      </c>
      <c r="D89" s="71" t="s">
        <v>131</v>
      </c>
      <c r="E89" s="78">
        <v>45245</v>
      </c>
      <c r="F89" s="68">
        <v>6126400.4330879999</v>
      </c>
      <c r="G89" s="70">
        <v>3.5778639999999999</v>
      </c>
      <c r="H89" s="68">
        <v>219.19428341500003</v>
      </c>
      <c r="I89" s="69">
        <f t="shared" si="1"/>
        <v>1.1363405711893714E-3</v>
      </c>
      <c r="J89" s="69">
        <f>H89/'סכום נכסי הקרן'!$C$41</f>
        <v>1.0414764636385063E-5</v>
      </c>
    </row>
    <row r="90" spans="1:10">
      <c r="A90" s="62" t="s">
        <v>2612</v>
      </c>
      <c r="B90" s="59" t="s">
        <v>2613</v>
      </c>
      <c r="C90" s="71" t="s">
        <v>1787</v>
      </c>
      <c r="D90" s="71" t="s">
        <v>131</v>
      </c>
      <c r="E90" s="78">
        <v>45155</v>
      </c>
      <c r="F90" s="68">
        <v>21622589.763840005</v>
      </c>
      <c r="G90" s="70">
        <v>3.1783030000000001</v>
      </c>
      <c r="H90" s="68">
        <v>687.23143461999996</v>
      </c>
      <c r="I90" s="69">
        <f t="shared" si="1"/>
        <v>3.5627250345614666E-3</v>
      </c>
      <c r="J90" s="69">
        <f>H90/'סכום נכסי הקרן'!$C$41</f>
        <v>3.265301234495038E-5</v>
      </c>
    </row>
    <row r="91" spans="1:10">
      <c r="A91" s="62" t="s">
        <v>2614</v>
      </c>
      <c r="B91" s="59" t="s">
        <v>2615</v>
      </c>
      <c r="C91" s="71" t="s">
        <v>1787</v>
      </c>
      <c r="D91" s="71" t="s">
        <v>131</v>
      </c>
      <c r="E91" s="78">
        <v>45160</v>
      </c>
      <c r="F91" s="68">
        <v>18018824.803199999</v>
      </c>
      <c r="G91" s="70">
        <v>3.1896149999999999</v>
      </c>
      <c r="H91" s="68">
        <v>574.73104923000005</v>
      </c>
      <c r="I91" s="69">
        <f t="shared" si="1"/>
        <v>2.9795038382720539E-3</v>
      </c>
      <c r="J91" s="69">
        <f>H91/'סכום נכסי הקרן'!$C$41</f>
        <v>2.7307685737498894E-5</v>
      </c>
    </row>
    <row r="92" spans="1:10">
      <c r="A92" s="62" t="s">
        <v>2616</v>
      </c>
      <c r="B92" s="59" t="s">
        <v>2617</v>
      </c>
      <c r="C92" s="71" t="s">
        <v>1787</v>
      </c>
      <c r="D92" s="71" t="s">
        <v>131</v>
      </c>
      <c r="E92" s="78">
        <v>45160</v>
      </c>
      <c r="F92" s="68">
        <v>18018824.803199999</v>
      </c>
      <c r="G92" s="70">
        <v>3.1896149999999999</v>
      </c>
      <c r="H92" s="68">
        <v>574.73104923000005</v>
      </c>
      <c r="I92" s="69">
        <f t="shared" si="1"/>
        <v>2.9795038382720539E-3</v>
      </c>
      <c r="J92" s="69">
        <f>H92/'סכום נכסי הקרן'!$C$41</f>
        <v>2.7307685737498894E-5</v>
      </c>
    </row>
    <row r="93" spans="1:10">
      <c r="A93" s="62" t="s">
        <v>2618</v>
      </c>
      <c r="B93" s="59" t="s">
        <v>2619</v>
      </c>
      <c r="C93" s="71" t="s">
        <v>1787</v>
      </c>
      <c r="D93" s="71" t="s">
        <v>131</v>
      </c>
      <c r="E93" s="78">
        <v>45168</v>
      </c>
      <c r="F93" s="68">
        <v>25273519.383420002</v>
      </c>
      <c r="G93" s="70">
        <v>3.370279</v>
      </c>
      <c r="H93" s="68">
        <v>851.78812786200001</v>
      </c>
      <c r="I93" s="69">
        <f t="shared" si="1"/>
        <v>4.4158150142741956E-3</v>
      </c>
      <c r="J93" s="69">
        <f>H93/'סכום נכסי הקרן'!$C$41</f>
        <v>4.047173463440205E-5</v>
      </c>
    </row>
    <row r="94" spans="1:10">
      <c r="A94" s="62" t="s">
        <v>2620</v>
      </c>
      <c r="B94" s="59" t="s">
        <v>2621</v>
      </c>
      <c r="C94" s="71" t="s">
        <v>1787</v>
      </c>
      <c r="D94" s="71" t="s">
        <v>131</v>
      </c>
      <c r="E94" s="78">
        <v>45174</v>
      </c>
      <c r="F94" s="68">
        <v>23265514.910714999</v>
      </c>
      <c r="G94" s="70">
        <v>3.8023899999999999</v>
      </c>
      <c r="H94" s="68">
        <v>884.64571437400002</v>
      </c>
      <c r="I94" s="69">
        <f t="shared" si="1"/>
        <v>4.5861543499687287E-3</v>
      </c>
      <c r="J94" s="69">
        <f>H94/'סכום נכסי הקרן'!$C$41</f>
        <v>4.2032925121264547E-5</v>
      </c>
    </row>
    <row r="95" spans="1:10">
      <c r="A95" s="62" t="s">
        <v>2620</v>
      </c>
      <c r="B95" s="59" t="s">
        <v>2622</v>
      </c>
      <c r="C95" s="71" t="s">
        <v>1787</v>
      </c>
      <c r="D95" s="71" t="s">
        <v>131</v>
      </c>
      <c r="E95" s="78">
        <v>45174</v>
      </c>
      <c r="F95" s="68">
        <v>3623978.3859000001</v>
      </c>
      <c r="G95" s="70">
        <v>3.8023899999999999</v>
      </c>
      <c r="H95" s="68">
        <v>137.79780762999999</v>
      </c>
      <c r="I95" s="69">
        <f t="shared" si="1"/>
        <v>7.1436735023994603E-4</v>
      </c>
      <c r="J95" s="69">
        <f>H95/'סכום נכסי הקרן'!$C$41</f>
        <v>6.5473045716214415E-6</v>
      </c>
    </row>
    <row r="96" spans="1:10">
      <c r="A96" s="62" t="s">
        <v>2623</v>
      </c>
      <c r="B96" s="59" t="s">
        <v>2624</v>
      </c>
      <c r="C96" s="71" t="s">
        <v>1787</v>
      </c>
      <c r="D96" s="71" t="s">
        <v>131</v>
      </c>
      <c r="E96" s="78">
        <v>45169</v>
      </c>
      <c r="F96" s="68">
        <v>10874534.026662</v>
      </c>
      <c r="G96" s="70">
        <v>3.8032300000000001</v>
      </c>
      <c r="H96" s="68">
        <v>413.58352437799999</v>
      </c>
      <c r="I96" s="69">
        <f t="shared" si="1"/>
        <v>2.1440875692748493E-3</v>
      </c>
      <c r="J96" s="69">
        <f>H96/'סכום נכסי הקרן'!$C$41</f>
        <v>1.9650946168739037E-5</v>
      </c>
    </row>
    <row r="97" spans="1:10">
      <c r="A97" s="62" t="s">
        <v>2625</v>
      </c>
      <c r="B97" s="59" t="s">
        <v>2626</v>
      </c>
      <c r="C97" s="71" t="s">
        <v>1787</v>
      </c>
      <c r="D97" s="71" t="s">
        <v>131</v>
      </c>
      <c r="E97" s="78">
        <v>45174</v>
      </c>
      <c r="F97" s="68">
        <v>302470.55310700001</v>
      </c>
      <c r="G97" s="70">
        <v>3.9044840000000001</v>
      </c>
      <c r="H97" s="68">
        <v>11.809914192999999</v>
      </c>
      <c r="I97" s="69">
        <f t="shared" si="1"/>
        <v>6.1224610563236575E-5</v>
      </c>
      <c r="J97" s="69">
        <f>H97/'סכום נכסי הקרן'!$C$41</f>
        <v>5.6113450943940718E-7</v>
      </c>
    </row>
    <row r="98" spans="1:10">
      <c r="A98" s="62" t="s">
        <v>2625</v>
      </c>
      <c r="B98" s="59" t="s">
        <v>2627</v>
      </c>
      <c r="C98" s="71" t="s">
        <v>1787</v>
      </c>
      <c r="D98" s="71" t="s">
        <v>131</v>
      </c>
      <c r="E98" s="78">
        <v>45174</v>
      </c>
      <c r="F98" s="68">
        <v>9069571.4053499997</v>
      </c>
      <c r="G98" s="70">
        <v>3.9044840000000001</v>
      </c>
      <c r="H98" s="68">
        <v>354.11995967399997</v>
      </c>
      <c r="I98" s="69">
        <f t="shared" si="1"/>
        <v>1.835818302266787E-3</v>
      </c>
      <c r="J98" s="69">
        <f>H98/'סכום נכסי הקרן'!$C$41</f>
        <v>1.6825603184496619E-5</v>
      </c>
    </row>
    <row r="99" spans="1:10">
      <c r="A99" s="62" t="s">
        <v>2628</v>
      </c>
      <c r="B99" s="59" t="s">
        <v>2629</v>
      </c>
      <c r="C99" s="71" t="s">
        <v>1787</v>
      </c>
      <c r="D99" s="71" t="s">
        <v>131</v>
      </c>
      <c r="E99" s="78">
        <v>45181</v>
      </c>
      <c r="F99" s="68">
        <v>7983340.4336400004</v>
      </c>
      <c r="G99" s="70">
        <v>3.9528509999999999</v>
      </c>
      <c r="H99" s="68">
        <v>315.56958879900003</v>
      </c>
      <c r="I99" s="69">
        <f t="shared" si="1"/>
        <v>1.6359666009488239E-3</v>
      </c>
      <c r="J99" s="69">
        <f>H99/'סכום נכסי הקרן'!$C$41</f>
        <v>1.4993926586670698E-5</v>
      </c>
    </row>
    <row r="100" spans="1:10">
      <c r="A100" s="62" t="s">
        <v>2628</v>
      </c>
      <c r="B100" s="59" t="s">
        <v>2630</v>
      </c>
      <c r="C100" s="71" t="s">
        <v>1787</v>
      </c>
      <c r="D100" s="71" t="s">
        <v>131</v>
      </c>
      <c r="E100" s="78">
        <v>45181</v>
      </c>
      <c r="F100" s="68">
        <v>12102032.212400001</v>
      </c>
      <c r="G100" s="70">
        <v>3.9528509999999999</v>
      </c>
      <c r="H100" s="68">
        <v>478.37535686300004</v>
      </c>
      <c r="I100" s="69">
        <f t="shared" si="1"/>
        <v>2.4799794857397321E-3</v>
      </c>
      <c r="J100" s="69">
        <f>H100/'סכום נכסי הקרן'!$C$41</f>
        <v>2.2729455677190868E-5</v>
      </c>
    </row>
    <row r="101" spans="1:10">
      <c r="A101" s="62" t="s">
        <v>2631</v>
      </c>
      <c r="B101" s="59" t="s">
        <v>2632</v>
      </c>
      <c r="C101" s="71" t="s">
        <v>1787</v>
      </c>
      <c r="D101" s="71" t="s">
        <v>131</v>
      </c>
      <c r="E101" s="78">
        <v>45181</v>
      </c>
      <c r="F101" s="68">
        <v>10887817.134689998</v>
      </c>
      <c r="G101" s="70">
        <v>3.9655879999999999</v>
      </c>
      <c r="H101" s="68">
        <v>431.76598263400001</v>
      </c>
      <c r="I101" s="69">
        <f t="shared" si="1"/>
        <v>2.2383485357487408E-3</v>
      </c>
      <c r="J101" s="69">
        <f>H101/'סכום נכסי הקרן'!$C$41</f>
        <v>2.0514864790597484E-5</v>
      </c>
    </row>
    <row r="102" spans="1:10">
      <c r="A102" s="62" t="s">
        <v>2633</v>
      </c>
      <c r="B102" s="59" t="s">
        <v>2634</v>
      </c>
      <c r="C102" s="71" t="s">
        <v>1787</v>
      </c>
      <c r="D102" s="71" t="s">
        <v>131</v>
      </c>
      <c r="E102" s="78">
        <v>45159</v>
      </c>
      <c r="F102" s="68">
        <v>14524789.8654</v>
      </c>
      <c r="G102" s="70">
        <v>3.9097590000000002</v>
      </c>
      <c r="H102" s="68">
        <v>567.88431258599996</v>
      </c>
      <c r="I102" s="69">
        <f t="shared" si="1"/>
        <v>2.9440091870995321E-3</v>
      </c>
      <c r="J102" s="69">
        <f>H102/'סכום נכסי הקרן'!$C$41</f>
        <v>2.698237090919396E-5</v>
      </c>
    </row>
    <row r="103" spans="1:10">
      <c r="A103" s="62" t="s">
        <v>2635</v>
      </c>
      <c r="B103" s="59" t="s">
        <v>2636</v>
      </c>
      <c r="C103" s="71" t="s">
        <v>1787</v>
      </c>
      <c r="D103" s="71" t="s">
        <v>131</v>
      </c>
      <c r="E103" s="78">
        <v>45167</v>
      </c>
      <c r="F103" s="68">
        <v>12711549.365172001</v>
      </c>
      <c r="G103" s="70">
        <v>3.9388100000000001</v>
      </c>
      <c r="H103" s="68">
        <v>500.68373691200003</v>
      </c>
      <c r="I103" s="69">
        <f t="shared" si="1"/>
        <v>2.5956299348857768E-3</v>
      </c>
      <c r="J103" s="69">
        <f>H103/'סכום נכסי הקרן'!$C$41</f>
        <v>2.3789412734508285E-5</v>
      </c>
    </row>
    <row r="104" spans="1:10">
      <c r="A104" s="62" t="s">
        <v>2637</v>
      </c>
      <c r="B104" s="59" t="s">
        <v>2638</v>
      </c>
      <c r="C104" s="71" t="s">
        <v>1787</v>
      </c>
      <c r="D104" s="71" t="s">
        <v>131</v>
      </c>
      <c r="E104" s="78">
        <v>45189</v>
      </c>
      <c r="F104" s="68">
        <v>53695644.362774998</v>
      </c>
      <c r="G104" s="70">
        <v>4.0757500000000002</v>
      </c>
      <c r="H104" s="68">
        <v>2188.5001971379997</v>
      </c>
      <c r="I104" s="69">
        <f t="shared" si="1"/>
        <v>1.1345558494130248E-2</v>
      </c>
      <c r="J104" s="69">
        <f>H104/'סכום נכסי הקרן'!$C$41</f>
        <v>1.0398407342002248E-4</v>
      </c>
    </row>
    <row r="105" spans="1:10">
      <c r="A105" s="62" t="s">
        <v>2639</v>
      </c>
      <c r="B105" s="59" t="s">
        <v>2640</v>
      </c>
      <c r="C105" s="71" t="s">
        <v>1787</v>
      </c>
      <c r="D105" s="71" t="s">
        <v>131</v>
      </c>
      <c r="E105" s="78">
        <v>45174</v>
      </c>
      <c r="F105" s="68">
        <v>23448539.504640002</v>
      </c>
      <c r="G105" s="70">
        <v>4.0826269999999996</v>
      </c>
      <c r="H105" s="68">
        <v>957.31643274199996</v>
      </c>
      <c r="I105" s="69">
        <f t="shared" si="1"/>
        <v>4.962891755399549E-3</v>
      </c>
      <c r="J105" s="69">
        <f>H105/'סכום נכסי הקרן'!$C$41</f>
        <v>4.548579084371044E-5</v>
      </c>
    </row>
    <row r="106" spans="1:10">
      <c r="A106" s="62" t="s">
        <v>2639</v>
      </c>
      <c r="B106" s="59" t="s">
        <v>2641</v>
      </c>
      <c r="C106" s="71" t="s">
        <v>1787</v>
      </c>
      <c r="D106" s="71" t="s">
        <v>131</v>
      </c>
      <c r="E106" s="78">
        <v>45174</v>
      </c>
      <c r="F106" s="68">
        <v>7632589.378176</v>
      </c>
      <c r="G106" s="70">
        <v>4.0826269999999996</v>
      </c>
      <c r="H106" s="68">
        <v>311.61016380799998</v>
      </c>
      <c r="I106" s="69">
        <f t="shared" si="1"/>
        <v>1.6154402661112677E-3</v>
      </c>
      <c r="J106" s="69">
        <f>H106/'סכום נכסי הקרן'!$C$41</f>
        <v>1.4805799055540639E-5</v>
      </c>
    </row>
    <row r="107" spans="1:10">
      <c r="A107" s="62" t="s">
        <v>2642</v>
      </c>
      <c r="B107" s="59" t="s">
        <v>2643</v>
      </c>
      <c r="C107" s="71" t="s">
        <v>1787</v>
      </c>
      <c r="D107" s="71" t="s">
        <v>131</v>
      </c>
      <c r="E107" s="78">
        <v>45167</v>
      </c>
      <c r="F107" s="68">
        <v>13636454.333760001</v>
      </c>
      <c r="G107" s="70">
        <v>4.0100410000000002</v>
      </c>
      <c r="H107" s="68">
        <v>546.82747736699991</v>
      </c>
      <c r="I107" s="69">
        <f t="shared" si="1"/>
        <v>2.8348469599309674E-3</v>
      </c>
      <c r="J107" s="69">
        <f>H107/'סכום נכסי הקרן'!$C$41</f>
        <v>2.5981879567100768E-5</v>
      </c>
    </row>
    <row r="108" spans="1:10">
      <c r="A108" s="62" t="s">
        <v>2644</v>
      </c>
      <c r="B108" s="59" t="s">
        <v>2645</v>
      </c>
      <c r="C108" s="71" t="s">
        <v>1787</v>
      </c>
      <c r="D108" s="71" t="s">
        <v>131</v>
      </c>
      <c r="E108" s="78">
        <v>45189</v>
      </c>
      <c r="F108" s="68">
        <v>18184828.190988</v>
      </c>
      <c r="G108" s="70">
        <v>4.1519490000000001</v>
      </c>
      <c r="H108" s="68">
        <v>755.02476365400003</v>
      </c>
      <c r="I108" s="69">
        <f t="shared" si="1"/>
        <v>3.9141772213480714E-3</v>
      </c>
      <c r="J108" s="69">
        <f>H108/'סכום נכסי הקרן'!$C$41</f>
        <v>3.5874134514771543E-5</v>
      </c>
    </row>
    <row r="109" spans="1:10">
      <c r="A109" s="62" t="s">
        <v>2646</v>
      </c>
      <c r="B109" s="59" t="s">
        <v>2647</v>
      </c>
      <c r="C109" s="71" t="s">
        <v>1787</v>
      </c>
      <c r="D109" s="71" t="s">
        <v>131</v>
      </c>
      <c r="E109" s="78">
        <v>45189</v>
      </c>
      <c r="F109" s="68">
        <v>12723003.639486</v>
      </c>
      <c r="G109" s="70">
        <v>4.1519490000000001</v>
      </c>
      <c r="H109" s="68">
        <v>528.252602389</v>
      </c>
      <c r="I109" s="69">
        <f t="shared" si="1"/>
        <v>2.7385516382034888E-3</v>
      </c>
      <c r="J109" s="69">
        <f>H109/'סכום נכסי הקרן'!$C$41</f>
        <v>2.5099315715378945E-5</v>
      </c>
    </row>
    <row r="110" spans="1:10">
      <c r="A110" s="62" t="s">
        <v>2646</v>
      </c>
      <c r="B110" s="59" t="s">
        <v>2648</v>
      </c>
      <c r="C110" s="71" t="s">
        <v>1787</v>
      </c>
      <c r="D110" s="71" t="s">
        <v>131</v>
      </c>
      <c r="E110" s="78">
        <v>45189</v>
      </c>
      <c r="F110" s="68">
        <v>13218100</v>
      </c>
      <c r="G110" s="70">
        <v>4.1519490000000001</v>
      </c>
      <c r="H110" s="68">
        <v>548.80875000000003</v>
      </c>
      <c r="I110" s="69">
        <f t="shared" si="1"/>
        <v>2.8451182153687868E-3</v>
      </c>
      <c r="J110" s="69">
        <f>H110/'סכום נכסי הקרן'!$C$41</f>
        <v>2.6076017460807328E-5</v>
      </c>
    </row>
    <row r="111" spans="1:10">
      <c r="A111" s="62" t="s">
        <v>2649</v>
      </c>
      <c r="B111" s="59" t="s">
        <v>2650</v>
      </c>
      <c r="C111" s="71" t="s">
        <v>1787</v>
      </c>
      <c r="D111" s="71" t="s">
        <v>131</v>
      </c>
      <c r="E111" s="78">
        <v>45190</v>
      </c>
      <c r="F111" s="68">
        <v>14542115.65848</v>
      </c>
      <c r="G111" s="70">
        <v>4.1816259999999996</v>
      </c>
      <c r="H111" s="68">
        <v>608.09683534600003</v>
      </c>
      <c r="I111" s="69">
        <f t="shared" si="1"/>
        <v>3.1524777674390549E-3</v>
      </c>
      <c r="J111" s="69">
        <f>H111/'סכום נכסי הקרן'!$C$41</f>
        <v>2.8893022744888769E-5</v>
      </c>
    </row>
    <row r="112" spans="1:10">
      <c r="A112" s="62" t="s">
        <v>2651</v>
      </c>
      <c r="B112" s="59" t="s">
        <v>2652</v>
      </c>
      <c r="C112" s="71" t="s">
        <v>1787</v>
      </c>
      <c r="D112" s="71" t="s">
        <v>131</v>
      </c>
      <c r="E112" s="78">
        <v>45188</v>
      </c>
      <c r="F112" s="68">
        <v>18192082.734000001</v>
      </c>
      <c r="G112" s="70">
        <v>4.2342589999999998</v>
      </c>
      <c r="H112" s="68">
        <v>770.29994761700004</v>
      </c>
      <c r="I112" s="69">
        <f t="shared" si="1"/>
        <v>3.9933663817545715E-3</v>
      </c>
      <c r="J112" s="69">
        <f>H112/'סכום נכסי הקרן'!$C$41</f>
        <v>3.6599917337542197E-5</v>
      </c>
    </row>
    <row r="113" spans="1:10">
      <c r="A113" s="62" t="s">
        <v>2653</v>
      </c>
      <c r="B113" s="59" t="s">
        <v>2654</v>
      </c>
      <c r="C113" s="71" t="s">
        <v>1787</v>
      </c>
      <c r="D113" s="71" t="s">
        <v>131</v>
      </c>
      <c r="E113" s="78">
        <v>45188</v>
      </c>
      <c r="F113" s="68">
        <v>36384165.468000002</v>
      </c>
      <c r="G113" s="70">
        <v>4.2342589999999998</v>
      </c>
      <c r="H113" s="68">
        <v>1540.5998952329999</v>
      </c>
      <c r="I113" s="69">
        <f t="shared" si="1"/>
        <v>7.9867327635039578E-3</v>
      </c>
      <c r="J113" s="69">
        <f>H113/'סכום נכסי הקרן'!$C$41</f>
        <v>7.3199834675036866E-5</v>
      </c>
    </row>
    <row r="114" spans="1:10">
      <c r="A114" s="62" t="s">
        <v>2655</v>
      </c>
      <c r="B114" s="59" t="s">
        <v>2656</v>
      </c>
      <c r="C114" s="71" t="s">
        <v>1787</v>
      </c>
      <c r="D114" s="71" t="s">
        <v>131</v>
      </c>
      <c r="E114" s="78">
        <v>45190</v>
      </c>
      <c r="F114" s="68">
        <v>25468915.827599999</v>
      </c>
      <c r="G114" s="70">
        <v>4.2576720000000003</v>
      </c>
      <c r="H114" s="68">
        <v>1084.3828871150001</v>
      </c>
      <c r="I114" s="69">
        <f t="shared" si="1"/>
        <v>5.6216259390271779E-3</v>
      </c>
      <c r="J114" s="69">
        <f>H114/'סכום נכסי הקרן'!$C$41</f>
        <v>5.1523207490061707E-5</v>
      </c>
    </row>
    <row r="115" spans="1:10">
      <c r="A115" s="62" t="s">
        <v>2655</v>
      </c>
      <c r="B115" s="59" t="s">
        <v>2657</v>
      </c>
      <c r="C115" s="71" t="s">
        <v>1787</v>
      </c>
      <c r="D115" s="71" t="s">
        <v>131</v>
      </c>
      <c r="E115" s="78">
        <v>45190</v>
      </c>
      <c r="F115" s="68">
        <v>2934172.3824</v>
      </c>
      <c r="G115" s="70">
        <v>4.2576720000000003</v>
      </c>
      <c r="H115" s="68">
        <v>124.92743471499999</v>
      </c>
      <c r="I115" s="69">
        <f t="shared" si="1"/>
        <v>6.476451406923475E-4</v>
      </c>
      <c r="J115" s="69">
        <f>H115/'סכום נכסי הקרן'!$C$41</f>
        <v>5.9357835839210054E-6</v>
      </c>
    </row>
    <row r="116" spans="1:10">
      <c r="A116" s="62" t="s">
        <v>2658</v>
      </c>
      <c r="B116" s="59" t="s">
        <v>2659</v>
      </c>
      <c r="C116" s="71" t="s">
        <v>1787</v>
      </c>
      <c r="D116" s="71" t="s">
        <v>131</v>
      </c>
      <c r="E116" s="78">
        <v>45182</v>
      </c>
      <c r="F116" s="68">
        <v>18206520.894900002</v>
      </c>
      <c r="G116" s="70">
        <v>4.2868089999999999</v>
      </c>
      <c r="H116" s="68">
        <v>780.47885105099999</v>
      </c>
      <c r="I116" s="69">
        <f t="shared" si="1"/>
        <v>4.0461355542077311E-3</v>
      </c>
      <c r="J116" s="69">
        <f>H116/'סכום נכסי הקרן'!$C$41</f>
        <v>3.7083556243949675E-5</v>
      </c>
    </row>
    <row r="117" spans="1:10">
      <c r="A117" s="62" t="s">
        <v>2660</v>
      </c>
      <c r="B117" s="59" t="s">
        <v>2661</v>
      </c>
      <c r="C117" s="71" t="s">
        <v>1787</v>
      </c>
      <c r="D117" s="71" t="s">
        <v>131</v>
      </c>
      <c r="E117" s="78">
        <v>45182</v>
      </c>
      <c r="F117" s="68">
        <v>5874554.6534399996</v>
      </c>
      <c r="G117" s="70">
        <v>4.3121039999999997</v>
      </c>
      <c r="H117" s="68">
        <v>253.31688234700002</v>
      </c>
      <c r="I117" s="69">
        <f t="shared" si="1"/>
        <v>1.3132379471462172E-3</v>
      </c>
      <c r="J117" s="69">
        <f>H117/'סכום נכסי הקרן'!$C$41</f>
        <v>1.2036060735543388E-5</v>
      </c>
    </row>
    <row r="118" spans="1:10">
      <c r="A118" s="62" t="s">
        <v>2662</v>
      </c>
      <c r="B118" s="59" t="s">
        <v>2663</v>
      </c>
      <c r="C118" s="71" t="s">
        <v>1787</v>
      </c>
      <c r="D118" s="71" t="s">
        <v>131</v>
      </c>
      <c r="E118" s="78">
        <v>45182</v>
      </c>
      <c r="F118" s="68">
        <v>10928821.511646001</v>
      </c>
      <c r="G118" s="70">
        <v>4.3298019999999999</v>
      </c>
      <c r="H118" s="68">
        <v>473.19628533700001</v>
      </c>
      <c r="I118" s="69">
        <f t="shared" si="1"/>
        <v>2.4531302951294864E-3</v>
      </c>
      <c r="J118" s="69">
        <f>H118/'סכום נכסי הקרן'!$C$41</f>
        <v>2.2483378041688982E-5</v>
      </c>
    </row>
    <row r="119" spans="1:10">
      <c r="A119" s="62" t="s">
        <v>2662</v>
      </c>
      <c r="B119" s="59" t="s">
        <v>2664</v>
      </c>
      <c r="C119" s="71" t="s">
        <v>1787</v>
      </c>
      <c r="D119" s="71" t="s">
        <v>131</v>
      </c>
      <c r="E119" s="78">
        <v>45182</v>
      </c>
      <c r="F119" s="68">
        <v>5875641.3839520002</v>
      </c>
      <c r="G119" s="70">
        <v>4.3298019999999999</v>
      </c>
      <c r="H119" s="68">
        <v>254.40361285899996</v>
      </c>
      <c r="I119" s="69">
        <f t="shared" si="1"/>
        <v>1.3188717435732751E-3</v>
      </c>
      <c r="J119" s="69">
        <f>H119/'סכום נכסי הקרן'!$C$41</f>
        <v>1.2087695487733659E-5</v>
      </c>
    </row>
    <row r="120" spans="1:10">
      <c r="A120" s="62" t="s">
        <v>2665</v>
      </c>
      <c r="B120" s="59" t="s">
        <v>2666</v>
      </c>
      <c r="C120" s="71" t="s">
        <v>1787</v>
      </c>
      <c r="D120" s="71" t="s">
        <v>131</v>
      </c>
      <c r="E120" s="78">
        <v>45182</v>
      </c>
      <c r="F120" s="68">
        <v>14572917.068399999</v>
      </c>
      <c r="G120" s="70">
        <v>4.3373840000000001</v>
      </c>
      <c r="H120" s="68">
        <v>632.08343332099992</v>
      </c>
      <c r="I120" s="69">
        <f t="shared" si="1"/>
        <v>3.2768283847049062E-3</v>
      </c>
      <c r="J120" s="69">
        <f>H120/'סכום נכסי הקרן'!$C$41</f>
        <v>3.0032718399561664E-5</v>
      </c>
    </row>
    <row r="121" spans="1:10">
      <c r="A121" s="62" t="s">
        <v>2667</v>
      </c>
      <c r="B121" s="59" t="s">
        <v>2668</v>
      </c>
      <c r="C121" s="71" t="s">
        <v>1787</v>
      </c>
      <c r="D121" s="71" t="s">
        <v>131</v>
      </c>
      <c r="E121" s="78">
        <v>45173</v>
      </c>
      <c r="F121" s="68">
        <v>34619822.206019998</v>
      </c>
      <c r="G121" s="70">
        <v>4.3170890000000002</v>
      </c>
      <c r="H121" s="68">
        <v>1494.5686319240001</v>
      </c>
      <c r="I121" s="69">
        <f t="shared" si="1"/>
        <v>7.7480988391780926E-3</v>
      </c>
      <c r="J121" s="69">
        <f>H121/'סכום נכסי הקרן'!$C$41</f>
        <v>7.1012712064858917E-5</v>
      </c>
    </row>
    <row r="122" spans="1:10">
      <c r="A122" s="62" t="s">
        <v>2669</v>
      </c>
      <c r="B122" s="59" t="s">
        <v>2670</v>
      </c>
      <c r="C122" s="71" t="s">
        <v>1787</v>
      </c>
      <c r="D122" s="71" t="s">
        <v>131</v>
      </c>
      <c r="E122" s="78">
        <v>45173</v>
      </c>
      <c r="F122" s="68">
        <v>30975630.394859999</v>
      </c>
      <c r="G122" s="70">
        <v>4.3170890000000002</v>
      </c>
      <c r="H122" s="68">
        <v>1337.245618037</v>
      </c>
      <c r="I122" s="69">
        <f t="shared" si="1"/>
        <v>6.9325094876842974E-3</v>
      </c>
      <c r="J122" s="69">
        <f>H122/'סכום נכסי הקרן'!$C$41</f>
        <v>6.3537689742229679E-5</v>
      </c>
    </row>
    <row r="123" spans="1:10">
      <c r="A123" s="62" t="s">
        <v>2671</v>
      </c>
      <c r="B123" s="59" t="s">
        <v>2672</v>
      </c>
      <c r="C123" s="71" t="s">
        <v>1787</v>
      </c>
      <c r="D123" s="71" t="s">
        <v>131</v>
      </c>
      <c r="E123" s="78">
        <v>45173</v>
      </c>
      <c r="F123" s="68">
        <v>10936906.881749999</v>
      </c>
      <c r="G123" s="70">
        <v>4.3549829999999998</v>
      </c>
      <c r="H123" s="68">
        <v>476.30048992999997</v>
      </c>
      <c r="I123" s="69">
        <f t="shared" si="1"/>
        <v>2.4692230214786487E-3</v>
      </c>
      <c r="J123" s="69">
        <f>H123/'סכום נכסי הקרן'!$C$41</f>
        <v>2.263087075781092E-5</v>
      </c>
    </row>
    <row r="124" spans="1:10">
      <c r="A124" s="62" t="s">
        <v>2671</v>
      </c>
      <c r="B124" s="59" t="s">
        <v>2673</v>
      </c>
      <c r="C124" s="71" t="s">
        <v>1787</v>
      </c>
      <c r="D124" s="71" t="s">
        <v>131</v>
      </c>
      <c r="E124" s="78">
        <v>45173</v>
      </c>
      <c r="F124" s="68">
        <v>12158208.7545</v>
      </c>
      <c r="G124" s="70">
        <v>4.3549829999999998</v>
      </c>
      <c r="H124" s="68">
        <v>529.48798495300002</v>
      </c>
      <c r="I124" s="69">
        <f t="shared" si="1"/>
        <v>2.7449560722359006E-3</v>
      </c>
      <c r="J124" s="69">
        <f>H124/'סכום נכסי הקרן'!$C$41</f>
        <v>2.5158013499096208E-5</v>
      </c>
    </row>
    <row r="125" spans="1:10">
      <c r="A125" s="62" t="s">
        <v>2674</v>
      </c>
      <c r="B125" s="59" t="s">
        <v>2675</v>
      </c>
      <c r="C125" s="71" t="s">
        <v>1787</v>
      </c>
      <c r="D125" s="71" t="s">
        <v>131</v>
      </c>
      <c r="E125" s="78">
        <v>45195</v>
      </c>
      <c r="F125" s="68">
        <v>30116925.588052999</v>
      </c>
      <c r="G125" s="70">
        <v>4.4637669999999998</v>
      </c>
      <c r="H125" s="68">
        <v>1344.3494338360001</v>
      </c>
      <c r="I125" s="69">
        <f t="shared" si="1"/>
        <v>6.9693368810674382E-3</v>
      </c>
      <c r="J125" s="69">
        <f>H125/'סכום נכסי הקרן'!$C$41</f>
        <v>6.3875219391334385E-5</v>
      </c>
    </row>
    <row r="126" spans="1:10">
      <c r="A126" s="62" t="s">
        <v>2676</v>
      </c>
      <c r="B126" s="59" t="s">
        <v>2677</v>
      </c>
      <c r="C126" s="71" t="s">
        <v>1787</v>
      </c>
      <c r="D126" s="71" t="s">
        <v>131</v>
      </c>
      <c r="E126" s="78">
        <v>45173</v>
      </c>
      <c r="F126" s="68">
        <v>18230584.496399999</v>
      </c>
      <c r="G126" s="70">
        <v>4.3676079999999997</v>
      </c>
      <c r="H126" s="68">
        <v>796.24051003400007</v>
      </c>
      <c r="I126" s="69">
        <f t="shared" si="1"/>
        <v>4.1278466841358974E-3</v>
      </c>
      <c r="J126" s="69">
        <f>H126/'סכום נכסי הקרן'!$C$41</f>
        <v>3.7832453368589178E-5</v>
      </c>
    </row>
    <row r="127" spans="1:10">
      <c r="A127" s="62" t="s">
        <v>2678</v>
      </c>
      <c r="B127" s="59" t="s">
        <v>2679</v>
      </c>
      <c r="C127" s="71" t="s">
        <v>1787</v>
      </c>
      <c r="D127" s="71" t="s">
        <v>131</v>
      </c>
      <c r="E127" s="78">
        <v>45195</v>
      </c>
      <c r="F127" s="68">
        <v>20062113.333767999</v>
      </c>
      <c r="G127" s="70">
        <v>4.5041029999999997</v>
      </c>
      <c r="H127" s="68">
        <v>903.61831582699995</v>
      </c>
      <c r="I127" s="69">
        <f t="shared" si="1"/>
        <v>4.6845115536154674E-3</v>
      </c>
      <c r="J127" s="69">
        <f>H127/'סכום נכסי הקרן'!$C$41</f>
        <v>4.2934386489665405E-5</v>
      </c>
    </row>
    <row r="128" spans="1:10">
      <c r="A128" s="62" t="s">
        <v>2678</v>
      </c>
      <c r="B128" s="59" t="s">
        <v>2680</v>
      </c>
      <c r="C128" s="71" t="s">
        <v>1787</v>
      </c>
      <c r="D128" s="71" t="s">
        <v>131</v>
      </c>
      <c r="E128" s="78">
        <v>45195</v>
      </c>
      <c r="F128" s="68">
        <v>6082474.9697759999</v>
      </c>
      <c r="G128" s="70">
        <v>4.5041029999999997</v>
      </c>
      <c r="H128" s="68">
        <v>273.96095799099999</v>
      </c>
      <c r="I128" s="69">
        <f t="shared" si="1"/>
        <v>1.420260358239691E-3</v>
      </c>
      <c r="J128" s="69">
        <f>H128/'סכום נכסי הקרן'!$C$41</f>
        <v>1.3016940280476246E-5</v>
      </c>
    </row>
    <row r="129" spans="1:10">
      <c r="A129" s="62" t="s">
        <v>2681</v>
      </c>
      <c r="B129" s="59" t="s">
        <v>2682</v>
      </c>
      <c r="C129" s="71" t="s">
        <v>1787</v>
      </c>
      <c r="D129" s="71" t="s">
        <v>131</v>
      </c>
      <c r="E129" s="78">
        <v>45187</v>
      </c>
      <c r="F129" s="68">
        <v>7296083.9748</v>
      </c>
      <c r="G129" s="70">
        <v>4.483047</v>
      </c>
      <c r="H129" s="68">
        <v>327.08690974899997</v>
      </c>
      <c r="I129" s="69">
        <f t="shared" si="1"/>
        <v>1.695674358208695E-3</v>
      </c>
      <c r="J129" s="69">
        <f>H129/'סכום נכסי הקרן'!$C$41</f>
        <v>1.5541158864206216E-5</v>
      </c>
    </row>
    <row r="130" spans="1:10">
      <c r="A130" s="62" t="s">
        <v>2683</v>
      </c>
      <c r="B130" s="59" t="s">
        <v>2684</v>
      </c>
      <c r="C130" s="71" t="s">
        <v>1787</v>
      </c>
      <c r="D130" s="71" t="s">
        <v>131</v>
      </c>
      <c r="E130" s="78">
        <v>45195</v>
      </c>
      <c r="F130" s="68">
        <v>38304440.867700003</v>
      </c>
      <c r="G130" s="70">
        <v>4.5141819999999999</v>
      </c>
      <c r="H130" s="68">
        <v>1729.1321970849999</v>
      </c>
      <c r="I130" s="69">
        <f t="shared" si="1"/>
        <v>8.96411638973902E-3</v>
      </c>
      <c r="J130" s="69">
        <f>H130/'סכום נכסי הקרן'!$C$41</f>
        <v>8.2157730472104523E-5</v>
      </c>
    </row>
    <row r="131" spans="1:10">
      <c r="A131" s="62" t="s">
        <v>2685</v>
      </c>
      <c r="B131" s="59" t="s">
        <v>2686</v>
      </c>
      <c r="C131" s="71" t="s">
        <v>1787</v>
      </c>
      <c r="D131" s="71" t="s">
        <v>131</v>
      </c>
      <c r="E131" s="78">
        <v>45239</v>
      </c>
      <c r="F131" s="68">
        <v>12166233.9748</v>
      </c>
      <c r="G131" s="70">
        <v>4.6587509999999996</v>
      </c>
      <c r="H131" s="68">
        <v>566.79456012499998</v>
      </c>
      <c r="I131" s="69">
        <f t="shared" si="1"/>
        <v>2.9383597243731563E-3</v>
      </c>
      <c r="J131" s="69">
        <f>H131/'סכום נכסי הקרן'!$C$41</f>
        <v>2.6930592572567598E-5</v>
      </c>
    </row>
    <row r="132" spans="1:10">
      <c r="A132" s="62" t="s">
        <v>2687</v>
      </c>
      <c r="B132" s="59" t="s">
        <v>2688</v>
      </c>
      <c r="C132" s="71" t="s">
        <v>1787</v>
      </c>
      <c r="D132" s="71" t="s">
        <v>131</v>
      </c>
      <c r="E132" s="78">
        <v>45175</v>
      </c>
      <c r="F132" s="68">
        <v>14592167.9496</v>
      </c>
      <c r="G132" s="70">
        <v>4.4400839999999997</v>
      </c>
      <c r="H132" s="68">
        <v>647.90445047000003</v>
      </c>
      <c r="I132" s="69">
        <f t="shared" si="1"/>
        <v>3.358847237495213E-3</v>
      </c>
      <c r="J132" s="69">
        <f>H132/'סכום נכסי הקרן'!$C$41</f>
        <v>3.0784435859287039E-5</v>
      </c>
    </row>
    <row r="133" spans="1:10">
      <c r="A133" s="62" t="s">
        <v>2689</v>
      </c>
      <c r="B133" s="59" t="s">
        <v>2690</v>
      </c>
      <c r="C133" s="71" t="s">
        <v>1787</v>
      </c>
      <c r="D133" s="71" t="s">
        <v>131</v>
      </c>
      <c r="E133" s="78">
        <v>45173</v>
      </c>
      <c r="F133" s="68">
        <v>4377881.3954539998</v>
      </c>
      <c r="G133" s="70">
        <v>4.3504649999999998</v>
      </c>
      <c r="H133" s="68">
        <v>190.45820813500001</v>
      </c>
      <c r="I133" s="69">
        <f t="shared" si="1"/>
        <v>9.8736785306609656E-4</v>
      </c>
      <c r="J133" s="69">
        <f>H133/'סכום נכסי הקרן'!$C$41</f>
        <v>9.0494030222410557E-6</v>
      </c>
    </row>
    <row r="134" spans="1:10">
      <c r="A134" s="62" t="s">
        <v>2691</v>
      </c>
      <c r="B134" s="59" t="s">
        <v>2692</v>
      </c>
      <c r="C134" s="71" t="s">
        <v>1787</v>
      </c>
      <c r="D134" s="71" t="s">
        <v>131</v>
      </c>
      <c r="E134" s="78">
        <v>45175</v>
      </c>
      <c r="F134" s="68">
        <v>12772526.531373</v>
      </c>
      <c r="G134" s="70">
        <v>4.4728500000000002</v>
      </c>
      <c r="H134" s="68">
        <v>571.29596915299999</v>
      </c>
      <c r="I134" s="69">
        <f t="shared" si="1"/>
        <v>2.9616957969492374E-3</v>
      </c>
      <c r="J134" s="69">
        <f>H134/'סכום נכסי הקרן'!$C$41</f>
        <v>2.7144471852758309E-5</v>
      </c>
    </row>
    <row r="135" spans="1:10">
      <c r="A135" s="62" t="s">
        <v>2693</v>
      </c>
      <c r="B135" s="59" t="s">
        <v>2694</v>
      </c>
      <c r="C135" s="71" t="s">
        <v>1787</v>
      </c>
      <c r="D135" s="71" t="s">
        <v>131</v>
      </c>
      <c r="E135" s="78">
        <v>45239</v>
      </c>
      <c r="F135" s="68">
        <v>8829995.9044320006</v>
      </c>
      <c r="G135" s="70">
        <v>4.7040100000000002</v>
      </c>
      <c r="H135" s="68">
        <v>415.36392718399992</v>
      </c>
      <c r="I135" s="69">
        <f t="shared" si="1"/>
        <v>2.1533174812506405E-3</v>
      </c>
      <c r="J135" s="69">
        <f>H135/'סכום נכסי הקרן'!$C$41</f>
        <v>1.9735539963310507E-5</v>
      </c>
    </row>
    <row r="136" spans="1:10">
      <c r="A136" s="62" t="s">
        <v>2695</v>
      </c>
      <c r="B136" s="59" t="s">
        <v>2696</v>
      </c>
      <c r="C136" s="71" t="s">
        <v>1787</v>
      </c>
      <c r="D136" s="71" t="s">
        <v>131</v>
      </c>
      <c r="E136" s="78">
        <v>45175</v>
      </c>
      <c r="F136" s="68">
        <v>40149637.83072</v>
      </c>
      <c r="G136" s="70">
        <v>4.4904840000000004</v>
      </c>
      <c r="H136" s="68">
        <v>1802.9132081140001</v>
      </c>
      <c r="I136" s="69">
        <f t="shared" si="1"/>
        <v>9.3466097417982449E-3</v>
      </c>
      <c r="J136" s="69">
        <f>H136/'סכום נכסי הקרן'!$C$41</f>
        <v>8.56633504751898E-5</v>
      </c>
    </row>
    <row r="137" spans="1:10">
      <c r="A137" s="62" t="s">
        <v>2697</v>
      </c>
      <c r="B137" s="59" t="s">
        <v>2698</v>
      </c>
      <c r="C137" s="71" t="s">
        <v>1787</v>
      </c>
      <c r="D137" s="71" t="s">
        <v>131</v>
      </c>
      <c r="E137" s="78">
        <v>45187</v>
      </c>
      <c r="F137" s="68">
        <v>18252241.737750001</v>
      </c>
      <c r="G137" s="70">
        <v>4.5460120000000002</v>
      </c>
      <c r="H137" s="68">
        <v>829.74907512199991</v>
      </c>
      <c r="I137" s="69">
        <f t="shared" si="1"/>
        <v>4.301560803859278E-3</v>
      </c>
      <c r="J137" s="69">
        <f>H137/'סכום נכסי הקרן'!$C$41</f>
        <v>3.9424574354854944E-5</v>
      </c>
    </row>
    <row r="138" spans="1:10">
      <c r="A138" s="62" t="s">
        <v>2697</v>
      </c>
      <c r="B138" s="59" t="s">
        <v>2699</v>
      </c>
      <c r="C138" s="71" t="s">
        <v>1787</v>
      </c>
      <c r="D138" s="71" t="s">
        <v>131</v>
      </c>
      <c r="E138" s="78">
        <v>45187</v>
      </c>
      <c r="F138" s="68">
        <v>8242850.9335200004</v>
      </c>
      <c r="G138" s="70">
        <v>4.5460120000000002</v>
      </c>
      <c r="H138" s="68">
        <v>374.72098149500005</v>
      </c>
      <c r="I138" s="69">
        <f t="shared" ref="I138:I201" si="2">IFERROR(H138/$H$9,0)</f>
        <v>1.9426175149946036E-3</v>
      </c>
      <c r="J138" s="69">
        <f>H138/'סכום נכסי הקרן'!$C$41</f>
        <v>1.780443707647606E-5</v>
      </c>
    </row>
    <row r="139" spans="1:10">
      <c r="A139" s="62" t="s">
        <v>2700</v>
      </c>
      <c r="B139" s="59" t="s">
        <v>2701</v>
      </c>
      <c r="C139" s="71" t="s">
        <v>1787</v>
      </c>
      <c r="D139" s="71" t="s">
        <v>131</v>
      </c>
      <c r="E139" s="78">
        <v>45239</v>
      </c>
      <c r="F139" s="68">
        <v>12660332.841192</v>
      </c>
      <c r="G139" s="70">
        <v>4.734159</v>
      </c>
      <c r="H139" s="68">
        <v>599.360340393</v>
      </c>
      <c r="I139" s="69">
        <f t="shared" si="2"/>
        <v>3.107186286701443E-3</v>
      </c>
      <c r="J139" s="69">
        <f>H139/'סכום נכסי הקרן'!$C$41</f>
        <v>2.8477918220879843E-5</v>
      </c>
    </row>
    <row r="140" spans="1:10">
      <c r="A140" s="62" t="s">
        <v>2702</v>
      </c>
      <c r="B140" s="59" t="s">
        <v>2703</v>
      </c>
      <c r="C140" s="71" t="s">
        <v>1787</v>
      </c>
      <c r="D140" s="71" t="s">
        <v>131</v>
      </c>
      <c r="E140" s="78">
        <v>45175</v>
      </c>
      <c r="F140" s="68">
        <v>45636620.244750001</v>
      </c>
      <c r="G140" s="70">
        <v>4.5156650000000003</v>
      </c>
      <c r="H140" s="68">
        <v>2060.7968104510001</v>
      </c>
      <c r="I140" s="69">
        <f t="shared" si="2"/>
        <v>1.0683522344693004E-2</v>
      </c>
      <c r="J140" s="69">
        <f>H140/'סכום נכסי הקרן'!$C$41</f>
        <v>9.7916393666275036E-5</v>
      </c>
    </row>
    <row r="141" spans="1:10">
      <c r="A141" s="62" t="s">
        <v>2704</v>
      </c>
      <c r="B141" s="59" t="s">
        <v>2705</v>
      </c>
      <c r="C141" s="71" t="s">
        <v>1787</v>
      </c>
      <c r="D141" s="71" t="s">
        <v>131</v>
      </c>
      <c r="E141" s="78">
        <v>45187</v>
      </c>
      <c r="F141" s="68">
        <v>25560550.022112001</v>
      </c>
      <c r="G141" s="70">
        <v>4.57369</v>
      </c>
      <c r="H141" s="68">
        <v>1169.0602944330001</v>
      </c>
      <c r="I141" s="69">
        <f t="shared" si="2"/>
        <v>6.060608068941549E-3</v>
      </c>
      <c r="J141" s="69">
        <f>H141/'סכום נכסי הקרן'!$C$41</f>
        <v>5.5546557248534148E-5</v>
      </c>
    </row>
    <row r="142" spans="1:10">
      <c r="A142" s="62" t="s">
        <v>2706</v>
      </c>
      <c r="B142" s="59" t="s">
        <v>2707</v>
      </c>
      <c r="C142" s="71" t="s">
        <v>1787</v>
      </c>
      <c r="D142" s="71" t="s">
        <v>131</v>
      </c>
      <c r="E142" s="78">
        <v>45201</v>
      </c>
      <c r="F142" s="68">
        <v>18269086.2588</v>
      </c>
      <c r="G142" s="70">
        <v>4.665108</v>
      </c>
      <c r="H142" s="68">
        <v>852.27260612599991</v>
      </c>
      <c r="I142" s="69">
        <f t="shared" si="2"/>
        <v>4.4183266322720067E-3</v>
      </c>
      <c r="J142" s="69">
        <f>H142/'סכום נכסי הקרן'!$C$41</f>
        <v>4.0494754062702784E-5</v>
      </c>
    </row>
    <row r="143" spans="1:10">
      <c r="A143" s="62" t="s">
        <v>2708</v>
      </c>
      <c r="B143" s="59" t="s">
        <v>2709</v>
      </c>
      <c r="C143" s="71" t="s">
        <v>1787</v>
      </c>
      <c r="D143" s="71" t="s">
        <v>131</v>
      </c>
      <c r="E143" s="78">
        <v>45244</v>
      </c>
      <c r="F143" s="68">
        <v>10340240.82168</v>
      </c>
      <c r="G143" s="70">
        <v>5.1443950000000003</v>
      </c>
      <c r="H143" s="68">
        <v>531.94281322799998</v>
      </c>
      <c r="I143" s="69">
        <f t="shared" si="2"/>
        <v>2.7576823209351144E-3</v>
      </c>
      <c r="J143" s="69">
        <f>H143/'סכום נכסי הקרן'!$C$41</f>
        <v>2.5274651845263576E-5</v>
      </c>
    </row>
    <row r="144" spans="1:10">
      <c r="A144" s="62" t="s">
        <v>2708</v>
      </c>
      <c r="B144" s="59" t="s">
        <v>2710</v>
      </c>
      <c r="C144" s="71" t="s">
        <v>1787</v>
      </c>
      <c r="D144" s="71" t="s">
        <v>131</v>
      </c>
      <c r="E144" s="78">
        <v>45244</v>
      </c>
      <c r="F144" s="68">
        <v>29307541.538880002</v>
      </c>
      <c r="G144" s="70">
        <v>5.1443950000000003</v>
      </c>
      <c r="H144" s="68">
        <v>1507.6956499570001</v>
      </c>
      <c r="I144" s="69">
        <f t="shared" si="2"/>
        <v>7.8161515408144335E-3</v>
      </c>
      <c r="J144" s="69">
        <f>H144/'סכום נכסי הקרן'!$C$41</f>
        <v>7.1636427250589539E-5</v>
      </c>
    </row>
    <row r="145" spans="1:10">
      <c r="A145" s="62" t="s">
        <v>2711</v>
      </c>
      <c r="B145" s="59" t="s">
        <v>2712</v>
      </c>
      <c r="C145" s="71" t="s">
        <v>1787</v>
      </c>
      <c r="D145" s="71" t="s">
        <v>131</v>
      </c>
      <c r="E145" s="78">
        <v>45244</v>
      </c>
      <c r="F145" s="68">
        <v>5134210.0160400001</v>
      </c>
      <c r="G145" s="70">
        <v>5.2439809999999998</v>
      </c>
      <c r="H145" s="68">
        <v>269.23698567099996</v>
      </c>
      <c r="I145" s="69">
        <f t="shared" si="2"/>
        <v>1.3957704795769875E-3</v>
      </c>
      <c r="J145" s="69">
        <f>H145/'סכום נכסי הקרן'!$C$41</f>
        <v>1.2792486161075468E-5</v>
      </c>
    </row>
    <row r="146" spans="1:10">
      <c r="A146" s="62" t="s">
        <v>2713</v>
      </c>
      <c r="B146" s="59" t="s">
        <v>2714</v>
      </c>
      <c r="C146" s="71" t="s">
        <v>1787</v>
      </c>
      <c r="D146" s="71" t="s">
        <v>131</v>
      </c>
      <c r="E146" s="78">
        <v>45244</v>
      </c>
      <c r="F146" s="68">
        <v>13759240.20435</v>
      </c>
      <c r="G146" s="70">
        <v>5.2439809999999998</v>
      </c>
      <c r="H146" s="68">
        <v>721.53190879599981</v>
      </c>
      <c r="I146" s="69">
        <f t="shared" si="2"/>
        <v>3.7405445461379926E-3</v>
      </c>
      <c r="J146" s="69">
        <f>H146/'סכום נכסי הקרן'!$C$41</f>
        <v>3.4282759982041337E-5</v>
      </c>
    </row>
    <row r="147" spans="1:10">
      <c r="A147" s="62" t="s">
        <v>2715</v>
      </c>
      <c r="B147" s="59" t="s">
        <v>2716</v>
      </c>
      <c r="C147" s="71" t="s">
        <v>1787</v>
      </c>
      <c r="D147" s="71" t="s">
        <v>131</v>
      </c>
      <c r="E147" s="78">
        <v>45244</v>
      </c>
      <c r="F147" s="68">
        <v>10351108.126800001</v>
      </c>
      <c r="G147" s="70">
        <v>5.2439809999999998</v>
      </c>
      <c r="H147" s="68">
        <v>542.81011834799995</v>
      </c>
      <c r="I147" s="69">
        <f t="shared" si="2"/>
        <v>2.8140202852056958E-3</v>
      </c>
      <c r="J147" s="69">
        <f>H147/'סכום נכסי הקרן'!$C$41</f>
        <v>2.5790999367166317E-5</v>
      </c>
    </row>
    <row r="148" spans="1:10">
      <c r="A148" s="62" t="s">
        <v>2717</v>
      </c>
      <c r="B148" s="59" t="s">
        <v>2718</v>
      </c>
      <c r="C148" s="71" t="s">
        <v>1787</v>
      </c>
      <c r="D148" s="71" t="s">
        <v>131</v>
      </c>
      <c r="E148" s="78">
        <v>45180</v>
      </c>
      <c r="F148" s="68">
        <v>45879662.619900011</v>
      </c>
      <c r="G148" s="70">
        <v>5.0339830000000001</v>
      </c>
      <c r="H148" s="68">
        <v>2309.5743349750001</v>
      </c>
      <c r="I148" s="69">
        <f t="shared" si="2"/>
        <v>1.1973227486233818E-2</v>
      </c>
      <c r="J148" s="69">
        <f>H148/'סכום נכסי הקרן'!$C$41</f>
        <v>1.097367720282167E-4</v>
      </c>
    </row>
    <row r="149" spans="1:10">
      <c r="A149" s="62" t="s">
        <v>2719</v>
      </c>
      <c r="B149" s="59" t="s">
        <v>2720</v>
      </c>
      <c r="C149" s="71" t="s">
        <v>1787</v>
      </c>
      <c r="D149" s="71" t="s">
        <v>131</v>
      </c>
      <c r="E149" s="78">
        <v>45238</v>
      </c>
      <c r="F149" s="68">
        <v>22030323.427655999</v>
      </c>
      <c r="G149" s="70">
        <v>5.2778799999999997</v>
      </c>
      <c r="H149" s="68">
        <v>1162.7339735989999</v>
      </c>
      <c r="I149" s="69">
        <f t="shared" si="2"/>
        <v>6.0278113421381209E-3</v>
      </c>
      <c r="J149" s="69">
        <f>H149/'סכום נכסי הקרן'!$C$41</f>
        <v>5.5245969379754612E-5</v>
      </c>
    </row>
    <row r="150" spans="1:10">
      <c r="A150" s="62" t="s">
        <v>2721</v>
      </c>
      <c r="B150" s="59" t="s">
        <v>2722</v>
      </c>
      <c r="C150" s="71" t="s">
        <v>1787</v>
      </c>
      <c r="D150" s="71" t="s">
        <v>131</v>
      </c>
      <c r="E150" s="78">
        <v>45238</v>
      </c>
      <c r="F150" s="68">
        <v>18363415.576680001</v>
      </c>
      <c r="G150" s="70">
        <v>5.3027049999999996</v>
      </c>
      <c r="H150" s="68">
        <v>973.75769829899991</v>
      </c>
      <c r="I150" s="69">
        <f t="shared" si="2"/>
        <v>5.0481260817836233E-3</v>
      </c>
      <c r="J150" s="69">
        <f>H150/'סכום נכסי הקרן'!$C$41</f>
        <v>4.6266978694199522E-5</v>
      </c>
    </row>
    <row r="151" spans="1:10">
      <c r="A151" s="62" t="s">
        <v>2723</v>
      </c>
      <c r="B151" s="59" t="s">
        <v>2724</v>
      </c>
      <c r="C151" s="71" t="s">
        <v>1787</v>
      </c>
      <c r="D151" s="71" t="s">
        <v>131</v>
      </c>
      <c r="E151" s="78">
        <v>45243</v>
      </c>
      <c r="F151" s="68">
        <v>3062424.06648</v>
      </c>
      <c r="G151" s="70">
        <v>5.3887869999999998</v>
      </c>
      <c r="H151" s="68">
        <v>165.02750041300001</v>
      </c>
      <c r="I151" s="69">
        <f t="shared" si="2"/>
        <v>8.5553072443142768E-4</v>
      </c>
      <c r="J151" s="69">
        <f>H151/'סכום נכסי הקרן'!$C$41</f>
        <v>7.8410921514694809E-6</v>
      </c>
    </row>
    <row r="152" spans="1:10">
      <c r="A152" s="62" t="s">
        <v>2723</v>
      </c>
      <c r="B152" s="59" t="s">
        <v>2725</v>
      </c>
      <c r="C152" s="71" t="s">
        <v>1787</v>
      </c>
      <c r="D152" s="71" t="s">
        <v>131</v>
      </c>
      <c r="E152" s="78">
        <v>45243</v>
      </c>
      <c r="F152" s="68">
        <v>22038408.797759999</v>
      </c>
      <c r="G152" s="70">
        <v>5.3887869999999998</v>
      </c>
      <c r="H152" s="68">
        <v>1187.6028394589998</v>
      </c>
      <c r="I152" s="69">
        <f t="shared" si="2"/>
        <v>6.156735786680685E-3</v>
      </c>
      <c r="J152" s="69">
        <f>H152/'סכום נכסי הקרן'!$C$41</f>
        <v>5.6427584979716956E-5</v>
      </c>
    </row>
    <row r="153" spans="1:10">
      <c r="A153" s="62" t="s">
        <v>2726</v>
      </c>
      <c r="B153" s="59" t="s">
        <v>2727</v>
      </c>
      <c r="C153" s="71" t="s">
        <v>1787</v>
      </c>
      <c r="D153" s="71" t="s">
        <v>131</v>
      </c>
      <c r="E153" s="78">
        <v>45238</v>
      </c>
      <c r="F153" s="68">
        <v>18367747.024950001</v>
      </c>
      <c r="G153" s="70">
        <v>5.3250359999999999</v>
      </c>
      <c r="H153" s="68">
        <v>978.08914656900004</v>
      </c>
      <c r="I153" s="69">
        <f t="shared" si="2"/>
        <v>5.0705810487860718E-3</v>
      </c>
      <c r="J153" s="69">
        <f>H153/'סכום נכסי הקרן'!$C$41</f>
        <v>4.6472782484170271E-5</v>
      </c>
    </row>
    <row r="154" spans="1:10">
      <c r="A154" s="62" t="s">
        <v>2728</v>
      </c>
      <c r="B154" s="59" t="s">
        <v>2729</v>
      </c>
      <c r="C154" s="71" t="s">
        <v>1787</v>
      </c>
      <c r="D154" s="71" t="s">
        <v>131</v>
      </c>
      <c r="E154" s="78">
        <v>45197</v>
      </c>
      <c r="F154" s="68">
        <v>14699972.884319998</v>
      </c>
      <c r="G154" s="70">
        <v>5.1408899999999997</v>
      </c>
      <c r="H154" s="68">
        <v>755.70938518999992</v>
      </c>
      <c r="I154" s="69">
        <f t="shared" si="2"/>
        <v>3.9177264162228017E-3</v>
      </c>
      <c r="J154" s="69">
        <f>H154/'סכום נכסי הקרן'!$C$41</f>
        <v>3.5906663520780974E-5</v>
      </c>
    </row>
    <row r="155" spans="1:10">
      <c r="A155" s="62" t="s">
        <v>2730</v>
      </c>
      <c r="B155" s="59" t="s">
        <v>2731</v>
      </c>
      <c r="C155" s="71" t="s">
        <v>1787</v>
      </c>
      <c r="D155" s="71" t="s">
        <v>131</v>
      </c>
      <c r="E155" s="78">
        <v>45243</v>
      </c>
      <c r="F155" s="68">
        <v>11945450.184106</v>
      </c>
      <c r="G155" s="70">
        <v>5.4631080000000001</v>
      </c>
      <c r="H155" s="68">
        <v>652.59286205500007</v>
      </c>
      <c r="I155" s="69">
        <f t="shared" si="2"/>
        <v>3.3831527632391624E-3</v>
      </c>
      <c r="J155" s="69">
        <f>H155/'סכום נכסי הקרן'!$C$41</f>
        <v>3.1007200351205058E-5</v>
      </c>
    </row>
    <row r="156" spans="1:10">
      <c r="A156" s="62" t="s">
        <v>2732</v>
      </c>
      <c r="B156" s="59" t="s">
        <v>2733</v>
      </c>
      <c r="C156" s="71" t="s">
        <v>1787</v>
      </c>
      <c r="D156" s="71" t="s">
        <v>131</v>
      </c>
      <c r="E156" s="78">
        <v>45243</v>
      </c>
      <c r="F156" s="68">
        <v>10306151.759232</v>
      </c>
      <c r="G156" s="70">
        <v>5.5867180000000003</v>
      </c>
      <c r="H156" s="68">
        <v>575.77564535799991</v>
      </c>
      <c r="I156" s="69">
        <f t="shared" si="2"/>
        <v>2.9849192028621337E-3</v>
      </c>
      <c r="J156" s="69">
        <f>H156/'סכום נכסי הקרן'!$C$41</f>
        <v>2.7357318522823866E-5</v>
      </c>
    </row>
    <row r="157" spans="1:10">
      <c r="A157" s="62" t="s">
        <v>2732</v>
      </c>
      <c r="B157" s="59" t="s">
        <v>2734</v>
      </c>
      <c r="C157" s="71" t="s">
        <v>1787</v>
      </c>
      <c r="D157" s="71" t="s">
        <v>131</v>
      </c>
      <c r="E157" s="78">
        <v>45243</v>
      </c>
      <c r="F157" s="68">
        <v>11873307.07968</v>
      </c>
      <c r="G157" s="70">
        <v>5.5867180000000003</v>
      </c>
      <c r="H157" s="68">
        <v>663.32819524199999</v>
      </c>
      <c r="I157" s="69">
        <f t="shared" si="2"/>
        <v>3.4388065624877829E-3</v>
      </c>
      <c r="J157" s="69">
        <f>H157/'סכום נכסי הקרן'!$C$41</f>
        <v>3.1517277378278322E-5</v>
      </c>
    </row>
    <row r="158" spans="1:10">
      <c r="A158" s="62" t="s">
        <v>2735</v>
      </c>
      <c r="B158" s="59" t="s">
        <v>2736</v>
      </c>
      <c r="C158" s="71" t="s">
        <v>1787</v>
      </c>
      <c r="D158" s="71" t="s">
        <v>131</v>
      </c>
      <c r="E158" s="78">
        <v>45243</v>
      </c>
      <c r="F158" s="68">
        <v>12899534.22009</v>
      </c>
      <c r="G158" s="70">
        <v>5.7100049999999998</v>
      </c>
      <c r="H158" s="68">
        <v>736.56407774800005</v>
      </c>
      <c r="I158" s="69">
        <f t="shared" si="2"/>
        <v>3.8184738752564461E-3</v>
      </c>
      <c r="J158" s="69">
        <f>H158/'סכום נכסי הקרן'!$C$41</f>
        <v>3.4996996225662025E-5</v>
      </c>
    </row>
    <row r="159" spans="1:10">
      <c r="A159" s="62" t="s">
        <v>2737</v>
      </c>
      <c r="B159" s="59" t="s">
        <v>2738</v>
      </c>
      <c r="C159" s="71" t="s">
        <v>1787</v>
      </c>
      <c r="D159" s="71" t="s">
        <v>131</v>
      </c>
      <c r="E159" s="78">
        <v>45237</v>
      </c>
      <c r="F159" s="68">
        <v>18504552.967739999</v>
      </c>
      <c r="G159" s="70">
        <v>5.8540850000000004</v>
      </c>
      <c r="H159" s="68">
        <v>1083.272324365</v>
      </c>
      <c r="I159" s="69">
        <f t="shared" si="2"/>
        <v>5.6158685922113056E-3</v>
      </c>
      <c r="J159" s="69">
        <f>H159/'סכום נכסי הקרן'!$C$41</f>
        <v>5.1470440376453687E-5</v>
      </c>
    </row>
    <row r="160" spans="1:10">
      <c r="A160" s="62" t="s">
        <v>2739</v>
      </c>
      <c r="B160" s="59" t="s">
        <v>2740</v>
      </c>
      <c r="C160" s="71" t="s">
        <v>1787</v>
      </c>
      <c r="D160" s="71" t="s">
        <v>131</v>
      </c>
      <c r="E160" s="78">
        <v>45237</v>
      </c>
      <c r="F160" s="68">
        <v>7398113.6451600008</v>
      </c>
      <c r="G160" s="70">
        <v>5.8540850000000004</v>
      </c>
      <c r="H160" s="68">
        <v>433.09188707699997</v>
      </c>
      <c r="I160" s="69">
        <f t="shared" si="2"/>
        <v>2.2452222506496376E-3</v>
      </c>
      <c r="J160" s="69">
        <f>H160/'סכום נכסי הקרן'!$C$41</f>
        <v>2.0577863617432931E-5</v>
      </c>
    </row>
    <row r="161" spans="1:10">
      <c r="A161" s="62" t="s">
        <v>2741</v>
      </c>
      <c r="B161" s="59" t="s">
        <v>2742</v>
      </c>
      <c r="C161" s="71" t="s">
        <v>1787</v>
      </c>
      <c r="D161" s="71" t="s">
        <v>131</v>
      </c>
      <c r="E161" s="78">
        <v>45237</v>
      </c>
      <c r="F161" s="68">
        <v>17028944.491896</v>
      </c>
      <c r="G161" s="70">
        <v>5.9275219999999997</v>
      </c>
      <c r="H161" s="68">
        <v>1009.3944483039999</v>
      </c>
      <c r="I161" s="69">
        <f t="shared" si="2"/>
        <v>5.2328730752959698E-3</v>
      </c>
      <c r="J161" s="69">
        <f>H161/'סכום נכסי הקרן'!$C$41</f>
        <v>4.7960217942620407E-5</v>
      </c>
    </row>
    <row r="162" spans="1:10">
      <c r="A162" s="62" t="s">
        <v>2743</v>
      </c>
      <c r="B162" s="59" t="s">
        <v>2744</v>
      </c>
      <c r="C162" s="71" t="s">
        <v>1787</v>
      </c>
      <c r="D162" s="71" t="s">
        <v>131</v>
      </c>
      <c r="E162" s="78">
        <v>45236</v>
      </c>
      <c r="F162" s="68">
        <v>15001538.48208</v>
      </c>
      <c r="G162" s="70">
        <v>6.2561010000000001</v>
      </c>
      <c r="H162" s="68">
        <v>938.51146554700006</v>
      </c>
      <c r="I162" s="69">
        <f t="shared" si="2"/>
        <v>4.8654035963534206E-3</v>
      </c>
      <c r="J162" s="69">
        <f>H162/'סכום נכסי הקרן'!$C$41</f>
        <v>4.4592294424553994E-5</v>
      </c>
    </row>
    <row r="163" spans="1:10">
      <c r="A163" s="62" t="s">
        <v>2743</v>
      </c>
      <c r="B163" s="59" t="s">
        <v>2745</v>
      </c>
      <c r="C163" s="71" t="s">
        <v>1787</v>
      </c>
      <c r="D163" s="71" t="s">
        <v>131</v>
      </c>
      <c r="E163" s="78">
        <v>45236</v>
      </c>
      <c r="F163" s="68">
        <v>7440850.6014240002</v>
      </c>
      <c r="G163" s="70">
        <v>6.2561010000000001</v>
      </c>
      <c r="H163" s="68">
        <v>465.50716189599996</v>
      </c>
      <c r="I163" s="69">
        <f t="shared" si="2"/>
        <v>2.4132685670462365E-3</v>
      </c>
      <c r="J163" s="69">
        <f>H163/'סכום נכסי הקרן'!$C$41</f>
        <v>2.2118038172188321E-5</v>
      </c>
    </row>
    <row r="164" spans="1:10">
      <c r="A164" s="62" t="s">
        <v>2746</v>
      </c>
      <c r="B164" s="59" t="s">
        <v>2747</v>
      </c>
      <c r="C164" s="71" t="s">
        <v>1787</v>
      </c>
      <c r="D164" s="71" t="s">
        <v>131</v>
      </c>
      <c r="E164" s="78">
        <v>45236</v>
      </c>
      <c r="F164" s="68">
        <v>11161564.665354002</v>
      </c>
      <c r="G164" s="70">
        <v>6.258527</v>
      </c>
      <c r="H164" s="68">
        <v>698.5495060610001</v>
      </c>
      <c r="I164" s="69">
        <f t="shared" si="2"/>
        <v>3.6213998483643345E-3</v>
      </c>
      <c r="J164" s="69">
        <f>H164/'סכום נכסי הקרן'!$C$41</f>
        <v>3.319077751089969E-5</v>
      </c>
    </row>
    <row r="165" spans="1:10">
      <c r="A165" s="62" t="s">
        <v>2748</v>
      </c>
      <c r="B165" s="59" t="s">
        <v>2749</v>
      </c>
      <c r="C165" s="71" t="s">
        <v>1787</v>
      </c>
      <c r="D165" s="71" t="s">
        <v>131</v>
      </c>
      <c r="E165" s="78">
        <v>45236</v>
      </c>
      <c r="F165" s="68">
        <v>310255.01679800003</v>
      </c>
      <c r="G165" s="70">
        <v>6.2755000000000001</v>
      </c>
      <c r="H165" s="68">
        <v>19.470053578999998</v>
      </c>
      <c r="I165" s="69">
        <f t="shared" si="2"/>
        <v>1.0093608035917637E-4</v>
      </c>
      <c r="J165" s="69">
        <f>H165/'סכום נכסי הקרן'!$C$41</f>
        <v>9.2509723485432428E-7</v>
      </c>
    </row>
    <row r="166" spans="1:10">
      <c r="A166" s="62" t="s">
        <v>2748</v>
      </c>
      <c r="B166" s="59" t="s">
        <v>2750</v>
      </c>
      <c r="C166" s="71" t="s">
        <v>1787</v>
      </c>
      <c r="D166" s="71" t="s">
        <v>131</v>
      </c>
      <c r="E166" s="78">
        <v>45236</v>
      </c>
      <c r="F166" s="68">
        <v>42421626.829944</v>
      </c>
      <c r="G166" s="70">
        <v>6.2755000000000001</v>
      </c>
      <c r="H166" s="68">
        <v>2662.1692244400001</v>
      </c>
      <c r="I166" s="69">
        <f t="shared" si="2"/>
        <v>1.3801139564280708E-2</v>
      </c>
      <c r="J166" s="69">
        <f>H166/'סכום נכסי הקרן'!$C$41</f>
        <v>1.2648991325324413E-4</v>
      </c>
    </row>
    <row r="167" spans="1:10">
      <c r="A167" s="62" t="s">
        <v>2751</v>
      </c>
      <c r="B167" s="59" t="s">
        <v>2752</v>
      </c>
      <c r="C167" s="71" t="s">
        <v>1787</v>
      </c>
      <c r="D167" s="71" t="s">
        <v>131</v>
      </c>
      <c r="E167" s="78">
        <v>45236</v>
      </c>
      <c r="F167" s="68">
        <v>4656593.952974</v>
      </c>
      <c r="G167" s="70">
        <v>6.331226</v>
      </c>
      <c r="H167" s="68">
        <v>294.81950790099995</v>
      </c>
      <c r="I167" s="69">
        <f t="shared" si="2"/>
        <v>1.5283946405285937E-3</v>
      </c>
      <c r="J167" s="69">
        <f>H167/'סכום נכסי הקרן'!$C$41</f>
        <v>1.4008010323838857E-5</v>
      </c>
    </row>
    <row r="168" spans="1:10">
      <c r="A168" s="62" t="s">
        <v>2753</v>
      </c>
      <c r="B168" s="59" t="s">
        <v>2754</v>
      </c>
      <c r="C168" s="71" t="s">
        <v>1787</v>
      </c>
      <c r="D168" s="71" t="s">
        <v>131</v>
      </c>
      <c r="E168" s="78">
        <v>45210</v>
      </c>
      <c r="F168" s="68">
        <v>18097368.398495998</v>
      </c>
      <c r="G168" s="70">
        <v>7.5140630000000002</v>
      </c>
      <c r="H168" s="68">
        <v>1359.8475944569998</v>
      </c>
      <c r="I168" s="69">
        <f t="shared" si="2"/>
        <v>7.0496819905204438E-3</v>
      </c>
      <c r="J168" s="69">
        <f>H168/'סכום נכסי הקרן'!$C$41</f>
        <v>6.4611596693925832E-5</v>
      </c>
    </row>
    <row r="169" spans="1:10">
      <c r="A169" s="62" t="s">
        <v>2755</v>
      </c>
      <c r="B169" s="59" t="s">
        <v>2756</v>
      </c>
      <c r="C169" s="71" t="s">
        <v>1787</v>
      </c>
      <c r="D169" s="71" t="s">
        <v>131</v>
      </c>
      <c r="E169" s="78">
        <v>45210</v>
      </c>
      <c r="F169" s="68">
        <v>13720000</v>
      </c>
      <c r="G169" s="70">
        <v>7.5848430000000002</v>
      </c>
      <c r="H169" s="68">
        <v>1040.6404199999999</v>
      </c>
      <c r="I169" s="69">
        <f t="shared" si="2"/>
        <v>5.3948575247588972E-3</v>
      </c>
      <c r="J169" s="69">
        <f>H169/'סכום נכסי הקרן'!$C$41</f>
        <v>4.9444834402406791E-5</v>
      </c>
    </row>
    <row r="170" spans="1:10">
      <c r="A170" s="62" t="s">
        <v>2757</v>
      </c>
      <c r="B170" s="59" t="s">
        <v>2758</v>
      </c>
      <c r="C170" s="71" t="s">
        <v>1787</v>
      </c>
      <c r="D170" s="71" t="s">
        <v>131</v>
      </c>
      <c r="E170" s="78">
        <v>45210</v>
      </c>
      <c r="F170" s="68">
        <v>17747483.632686</v>
      </c>
      <c r="G170" s="70">
        <v>7.5961169999999996</v>
      </c>
      <c r="H170" s="68">
        <v>1348.1196082260001</v>
      </c>
      <c r="I170" s="69">
        <f t="shared" si="2"/>
        <v>6.9888821084933966E-3</v>
      </c>
      <c r="J170" s="69">
        <f>H170/'סכום נכסי הקרן'!$C$41</f>
        <v>6.4054354897508307E-5</v>
      </c>
    </row>
    <row r="171" spans="1:10">
      <c r="A171" s="62" t="s">
        <v>2759</v>
      </c>
      <c r="B171" s="59" t="s">
        <v>2760</v>
      </c>
      <c r="C171" s="71" t="s">
        <v>1787</v>
      </c>
      <c r="D171" s="71" t="s">
        <v>131</v>
      </c>
      <c r="E171" s="78">
        <v>45210</v>
      </c>
      <c r="F171" s="68">
        <v>35894519.304678001</v>
      </c>
      <c r="G171" s="70">
        <v>7.6526129999999997</v>
      </c>
      <c r="H171" s="68">
        <v>2746.868617227</v>
      </c>
      <c r="I171" s="69">
        <f t="shared" si="2"/>
        <v>1.4240235670618242E-2</v>
      </c>
      <c r="J171" s="69">
        <f>H171/'סכום נכסי הקרן'!$C$41</f>
        <v>1.3051430762602625E-4</v>
      </c>
    </row>
    <row r="172" spans="1:10">
      <c r="A172" s="62" t="s">
        <v>2761</v>
      </c>
      <c r="B172" s="59" t="s">
        <v>2762</v>
      </c>
      <c r="C172" s="71" t="s">
        <v>1787</v>
      </c>
      <c r="D172" s="71" t="s">
        <v>131</v>
      </c>
      <c r="E172" s="78">
        <v>45211</v>
      </c>
      <c r="F172" s="68">
        <v>22674842.930232</v>
      </c>
      <c r="G172" s="70">
        <v>7.67143</v>
      </c>
      <c r="H172" s="68">
        <v>1739.4846010120002</v>
      </c>
      <c r="I172" s="69">
        <f t="shared" si="2"/>
        <v>9.0177850183561174E-3</v>
      </c>
      <c r="J172" s="69">
        <f>H172/'סכום נכסי הקרן'!$C$41</f>
        <v>8.2649613055175202E-5</v>
      </c>
    </row>
    <row r="173" spans="1:10">
      <c r="A173" s="62" t="s">
        <v>2763</v>
      </c>
      <c r="B173" s="59" t="s">
        <v>2764</v>
      </c>
      <c r="C173" s="71" t="s">
        <v>1787</v>
      </c>
      <c r="D173" s="71" t="s">
        <v>131</v>
      </c>
      <c r="E173" s="78">
        <v>45211</v>
      </c>
      <c r="F173" s="68">
        <v>18926022.579750001</v>
      </c>
      <c r="G173" s="70">
        <v>7.8301119999999997</v>
      </c>
      <c r="H173" s="68">
        <v>1481.9288257800001</v>
      </c>
      <c r="I173" s="69">
        <f t="shared" si="2"/>
        <v>7.6825719271180638E-3</v>
      </c>
      <c r="J173" s="69">
        <f>H173/'סכום נכסי הקרן'!$C$41</f>
        <v>7.0412146192481409E-5</v>
      </c>
    </row>
    <row r="174" spans="1:10">
      <c r="A174" s="62" t="s">
        <v>2765</v>
      </c>
      <c r="B174" s="59" t="s">
        <v>2766</v>
      </c>
      <c r="C174" s="71" t="s">
        <v>1787</v>
      </c>
      <c r="D174" s="71" t="s">
        <v>131</v>
      </c>
      <c r="E174" s="78">
        <v>45211</v>
      </c>
      <c r="F174" s="68">
        <v>13630201.416036</v>
      </c>
      <c r="G174" s="70">
        <v>7.8093570000000003</v>
      </c>
      <c r="H174" s="68">
        <v>1064.4311352329998</v>
      </c>
      <c r="I174" s="69">
        <f t="shared" si="2"/>
        <v>5.5181926524624182E-3</v>
      </c>
      <c r="J174" s="69">
        <f>H174/'סכום נכסי הקרן'!$C$41</f>
        <v>5.0575222913560816E-5</v>
      </c>
    </row>
    <row r="175" spans="1:10">
      <c r="A175" s="62" t="s">
        <v>2767</v>
      </c>
      <c r="B175" s="59" t="s">
        <v>2768</v>
      </c>
      <c r="C175" s="71" t="s">
        <v>1787</v>
      </c>
      <c r="D175" s="71" t="s">
        <v>131</v>
      </c>
      <c r="E175" s="78">
        <v>45211</v>
      </c>
      <c r="F175" s="68">
        <v>17048456.996507999</v>
      </c>
      <c r="G175" s="70">
        <v>7.8210750000000004</v>
      </c>
      <c r="H175" s="68">
        <v>1333.372523213</v>
      </c>
      <c r="I175" s="69">
        <f t="shared" si="2"/>
        <v>6.9124307031648942E-3</v>
      </c>
      <c r="J175" s="69">
        <f>H175/'סכום נכסי הקרן'!$C$41</f>
        <v>6.3353664089836238E-5</v>
      </c>
    </row>
    <row r="176" spans="1:10">
      <c r="A176" s="62" t="s">
        <v>2767</v>
      </c>
      <c r="B176" s="59" t="s">
        <v>2769</v>
      </c>
      <c r="C176" s="71" t="s">
        <v>1787</v>
      </c>
      <c r="D176" s="71" t="s">
        <v>131</v>
      </c>
      <c r="E176" s="78">
        <v>45211</v>
      </c>
      <c r="F176" s="68">
        <v>17418582.327383999</v>
      </c>
      <c r="G176" s="70">
        <v>7.8210750000000004</v>
      </c>
      <c r="H176" s="68">
        <v>1362.3203018060001</v>
      </c>
      <c r="I176" s="69">
        <f t="shared" si="2"/>
        <v>7.0625009273903774E-3</v>
      </c>
      <c r="J176" s="69">
        <f>H176/'סכום נכסי הקרן'!$C$41</f>
        <v>6.4729084543760579E-5</v>
      </c>
    </row>
    <row r="177" spans="1:10">
      <c r="A177" s="62" t="s">
        <v>2770</v>
      </c>
      <c r="B177" s="59" t="s">
        <v>2771</v>
      </c>
      <c r="C177" s="71" t="s">
        <v>1787</v>
      </c>
      <c r="D177" s="71" t="s">
        <v>131</v>
      </c>
      <c r="E177" s="78">
        <v>45211</v>
      </c>
      <c r="F177" s="68">
        <v>7573296.6640799996</v>
      </c>
      <c r="G177" s="70">
        <v>7.8210750000000004</v>
      </c>
      <c r="H177" s="68">
        <v>592.31317453099996</v>
      </c>
      <c r="I177" s="69">
        <f t="shared" si="2"/>
        <v>3.0706525762591416E-3</v>
      </c>
      <c r="J177" s="69">
        <f>H177/'סכום נכסי הקרן'!$C$41</f>
        <v>2.8143080228470431E-5</v>
      </c>
    </row>
    <row r="178" spans="1:10">
      <c r="A178" s="62" t="s">
        <v>2772</v>
      </c>
      <c r="B178" s="59" t="s">
        <v>2773</v>
      </c>
      <c r="C178" s="71" t="s">
        <v>1787</v>
      </c>
      <c r="D178" s="71" t="s">
        <v>131</v>
      </c>
      <c r="E178" s="78">
        <v>45211</v>
      </c>
      <c r="F178" s="68">
        <v>17048580.390719999</v>
      </c>
      <c r="G178" s="70">
        <v>7.8679129999999997</v>
      </c>
      <c r="H178" s="68">
        <v>1341.3675387530002</v>
      </c>
      <c r="I178" s="69">
        <f t="shared" si="2"/>
        <v>6.9538782280904919E-3</v>
      </c>
      <c r="J178" s="69">
        <f>H178/'סכום נכסי הקרן'!$C$41</f>
        <v>6.3733538071110164E-5</v>
      </c>
    </row>
    <row r="179" spans="1:10">
      <c r="A179" s="62" t="s">
        <v>2774</v>
      </c>
      <c r="B179" s="59" t="s">
        <v>2775</v>
      </c>
      <c r="C179" s="71" t="s">
        <v>1787</v>
      </c>
      <c r="D179" s="71" t="s">
        <v>131</v>
      </c>
      <c r="E179" s="78">
        <v>45211</v>
      </c>
      <c r="F179" s="68">
        <v>14668253.758771</v>
      </c>
      <c r="G179" s="70">
        <v>7.8866360000000002</v>
      </c>
      <c r="H179" s="68">
        <v>1156.831725598</v>
      </c>
      <c r="I179" s="69">
        <f t="shared" si="2"/>
        <v>5.9972130812698879E-3</v>
      </c>
      <c r="J179" s="69">
        <f>H179/'סכום נכסי הקרן'!$C$41</f>
        <v>5.496553084459626E-5</v>
      </c>
    </row>
    <row r="180" spans="1:10">
      <c r="A180" s="62" t="s">
        <v>2774</v>
      </c>
      <c r="B180" s="59" t="s">
        <v>2776</v>
      </c>
      <c r="C180" s="71" t="s">
        <v>1787</v>
      </c>
      <c r="D180" s="71" t="s">
        <v>131</v>
      </c>
      <c r="E180" s="78">
        <v>45211</v>
      </c>
      <c r="F180" s="68">
        <v>14217159.274668001</v>
      </c>
      <c r="G180" s="70">
        <v>7.8866360000000002</v>
      </c>
      <c r="H180" s="68">
        <v>1121.2555467879999</v>
      </c>
      <c r="I180" s="69">
        <f t="shared" si="2"/>
        <v>5.8127800991690229E-3</v>
      </c>
      <c r="J180" s="69">
        <f>H180/'סכום נכסי הקרן'!$C$41</f>
        <v>5.3275169566941035E-5</v>
      </c>
    </row>
    <row r="181" spans="1:10">
      <c r="A181" s="62" t="s">
        <v>2777</v>
      </c>
      <c r="B181" s="59" t="s">
        <v>2778</v>
      </c>
      <c r="C181" s="71" t="s">
        <v>1787</v>
      </c>
      <c r="D181" s="71" t="s">
        <v>131</v>
      </c>
      <c r="E181" s="78">
        <v>45215</v>
      </c>
      <c r="F181" s="68">
        <v>59043655.820474997</v>
      </c>
      <c r="G181" s="70">
        <v>8.3817020000000007</v>
      </c>
      <c r="H181" s="68">
        <v>4948.8632864809997</v>
      </c>
      <c r="I181" s="69">
        <f t="shared" si="2"/>
        <v>2.5655751811057916E-2</v>
      </c>
      <c r="J181" s="69">
        <f>H181/'סכום נכסי הקרן'!$C$41</f>
        <v>2.3513955539051969E-4</v>
      </c>
    </row>
    <row r="182" spans="1:10">
      <c r="A182" s="62" t="s">
        <v>2779</v>
      </c>
      <c r="B182" s="59" t="s">
        <v>2780</v>
      </c>
      <c r="C182" s="71" t="s">
        <v>1787</v>
      </c>
      <c r="D182" s="71" t="s">
        <v>131</v>
      </c>
      <c r="E182" s="78">
        <v>45215</v>
      </c>
      <c r="F182" s="68">
        <v>19063108.300620001</v>
      </c>
      <c r="G182" s="70">
        <v>8.4164150000000006</v>
      </c>
      <c r="H182" s="68">
        <v>1604.4302446050001</v>
      </c>
      <c r="I182" s="69">
        <f t="shared" si="2"/>
        <v>8.3176401874319305E-3</v>
      </c>
      <c r="J182" s="69">
        <f>H182/'סכום נכסי הקרן'!$C$41</f>
        <v>7.6232660417617889E-5</v>
      </c>
    </row>
    <row r="183" spans="1:10">
      <c r="A183" s="62" t="s">
        <v>2781</v>
      </c>
      <c r="B183" s="59" t="s">
        <v>2782</v>
      </c>
      <c r="C183" s="71" t="s">
        <v>1787</v>
      </c>
      <c r="D183" s="71" t="s">
        <v>131</v>
      </c>
      <c r="E183" s="78">
        <v>45215</v>
      </c>
      <c r="F183" s="68">
        <v>15840000</v>
      </c>
      <c r="G183" s="70">
        <v>8.4395419999999994</v>
      </c>
      <c r="H183" s="68">
        <v>1336.8234299999999</v>
      </c>
      <c r="I183" s="69">
        <f t="shared" si="2"/>
        <v>6.9303207928532113E-3</v>
      </c>
      <c r="J183" s="69">
        <f>H183/'סכום נכסי הקרן'!$C$41</f>
        <v>6.3517629962525811E-5</v>
      </c>
    </row>
    <row r="184" spans="1:10">
      <c r="A184" s="62" t="s">
        <v>2783</v>
      </c>
      <c r="B184" s="59" t="s">
        <v>2784</v>
      </c>
      <c r="C184" s="71" t="s">
        <v>1787</v>
      </c>
      <c r="D184" s="71" t="s">
        <v>131</v>
      </c>
      <c r="E184" s="78">
        <v>45216</v>
      </c>
      <c r="F184" s="68">
        <v>19136338.456859998</v>
      </c>
      <c r="G184" s="70">
        <v>8.8298930000000002</v>
      </c>
      <c r="H184" s="68">
        <v>1689.7182894319999</v>
      </c>
      <c r="I184" s="69">
        <f t="shared" si="2"/>
        <v>8.7597879663995348E-3</v>
      </c>
      <c r="J184" s="69">
        <f>H184/'סכום נכסי הקרן'!$C$41</f>
        <v>8.028502391602596E-5</v>
      </c>
    </row>
    <row r="185" spans="1:10">
      <c r="A185" s="62" t="s">
        <v>2785</v>
      </c>
      <c r="B185" s="59" t="s">
        <v>2786</v>
      </c>
      <c r="C185" s="71" t="s">
        <v>1787</v>
      </c>
      <c r="D185" s="71" t="s">
        <v>131</v>
      </c>
      <c r="E185" s="78">
        <v>45230</v>
      </c>
      <c r="F185" s="68">
        <v>30027726.039901</v>
      </c>
      <c r="G185" s="70">
        <v>9.1062049999999992</v>
      </c>
      <c r="H185" s="68">
        <v>2734.3863652800001</v>
      </c>
      <c r="I185" s="69">
        <f t="shared" si="2"/>
        <v>1.4175525546402416E-2</v>
      </c>
      <c r="J185" s="69">
        <f>H185/'סכום נכסי הקרן'!$C$41</f>
        <v>1.2992122776037145E-4</v>
      </c>
    </row>
    <row r="186" spans="1:10">
      <c r="A186" s="62" t="s">
        <v>2787</v>
      </c>
      <c r="B186" s="59" t="s">
        <v>2788</v>
      </c>
      <c r="C186" s="71" t="s">
        <v>1787</v>
      </c>
      <c r="D186" s="71" t="s">
        <v>131</v>
      </c>
      <c r="E186" s="78">
        <v>45217</v>
      </c>
      <c r="F186" s="68">
        <v>23766656.65749</v>
      </c>
      <c r="G186" s="70">
        <v>9.0351750000000006</v>
      </c>
      <c r="H186" s="68">
        <v>2147.3589531550001</v>
      </c>
      <c r="I186" s="69">
        <f t="shared" si="2"/>
        <v>1.1132275264482462E-2</v>
      </c>
      <c r="J186" s="69">
        <f>H186/'סכום נכסי הקרן'!$C$41</f>
        <v>1.0202929446203385E-4</v>
      </c>
    </row>
    <row r="187" spans="1:10">
      <c r="A187" s="62" t="s">
        <v>2789</v>
      </c>
      <c r="B187" s="59" t="s">
        <v>2790</v>
      </c>
      <c r="C187" s="71" t="s">
        <v>1787</v>
      </c>
      <c r="D187" s="71" t="s">
        <v>131</v>
      </c>
      <c r="E187" s="78">
        <v>45230</v>
      </c>
      <c r="F187" s="68">
        <v>33354173.021526001</v>
      </c>
      <c r="G187" s="70">
        <v>9.1632560000000005</v>
      </c>
      <c r="H187" s="68">
        <v>3056.3283738640007</v>
      </c>
      <c r="I187" s="69">
        <f t="shared" si="2"/>
        <v>1.5844527858983538E-2</v>
      </c>
      <c r="J187" s="69">
        <f>H187/'סכום נכסי הקרן'!$C$41</f>
        <v>1.4521793255453479E-4</v>
      </c>
    </row>
    <row r="188" spans="1:10">
      <c r="A188" s="62" t="s">
        <v>2791</v>
      </c>
      <c r="B188" s="59" t="s">
        <v>2792</v>
      </c>
      <c r="C188" s="71" t="s">
        <v>1787</v>
      </c>
      <c r="D188" s="71" t="s">
        <v>131</v>
      </c>
      <c r="E188" s="78">
        <v>45231</v>
      </c>
      <c r="F188" s="68">
        <v>14385809.279273</v>
      </c>
      <c r="G188" s="70">
        <v>9.1006020000000003</v>
      </c>
      <c r="H188" s="68">
        <v>1309.1953167930001</v>
      </c>
      <c r="I188" s="69">
        <f t="shared" si="2"/>
        <v>6.7870919391924299E-3</v>
      </c>
      <c r="J188" s="69">
        <f>H188/'סכום נכסי הקרן'!$C$41</f>
        <v>6.2204911893809002E-5</v>
      </c>
    </row>
    <row r="189" spans="1:10">
      <c r="A189" s="62" t="s">
        <v>2791</v>
      </c>
      <c r="B189" s="59" t="s">
        <v>2793</v>
      </c>
      <c r="C189" s="71" t="s">
        <v>1787</v>
      </c>
      <c r="D189" s="71" t="s">
        <v>131</v>
      </c>
      <c r="E189" s="78">
        <v>45231</v>
      </c>
      <c r="F189" s="68">
        <v>9276409.2740400005</v>
      </c>
      <c r="G189" s="70">
        <v>9.1006020000000003</v>
      </c>
      <c r="H189" s="68">
        <v>844.20913293500007</v>
      </c>
      <c r="I189" s="69">
        <f t="shared" si="2"/>
        <v>4.3765242112011847E-3</v>
      </c>
      <c r="J189" s="69">
        <f>H189/'סכום נכסי הקרן'!$C$41</f>
        <v>4.0111627394763796E-5</v>
      </c>
    </row>
    <row r="190" spans="1:10">
      <c r="A190" s="62" t="s">
        <v>2794</v>
      </c>
      <c r="B190" s="59" t="s">
        <v>2795</v>
      </c>
      <c r="C190" s="71" t="s">
        <v>1787</v>
      </c>
      <c r="D190" s="71" t="s">
        <v>131</v>
      </c>
      <c r="E190" s="78">
        <v>45217</v>
      </c>
      <c r="F190" s="68">
        <v>19190722.196249999</v>
      </c>
      <c r="G190" s="70">
        <v>9.1492369999999994</v>
      </c>
      <c r="H190" s="68">
        <v>1755.804692444</v>
      </c>
      <c r="I190" s="69">
        <f t="shared" si="2"/>
        <v>9.102391157397572E-3</v>
      </c>
      <c r="J190" s="69">
        <f>H190/'סכום נכסי הקרן'!$C$41</f>
        <v>8.3425043456280859E-5</v>
      </c>
    </row>
    <row r="191" spans="1:10">
      <c r="A191" s="62" t="s">
        <v>2794</v>
      </c>
      <c r="B191" s="59" t="s">
        <v>2796</v>
      </c>
      <c r="C191" s="71" t="s">
        <v>1787</v>
      </c>
      <c r="D191" s="71" t="s">
        <v>131</v>
      </c>
      <c r="E191" s="78">
        <v>45217</v>
      </c>
      <c r="F191" s="68">
        <v>12800226.3785</v>
      </c>
      <c r="G191" s="70">
        <v>9.1492369999999994</v>
      </c>
      <c r="H191" s="68">
        <v>1171.1230723820001</v>
      </c>
      <c r="I191" s="69">
        <f t="shared" si="2"/>
        <v>6.0713018618465658E-3</v>
      </c>
      <c r="J191" s="69">
        <f>H191/'סכום נכסי הקרן'!$C$41</f>
        <v>5.5644567773723285E-5</v>
      </c>
    </row>
    <row r="192" spans="1:10">
      <c r="A192" s="62" t="s">
        <v>2797</v>
      </c>
      <c r="B192" s="59" t="s">
        <v>2798</v>
      </c>
      <c r="C192" s="71" t="s">
        <v>1787</v>
      </c>
      <c r="D192" s="71" t="s">
        <v>131</v>
      </c>
      <c r="E192" s="78">
        <v>45217</v>
      </c>
      <c r="F192" s="68">
        <v>30971819.591999996</v>
      </c>
      <c r="G192" s="70">
        <v>9.2061609999999998</v>
      </c>
      <c r="H192" s="68">
        <v>2851.315646907</v>
      </c>
      <c r="I192" s="69">
        <f t="shared" si="2"/>
        <v>1.4781706896584906E-2</v>
      </c>
      <c r="J192" s="69">
        <f>H192/'סכום נכסי הקרן'!$C$41</f>
        <v>1.3547698828602871E-4</v>
      </c>
    </row>
    <row r="193" spans="1:10">
      <c r="A193" s="62" t="s">
        <v>2799</v>
      </c>
      <c r="B193" s="59" t="s">
        <v>2800</v>
      </c>
      <c r="C193" s="71" t="s">
        <v>1787</v>
      </c>
      <c r="D193" s="71" t="s">
        <v>131</v>
      </c>
      <c r="E193" s="78">
        <v>45216</v>
      </c>
      <c r="F193" s="68">
        <v>14217160.783824001</v>
      </c>
      <c r="G193" s="70">
        <v>9.1907370000000004</v>
      </c>
      <c r="H193" s="68">
        <v>1306.661859542</v>
      </c>
      <c r="I193" s="69">
        <f t="shared" si="2"/>
        <v>6.7739580644634312E-3</v>
      </c>
      <c r="J193" s="69">
        <f>H193/'סכום נכסי הקרן'!$C$41</f>
        <v>6.2084537582150721E-5</v>
      </c>
    </row>
    <row r="194" spans="1:10">
      <c r="A194" s="62" t="s">
        <v>2801</v>
      </c>
      <c r="B194" s="59" t="s">
        <v>2802</v>
      </c>
      <c r="C194" s="71" t="s">
        <v>1787</v>
      </c>
      <c r="D194" s="71" t="s">
        <v>131</v>
      </c>
      <c r="E194" s="78">
        <v>45216</v>
      </c>
      <c r="F194" s="68">
        <v>27669291.548760001</v>
      </c>
      <c r="G194" s="70">
        <v>9.2021099999999993</v>
      </c>
      <c r="H194" s="68">
        <v>2546.1585072789999</v>
      </c>
      <c r="I194" s="69">
        <f t="shared" si="2"/>
        <v>1.3199720209044922E-2</v>
      </c>
      <c r="J194" s="69">
        <f>H194/'סכום נכסי הקרן'!$C$41</f>
        <v>1.2097779726323663E-4</v>
      </c>
    </row>
    <row r="195" spans="1:10">
      <c r="A195" s="62" t="s">
        <v>2801</v>
      </c>
      <c r="B195" s="59" t="s">
        <v>2803</v>
      </c>
      <c r="C195" s="71" t="s">
        <v>1787</v>
      </c>
      <c r="D195" s="71" t="s">
        <v>131</v>
      </c>
      <c r="E195" s="78">
        <v>45216</v>
      </c>
      <c r="F195" s="68">
        <v>9612207.614325</v>
      </c>
      <c r="G195" s="70">
        <v>9.2021099999999993</v>
      </c>
      <c r="H195" s="68">
        <v>884.52587054900005</v>
      </c>
      <c r="I195" s="69">
        <f t="shared" si="2"/>
        <v>4.5855330591283274E-3</v>
      </c>
      <c r="J195" s="69">
        <f>H195/'סכום נכסי הקרן'!$C$41</f>
        <v>4.2027230879557818E-5</v>
      </c>
    </row>
    <row r="196" spans="1:10">
      <c r="A196" s="62" t="s">
        <v>2804</v>
      </c>
      <c r="B196" s="59" t="s">
        <v>2805</v>
      </c>
      <c r="C196" s="71" t="s">
        <v>1787</v>
      </c>
      <c r="D196" s="71" t="s">
        <v>131</v>
      </c>
      <c r="E196" s="78">
        <v>45217</v>
      </c>
      <c r="F196" s="68">
        <v>19171200</v>
      </c>
      <c r="G196" s="70">
        <v>9.2791899999999998</v>
      </c>
      <c r="H196" s="68">
        <v>1778.932</v>
      </c>
      <c r="I196" s="69">
        <f t="shared" si="2"/>
        <v>9.2222870664916082E-3</v>
      </c>
      <c r="J196" s="69">
        <f>H196/'סכום נכסי הקרן'!$C$41</f>
        <v>8.4523910913572169E-5</v>
      </c>
    </row>
    <row r="197" spans="1:10">
      <c r="A197" s="62" t="s">
        <v>2806</v>
      </c>
      <c r="B197" s="59" t="s">
        <v>2807</v>
      </c>
      <c r="C197" s="71" t="s">
        <v>1787</v>
      </c>
      <c r="D197" s="71" t="s">
        <v>131</v>
      </c>
      <c r="E197" s="78">
        <v>45216</v>
      </c>
      <c r="F197" s="68">
        <v>17325793.079999998</v>
      </c>
      <c r="G197" s="70">
        <v>9.3723559999999999</v>
      </c>
      <c r="H197" s="68">
        <v>1623.8349293150002</v>
      </c>
      <c r="I197" s="69">
        <f t="shared" si="2"/>
        <v>8.4182373844188772E-3</v>
      </c>
      <c r="J197" s="69">
        <f>H197/'סכום נכסי הקרן'!$C$41</f>
        <v>7.7154651725736475E-5</v>
      </c>
    </row>
    <row r="198" spans="1:10">
      <c r="A198" s="62" t="s">
        <v>2806</v>
      </c>
      <c r="B198" s="59" t="s">
        <v>2808</v>
      </c>
      <c r="C198" s="71" t="s">
        <v>1787</v>
      </c>
      <c r="D198" s="71" t="s">
        <v>131</v>
      </c>
      <c r="E198" s="78">
        <v>45216</v>
      </c>
      <c r="F198" s="68">
        <v>13040766.143999999</v>
      </c>
      <c r="G198" s="70">
        <v>9.3723559999999999</v>
      </c>
      <c r="H198" s="68">
        <v>1222.2269691490001</v>
      </c>
      <c r="I198" s="69">
        <f t="shared" si="2"/>
        <v>6.3362331836742843E-3</v>
      </c>
      <c r="J198" s="69">
        <f>H198/'סכום נכסי הקרן'!$C$41</f>
        <v>5.8072710736844015E-5</v>
      </c>
    </row>
    <row r="199" spans="1:10">
      <c r="A199" s="62" t="s">
        <v>2809</v>
      </c>
      <c r="B199" s="59" t="s">
        <v>2810</v>
      </c>
      <c r="C199" s="71" t="s">
        <v>1787</v>
      </c>
      <c r="D199" s="71" t="s">
        <v>131</v>
      </c>
      <c r="E199" s="78">
        <v>45218</v>
      </c>
      <c r="F199" s="68">
        <v>23883028.234344002</v>
      </c>
      <c r="G199" s="70">
        <v>9.4367190000000001</v>
      </c>
      <c r="H199" s="68">
        <v>2253.7742967050003</v>
      </c>
      <c r="I199" s="69">
        <f t="shared" si="2"/>
        <v>1.1683950565448114E-2</v>
      </c>
      <c r="J199" s="69">
        <f>H199/'סכום נכסי הקרן'!$C$41</f>
        <v>1.0708549729500183E-4</v>
      </c>
    </row>
    <row r="200" spans="1:10">
      <c r="A200" s="62" t="s">
        <v>2811</v>
      </c>
      <c r="B200" s="59" t="s">
        <v>2812</v>
      </c>
      <c r="C200" s="71" t="s">
        <v>1787</v>
      </c>
      <c r="D200" s="71" t="s">
        <v>131</v>
      </c>
      <c r="E200" s="78">
        <v>45218</v>
      </c>
      <c r="F200" s="68">
        <v>17334455.976539999</v>
      </c>
      <c r="G200" s="70">
        <v>9.4367190000000001</v>
      </c>
      <c r="H200" s="68">
        <v>1635.8039250279999</v>
      </c>
      <c r="I200" s="69">
        <f t="shared" si="2"/>
        <v>8.4802867007293878E-3</v>
      </c>
      <c r="J200" s="69">
        <f>H200/'סכום נכסי הקרן'!$C$41</f>
        <v>7.7723344810896837E-5</v>
      </c>
    </row>
    <row r="201" spans="1:10">
      <c r="A201" s="62" t="s">
        <v>2813</v>
      </c>
      <c r="B201" s="59" t="s">
        <v>2814</v>
      </c>
      <c r="C201" s="71" t="s">
        <v>1787</v>
      </c>
      <c r="D201" s="71" t="s">
        <v>131</v>
      </c>
      <c r="E201" s="78">
        <v>45223</v>
      </c>
      <c r="F201" s="68">
        <v>6433498.1056980006</v>
      </c>
      <c r="G201" s="70">
        <v>9.7182099999999991</v>
      </c>
      <c r="H201" s="68">
        <v>625.22083791199998</v>
      </c>
      <c r="I201" s="69">
        <f t="shared" si="2"/>
        <v>3.2412515189882939E-3</v>
      </c>
      <c r="J201" s="69">
        <f>H201/'סכום נכסי הקרן'!$C$41</f>
        <v>2.9706650060251223E-5</v>
      </c>
    </row>
    <row r="202" spans="1:10">
      <c r="A202" s="62" t="s">
        <v>2813</v>
      </c>
      <c r="B202" s="59" t="s">
        <v>2815</v>
      </c>
      <c r="C202" s="71" t="s">
        <v>1787</v>
      </c>
      <c r="D202" s="71" t="s">
        <v>131</v>
      </c>
      <c r="E202" s="78">
        <v>45223</v>
      </c>
      <c r="F202" s="68">
        <v>7716330.7113960003</v>
      </c>
      <c r="G202" s="70">
        <v>9.7182099999999991</v>
      </c>
      <c r="H202" s="68">
        <v>749.88920082400011</v>
      </c>
      <c r="I202" s="69">
        <f t="shared" ref="I202:I265" si="3">IFERROR(H202/$H$9,0)</f>
        <v>3.8875535872427416E-3</v>
      </c>
      <c r="J202" s="69">
        <f>H202/'סכום נכסי הקרן'!$C$41</f>
        <v>3.5630124144991273E-5</v>
      </c>
    </row>
    <row r="203" spans="1:10">
      <c r="A203" s="62" t="s">
        <v>2813</v>
      </c>
      <c r="B203" s="59" t="s">
        <v>2816</v>
      </c>
      <c r="C203" s="71" t="s">
        <v>1787</v>
      </c>
      <c r="D203" s="71" t="s">
        <v>131</v>
      </c>
      <c r="E203" s="78">
        <v>45223</v>
      </c>
      <c r="F203" s="68">
        <v>6222774.1589280013</v>
      </c>
      <c r="G203" s="70">
        <v>9.7182099999999991</v>
      </c>
      <c r="H203" s="68">
        <v>604.74224284599995</v>
      </c>
      <c r="I203" s="69">
        <f t="shared" si="3"/>
        <v>3.1350869874507809E-3</v>
      </c>
      <c r="J203" s="69">
        <f>H203/'סכום נכסי הקרן'!$C$41</f>
        <v>2.873363313493103E-5</v>
      </c>
    </row>
    <row r="204" spans="1:10">
      <c r="A204" s="62" t="s">
        <v>2817</v>
      </c>
      <c r="B204" s="59" t="s">
        <v>2818</v>
      </c>
      <c r="C204" s="71" t="s">
        <v>1787</v>
      </c>
      <c r="D204" s="71" t="s">
        <v>131</v>
      </c>
      <c r="E204" s="78">
        <v>45224</v>
      </c>
      <c r="F204" s="68">
        <v>10921641.645599999</v>
      </c>
      <c r="G204" s="70">
        <v>9.9809699999999992</v>
      </c>
      <c r="H204" s="68">
        <v>1090.085792456</v>
      </c>
      <c r="I204" s="69">
        <f t="shared" si="3"/>
        <v>5.6511907735277258E-3</v>
      </c>
      <c r="J204" s="69">
        <f>H204/'סכום נכסי הקרן'!$C$41</f>
        <v>5.1794174487671063E-5</v>
      </c>
    </row>
    <row r="205" spans="1:10">
      <c r="A205" s="62" t="s">
        <v>2819</v>
      </c>
      <c r="B205" s="59" t="s">
        <v>2820</v>
      </c>
      <c r="C205" s="71" t="s">
        <v>1787</v>
      </c>
      <c r="D205" s="71" t="s">
        <v>131</v>
      </c>
      <c r="E205" s="78">
        <v>45222</v>
      </c>
      <c r="F205" s="68">
        <v>11608281.363600001</v>
      </c>
      <c r="G205" s="70">
        <v>9.9809699999999992</v>
      </c>
      <c r="H205" s="68">
        <v>1158.6190977419999</v>
      </c>
      <c r="I205" s="69">
        <f t="shared" si="3"/>
        <v>6.0064791234832032E-3</v>
      </c>
      <c r="J205" s="69">
        <f>H205/'סכום נכסי הקרן'!$C$41</f>
        <v>5.5050455779258657E-5</v>
      </c>
    </row>
    <row r="206" spans="1:10">
      <c r="A206" s="62" t="s">
        <v>2821</v>
      </c>
      <c r="B206" s="59" t="s">
        <v>2822</v>
      </c>
      <c r="C206" s="71" t="s">
        <v>1787</v>
      </c>
      <c r="D206" s="71" t="s">
        <v>131</v>
      </c>
      <c r="E206" s="78">
        <v>45223</v>
      </c>
      <c r="F206" s="68">
        <v>16134705.413150001</v>
      </c>
      <c r="G206" s="70">
        <v>9.8853930000000005</v>
      </c>
      <c r="H206" s="68">
        <v>1594.9790975450001</v>
      </c>
      <c r="I206" s="69">
        <f t="shared" si="3"/>
        <v>8.2686438282147442E-3</v>
      </c>
      <c r="J206" s="69">
        <f>H206/'סכום נכסי הקרן'!$C$41</f>
        <v>7.5783600019507945E-5</v>
      </c>
    </row>
    <row r="207" spans="1:10">
      <c r="A207" s="62" t="s">
        <v>2823</v>
      </c>
      <c r="B207" s="59" t="s">
        <v>2824</v>
      </c>
      <c r="C207" s="71" t="s">
        <v>1787</v>
      </c>
      <c r="D207" s="71" t="s">
        <v>131</v>
      </c>
      <c r="E207" s="78">
        <v>45229</v>
      </c>
      <c r="F207" s="68">
        <v>19351948.326299999</v>
      </c>
      <c r="G207" s="70">
        <v>10.003356999999999</v>
      </c>
      <c r="H207" s="68">
        <v>1935.844549871</v>
      </c>
      <c r="I207" s="69">
        <f t="shared" si="3"/>
        <v>1.0035748502479911E-2</v>
      </c>
      <c r="J207" s="69">
        <f>H207/'סכום נכסי הקרן'!$C$41</f>
        <v>9.1979430509890549E-5</v>
      </c>
    </row>
    <row r="208" spans="1:10">
      <c r="A208" s="62" t="s">
        <v>2825</v>
      </c>
      <c r="B208" s="59" t="s">
        <v>2826</v>
      </c>
      <c r="C208" s="71" t="s">
        <v>1787</v>
      </c>
      <c r="D208" s="71" t="s">
        <v>131</v>
      </c>
      <c r="E208" s="78">
        <v>45223</v>
      </c>
      <c r="F208" s="68">
        <v>2879774.8203899995</v>
      </c>
      <c r="G208" s="70">
        <v>9.9413859999999996</v>
      </c>
      <c r="H208" s="68">
        <v>286.28953198799996</v>
      </c>
      <c r="I208" s="69">
        <f t="shared" si="3"/>
        <v>1.4841737897372512E-3</v>
      </c>
      <c r="J208" s="69">
        <f>H208/'סכום נכסי הקרן'!$C$41</f>
        <v>1.3602718314832707E-5</v>
      </c>
    </row>
    <row r="209" spans="1:10">
      <c r="A209" s="62" t="s">
        <v>2827</v>
      </c>
      <c r="B209" s="59" t="s">
        <v>2828</v>
      </c>
      <c r="C209" s="71" t="s">
        <v>1787</v>
      </c>
      <c r="D209" s="71" t="s">
        <v>131</v>
      </c>
      <c r="E209" s="78">
        <v>45222</v>
      </c>
      <c r="F209" s="68">
        <v>13569946.157880001</v>
      </c>
      <c r="G209" s="70">
        <v>10.041998</v>
      </c>
      <c r="H209" s="68">
        <v>1362.693679385</v>
      </c>
      <c r="I209" s="69">
        <f t="shared" si="3"/>
        <v>7.064436580477583E-3</v>
      </c>
      <c r="J209" s="69">
        <f>H209/'סכום נכסי הקרן'!$C$41</f>
        <v>6.4746825150610376E-5</v>
      </c>
    </row>
    <row r="210" spans="1:10">
      <c r="A210" s="62" t="s">
        <v>2829</v>
      </c>
      <c r="B210" s="59" t="s">
        <v>2830</v>
      </c>
      <c r="C210" s="71" t="s">
        <v>1787</v>
      </c>
      <c r="D210" s="71" t="s">
        <v>131</v>
      </c>
      <c r="E210" s="78">
        <v>45224</v>
      </c>
      <c r="F210" s="68">
        <v>12943396.308652001</v>
      </c>
      <c r="G210" s="70">
        <v>10.130515000000001</v>
      </c>
      <c r="H210" s="68">
        <v>1311.2327195969999</v>
      </c>
      <c r="I210" s="69">
        <f t="shared" si="3"/>
        <v>6.7976541830154441E-3</v>
      </c>
      <c r="J210" s="69">
        <f>H210/'סכום נכסי הקרן'!$C$41</f>
        <v>6.2301716748126276E-5</v>
      </c>
    </row>
    <row r="211" spans="1:10">
      <c r="A211" s="62" t="s">
        <v>2831</v>
      </c>
      <c r="B211" s="59" t="s">
        <v>2832</v>
      </c>
      <c r="C211" s="71" t="s">
        <v>1787</v>
      </c>
      <c r="D211" s="71" t="s">
        <v>131</v>
      </c>
      <c r="E211" s="78">
        <v>45224</v>
      </c>
      <c r="F211" s="68">
        <v>1564969.5608880001</v>
      </c>
      <c r="G211" s="70">
        <v>10.132744000000001</v>
      </c>
      <c r="H211" s="68">
        <v>158.57435789799999</v>
      </c>
      <c r="I211" s="69">
        <f t="shared" si="3"/>
        <v>8.2207653239130935E-4</v>
      </c>
      <c r="J211" s="69">
        <f>H211/'סכום נכסי הקרן'!$C$41</f>
        <v>7.5344784961693079E-6</v>
      </c>
    </row>
    <row r="212" spans="1:10">
      <c r="A212" s="62" t="s">
        <v>2831</v>
      </c>
      <c r="B212" s="59" t="s">
        <v>2833</v>
      </c>
      <c r="C212" s="71" t="s">
        <v>1787</v>
      </c>
      <c r="D212" s="71" t="s">
        <v>131</v>
      </c>
      <c r="E212" s="78">
        <v>45224</v>
      </c>
      <c r="F212" s="68">
        <v>11325752.652781</v>
      </c>
      <c r="G212" s="70">
        <v>10.132744000000001</v>
      </c>
      <c r="H212" s="68">
        <v>1147.6095123580001</v>
      </c>
      <c r="I212" s="69">
        <f t="shared" si="3"/>
        <v>5.9494035540436207E-3</v>
      </c>
      <c r="J212" s="69">
        <f>H212/'סכום נכסי הקרן'!$C$41</f>
        <v>5.4527347974017888E-5</v>
      </c>
    </row>
    <row r="213" spans="1:10">
      <c r="A213" s="62" t="s">
        <v>2834</v>
      </c>
      <c r="B213" s="59" t="s">
        <v>2835</v>
      </c>
      <c r="C213" s="71" t="s">
        <v>1787</v>
      </c>
      <c r="D213" s="71" t="s">
        <v>131</v>
      </c>
      <c r="E213" s="78">
        <v>45224</v>
      </c>
      <c r="F213" s="68">
        <v>15657457.96968</v>
      </c>
      <c r="G213" s="70">
        <v>10.177296999999999</v>
      </c>
      <c r="H213" s="68">
        <v>1593.5059397789998</v>
      </c>
      <c r="I213" s="69">
        <f t="shared" si="3"/>
        <v>8.2610067269583247E-3</v>
      </c>
      <c r="J213" s="69">
        <f>H213/'סכום נכסי הקרן'!$C$41</f>
        <v>7.5713604620147526E-5</v>
      </c>
    </row>
    <row r="214" spans="1:10">
      <c r="A214" s="62" t="s">
        <v>2836</v>
      </c>
      <c r="B214" s="59" t="s">
        <v>2837</v>
      </c>
      <c r="C214" s="71" t="s">
        <v>1787</v>
      </c>
      <c r="D214" s="71" t="s">
        <v>131</v>
      </c>
      <c r="E214" s="78">
        <v>45224</v>
      </c>
      <c r="F214" s="68">
        <v>3883865.2821</v>
      </c>
      <c r="G214" s="70">
        <v>10.195105</v>
      </c>
      <c r="H214" s="68">
        <v>395.96415632200001</v>
      </c>
      <c r="I214" s="69">
        <f t="shared" si="3"/>
        <v>2.0527457584902861E-3</v>
      </c>
      <c r="J214" s="69">
        <f>H214/'סכום נכסי הקרן'!$C$41</f>
        <v>1.88137821310362E-5</v>
      </c>
    </row>
    <row r="215" spans="1:10">
      <c r="A215" s="62" t="s">
        <v>2838</v>
      </c>
      <c r="B215" s="59" t="s">
        <v>2839</v>
      </c>
      <c r="C215" s="71" t="s">
        <v>1787</v>
      </c>
      <c r="D215" s="71" t="s">
        <v>131</v>
      </c>
      <c r="E215" s="78">
        <v>45286</v>
      </c>
      <c r="F215" s="68">
        <v>9290847.2651279997</v>
      </c>
      <c r="G215" s="70">
        <v>5.4843000000000003E-2</v>
      </c>
      <c r="H215" s="68">
        <v>5.0954084640000001</v>
      </c>
      <c r="I215" s="69">
        <f t="shared" si="3"/>
        <v>2.641546701955953E-5</v>
      </c>
      <c r="J215" s="69">
        <f>H215/'סכום נכסי הקרן'!$C$41</f>
        <v>2.4210248119624449E-7</v>
      </c>
    </row>
    <row r="216" spans="1:10">
      <c r="A216" s="62" t="s">
        <v>2840</v>
      </c>
      <c r="B216" s="59" t="s">
        <v>2841</v>
      </c>
      <c r="C216" s="71" t="s">
        <v>1787</v>
      </c>
      <c r="D216" s="71" t="s">
        <v>131</v>
      </c>
      <c r="E216" s="78">
        <v>45286</v>
      </c>
      <c r="F216" s="68">
        <v>11824714.701072</v>
      </c>
      <c r="G216" s="70">
        <v>5.8057999999999998E-2</v>
      </c>
      <c r="H216" s="68">
        <v>6.8652399229999999</v>
      </c>
      <c r="I216" s="69">
        <f t="shared" si="3"/>
        <v>3.5590575328480654E-5</v>
      </c>
      <c r="J216" s="69">
        <f>H216/'סכום נכסי הקרן'!$C$41</f>
        <v>3.2619399035598381E-7</v>
      </c>
    </row>
    <row r="217" spans="1:10">
      <c r="A217" s="62" t="s">
        <v>2842</v>
      </c>
      <c r="B217" s="59" t="s">
        <v>2843</v>
      </c>
      <c r="C217" s="71" t="s">
        <v>1787</v>
      </c>
      <c r="D217" s="71" t="s">
        <v>131</v>
      </c>
      <c r="E217" s="78">
        <v>45189</v>
      </c>
      <c r="F217" s="68">
        <v>8446224.7864800002</v>
      </c>
      <c r="G217" s="70">
        <v>-4.3606290000000003</v>
      </c>
      <c r="H217" s="68">
        <v>-368.30849523799998</v>
      </c>
      <c r="I217" s="69">
        <f t="shared" si="3"/>
        <v>-1.909374091934033E-3</v>
      </c>
      <c r="J217" s="69">
        <f>H217/'סכום נכסי הקרן'!$C$41</f>
        <v>-1.7499755156581885E-5</v>
      </c>
    </row>
    <row r="218" spans="1:10">
      <c r="A218" s="62" t="s">
        <v>2844</v>
      </c>
      <c r="B218" s="59" t="s">
        <v>2845</v>
      </c>
      <c r="C218" s="71" t="s">
        <v>1787</v>
      </c>
      <c r="D218" s="71" t="s">
        <v>131</v>
      </c>
      <c r="E218" s="78">
        <v>45187</v>
      </c>
      <c r="F218" s="68">
        <v>9544234.0087219998</v>
      </c>
      <c r="G218" s="70">
        <v>-4.9680540000000004</v>
      </c>
      <c r="H218" s="68">
        <v>-474.16273748600003</v>
      </c>
      <c r="I218" s="69">
        <f t="shared" si="3"/>
        <v>-2.4581405479969969E-3</v>
      </c>
      <c r="J218" s="69">
        <f>H218/'סכום נכסי הקרן'!$C$41</f>
        <v>-2.2529297905598513E-5</v>
      </c>
    </row>
    <row r="219" spans="1:10">
      <c r="A219" s="62" t="s">
        <v>2846</v>
      </c>
      <c r="B219" s="59" t="s">
        <v>2847</v>
      </c>
      <c r="C219" s="71" t="s">
        <v>1787</v>
      </c>
      <c r="D219" s="71" t="s">
        <v>131</v>
      </c>
      <c r="E219" s="78">
        <v>45230</v>
      </c>
      <c r="F219" s="68">
        <v>17409600</v>
      </c>
      <c r="G219" s="70">
        <v>-10.342179</v>
      </c>
      <c r="H219" s="68">
        <v>-1800.5319999999999</v>
      </c>
      <c r="I219" s="69">
        <f t="shared" si="3"/>
        <v>-9.3342651525770894E-3</v>
      </c>
      <c r="J219" s="69">
        <f>H219/'סכום נכסי הקרן'!$C$41</f>
        <v>-8.5550210106421105E-5</v>
      </c>
    </row>
    <row r="220" spans="1:10">
      <c r="A220" s="62" t="s">
        <v>2848</v>
      </c>
      <c r="B220" s="59" t="s">
        <v>2849</v>
      </c>
      <c r="C220" s="71" t="s">
        <v>1787</v>
      </c>
      <c r="D220" s="71" t="s">
        <v>131</v>
      </c>
      <c r="E220" s="78">
        <v>45229</v>
      </c>
      <c r="F220" s="68">
        <v>36270000</v>
      </c>
      <c r="G220" s="70">
        <v>-10.771749</v>
      </c>
      <c r="H220" s="68">
        <v>-3906.9133299999999</v>
      </c>
      <c r="I220" s="69">
        <f t="shared" si="3"/>
        <v>-2.0254105425706357E-2</v>
      </c>
      <c r="J220" s="69">
        <f>H220/'סכום נכסי הקרן'!$C$41</f>
        <v>-1.8563249986619363E-4</v>
      </c>
    </row>
    <row r="221" spans="1:10">
      <c r="A221" s="62" t="s">
        <v>2850</v>
      </c>
      <c r="B221" s="59" t="s">
        <v>2851</v>
      </c>
      <c r="C221" s="71" t="s">
        <v>1787</v>
      </c>
      <c r="D221" s="71" t="s">
        <v>131</v>
      </c>
      <c r="E221" s="78">
        <v>45225</v>
      </c>
      <c r="F221" s="68">
        <v>36270000</v>
      </c>
      <c r="G221" s="70">
        <v>-12.153055999999999</v>
      </c>
      <c r="H221" s="68">
        <v>-4407.9133300000003</v>
      </c>
      <c r="I221" s="69">
        <f t="shared" si="3"/>
        <v>-2.285137492241129E-2</v>
      </c>
      <c r="J221" s="69">
        <f>H221/'סכום נכסי הקרן'!$C$41</f>
        <v>-2.0943693947810666E-4</v>
      </c>
    </row>
    <row r="222" spans="1:10">
      <c r="A222" s="129" t="s">
        <v>3565</v>
      </c>
      <c r="B222" s="130" t="s">
        <v>3565</v>
      </c>
      <c r="C222" s="130" t="s">
        <v>3565</v>
      </c>
      <c r="D222" s="130" t="s">
        <v>3565</v>
      </c>
      <c r="E222" s="130" t="s">
        <v>3565</v>
      </c>
      <c r="F222" s="130" t="s">
        <v>3565</v>
      </c>
      <c r="G222" s="130" t="s">
        <v>3565</v>
      </c>
      <c r="H222" s="130" t="s">
        <v>3565</v>
      </c>
      <c r="I222" s="130" t="s">
        <v>3565</v>
      </c>
      <c r="J222" s="130" t="s">
        <v>3565</v>
      </c>
    </row>
    <row r="223" spans="1:10">
      <c r="A223" s="74" t="s">
        <v>182</v>
      </c>
      <c r="B223" s="127" t="s">
        <v>3565</v>
      </c>
      <c r="C223" s="127" t="s">
        <v>3565</v>
      </c>
      <c r="D223" s="127" t="s">
        <v>3565</v>
      </c>
      <c r="E223" s="127" t="s">
        <v>3565</v>
      </c>
      <c r="F223" s="127" t="s">
        <v>3565</v>
      </c>
      <c r="G223" s="127" t="s">
        <v>3565</v>
      </c>
      <c r="H223" s="65">
        <v>-8879.2405946390027</v>
      </c>
      <c r="I223" s="66">
        <f t="shared" si="3"/>
        <v>-4.6031498503712638E-2</v>
      </c>
      <c r="J223" s="66">
        <f>H223/'סכום נכסי הקרן'!$C$41</f>
        <v>-4.2188691923099959E-4</v>
      </c>
    </row>
    <row r="224" spans="1:10">
      <c r="A224" s="62" t="s">
        <v>2852</v>
      </c>
      <c r="B224" s="59" t="s">
        <v>2853</v>
      </c>
      <c r="C224" s="71" t="s">
        <v>1787</v>
      </c>
      <c r="D224" s="71" t="s">
        <v>135</v>
      </c>
      <c r="E224" s="78">
        <v>45166</v>
      </c>
      <c r="F224" s="68">
        <v>2382585.3117180001</v>
      </c>
      <c r="G224" s="70">
        <v>5.5743410000000004</v>
      </c>
      <c r="H224" s="68">
        <v>132.81343107200001</v>
      </c>
      <c r="I224" s="69">
        <f t="shared" si="3"/>
        <v>6.8852749156891912E-4</v>
      </c>
      <c r="J224" s="69">
        <f>H224/'סכום נכסי הקרן'!$C$41</f>
        <v>6.3104776439209521E-6</v>
      </c>
    </row>
    <row r="225" spans="1:10">
      <c r="A225" s="62" t="s">
        <v>2854</v>
      </c>
      <c r="B225" s="59" t="s">
        <v>2855</v>
      </c>
      <c r="C225" s="71" t="s">
        <v>1787</v>
      </c>
      <c r="D225" s="71" t="s">
        <v>135</v>
      </c>
      <c r="E225" s="78">
        <v>45166</v>
      </c>
      <c r="F225" s="68">
        <v>3097360.9052329999</v>
      </c>
      <c r="G225" s="70">
        <v>5.4278130000000004</v>
      </c>
      <c r="H225" s="68">
        <v>168.118968704</v>
      </c>
      <c r="I225" s="69">
        <f t="shared" si="3"/>
        <v>8.7155742361754503E-4</v>
      </c>
      <c r="J225" s="69">
        <f>H225/'סכום נכסי הקרן'!$C$41</f>
        <v>7.9879797168292682E-6</v>
      </c>
    </row>
    <row r="226" spans="1:10">
      <c r="A226" s="62" t="s">
        <v>2856</v>
      </c>
      <c r="B226" s="59" t="s">
        <v>2857</v>
      </c>
      <c r="C226" s="71" t="s">
        <v>1787</v>
      </c>
      <c r="D226" s="71" t="s">
        <v>135</v>
      </c>
      <c r="E226" s="78">
        <v>45168</v>
      </c>
      <c r="F226" s="68">
        <v>7415459.9643200003</v>
      </c>
      <c r="G226" s="70">
        <v>4.8519600000000001</v>
      </c>
      <c r="H226" s="68">
        <v>359.79511543399997</v>
      </c>
      <c r="I226" s="69">
        <f t="shared" si="3"/>
        <v>1.8652392782039073E-3</v>
      </c>
      <c r="J226" s="69">
        <f>H226/'סכום נכסי הקרן'!$C$41</f>
        <v>1.7095251692634584E-5</v>
      </c>
    </row>
    <row r="227" spans="1:10">
      <c r="A227" s="62" t="s">
        <v>2858</v>
      </c>
      <c r="B227" s="59" t="s">
        <v>2859</v>
      </c>
      <c r="C227" s="71" t="s">
        <v>1787</v>
      </c>
      <c r="D227" s="71" t="s">
        <v>135</v>
      </c>
      <c r="E227" s="78">
        <v>45168</v>
      </c>
      <c r="F227" s="68">
        <v>3097360.9052329999</v>
      </c>
      <c r="G227" s="70">
        <v>4.2365430000000002</v>
      </c>
      <c r="H227" s="68">
        <v>131.221032831</v>
      </c>
      <c r="I227" s="69">
        <f t="shared" si="3"/>
        <v>6.8027222734146217E-4</v>
      </c>
      <c r="J227" s="69">
        <f>H227/'סכום נכסי הקרן'!$C$41</f>
        <v>6.2348166703361185E-6</v>
      </c>
    </row>
    <row r="228" spans="1:10">
      <c r="A228" s="62" t="s">
        <v>2860</v>
      </c>
      <c r="B228" s="59" t="s">
        <v>2861</v>
      </c>
      <c r="C228" s="71" t="s">
        <v>1787</v>
      </c>
      <c r="D228" s="71" t="s">
        <v>135</v>
      </c>
      <c r="E228" s="78">
        <v>45133</v>
      </c>
      <c r="F228" s="68">
        <v>2698077</v>
      </c>
      <c r="G228" s="70">
        <v>0.60265599999999997</v>
      </c>
      <c r="H228" s="68">
        <v>16.26013</v>
      </c>
      <c r="I228" s="69">
        <f t="shared" si="3"/>
        <v>8.4295288745422651E-5</v>
      </c>
      <c r="J228" s="69">
        <f>H228/'סכום נכסי הקרן'!$C$41</f>
        <v>7.7258140252865328E-7</v>
      </c>
    </row>
    <row r="229" spans="1:10">
      <c r="A229" s="62" t="s">
        <v>2862</v>
      </c>
      <c r="B229" s="59" t="s">
        <v>2863</v>
      </c>
      <c r="C229" s="71" t="s">
        <v>1787</v>
      </c>
      <c r="D229" s="71" t="s">
        <v>131</v>
      </c>
      <c r="E229" s="78">
        <v>45166</v>
      </c>
      <c r="F229" s="68">
        <v>11152413.758975999</v>
      </c>
      <c r="G229" s="70">
        <v>2.4334359999999999</v>
      </c>
      <c r="H229" s="68">
        <v>271.38688269400001</v>
      </c>
      <c r="I229" s="69">
        <f t="shared" si="3"/>
        <v>1.4069159126286735E-3</v>
      </c>
      <c r="J229" s="69">
        <f>H229/'סכום נכסי הקרן'!$C$41</f>
        <v>1.289463604901127E-5</v>
      </c>
    </row>
    <row r="230" spans="1:10">
      <c r="A230" s="62" t="s">
        <v>2864</v>
      </c>
      <c r="B230" s="59" t="s">
        <v>2865</v>
      </c>
      <c r="C230" s="71" t="s">
        <v>1787</v>
      </c>
      <c r="D230" s="71" t="s">
        <v>131</v>
      </c>
      <c r="E230" s="78">
        <v>45167</v>
      </c>
      <c r="F230" s="68">
        <v>7904240.2953690002</v>
      </c>
      <c r="G230" s="70">
        <v>2.709524</v>
      </c>
      <c r="H230" s="68">
        <v>214.167295032</v>
      </c>
      <c r="I230" s="69">
        <f t="shared" si="3"/>
        <v>1.1102798055457465E-3</v>
      </c>
      <c r="J230" s="69">
        <f>H230/'סכום נכסי הקרן'!$C$41</f>
        <v>1.0175913056758489E-5</v>
      </c>
    </row>
    <row r="231" spans="1:10">
      <c r="A231" s="62" t="s">
        <v>2866</v>
      </c>
      <c r="B231" s="59" t="s">
        <v>2867</v>
      </c>
      <c r="C231" s="71" t="s">
        <v>1787</v>
      </c>
      <c r="D231" s="71" t="s">
        <v>133</v>
      </c>
      <c r="E231" s="78">
        <v>45236</v>
      </c>
      <c r="F231" s="68">
        <v>13128561.953725999</v>
      </c>
      <c r="G231" s="70">
        <v>2.554541</v>
      </c>
      <c r="H231" s="68">
        <v>335.374445869</v>
      </c>
      <c r="I231" s="69">
        <f t="shared" si="3"/>
        <v>1.7386383597402647E-3</v>
      </c>
      <c r="J231" s="69">
        <f>H231/'סכום נכסי הקרן'!$C$41</f>
        <v>1.5934931624885035E-5</v>
      </c>
    </row>
    <row r="232" spans="1:10">
      <c r="A232" s="62" t="s">
        <v>2868</v>
      </c>
      <c r="B232" s="59" t="s">
        <v>2869</v>
      </c>
      <c r="C232" s="71" t="s">
        <v>1787</v>
      </c>
      <c r="D232" s="71" t="s">
        <v>133</v>
      </c>
      <c r="E232" s="78">
        <v>45259</v>
      </c>
      <c r="F232" s="68">
        <v>16815322.756051</v>
      </c>
      <c r="G232" s="70">
        <v>0.51429800000000003</v>
      </c>
      <c r="H232" s="68">
        <v>86.480905679999992</v>
      </c>
      <c r="I232" s="69">
        <f t="shared" si="3"/>
        <v>4.4833177319377279E-4</v>
      </c>
      <c r="J232" s="69">
        <f>H232/'סכום נכסי הקרן'!$C$41</f>
        <v>4.109040911862486E-6</v>
      </c>
    </row>
    <row r="233" spans="1:10">
      <c r="A233" s="62" t="s">
        <v>2870</v>
      </c>
      <c r="B233" s="59" t="s">
        <v>2871</v>
      </c>
      <c r="C233" s="71" t="s">
        <v>1787</v>
      </c>
      <c r="D233" s="71" t="s">
        <v>133</v>
      </c>
      <c r="E233" s="78">
        <v>45259</v>
      </c>
      <c r="F233" s="68">
        <v>8874753.6768050008</v>
      </c>
      <c r="G233" s="70">
        <v>0.51928099999999999</v>
      </c>
      <c r="H233" s="68">
        <v>46.084930366999998</v>
      </c>
      <c r="I233" s="69">
        <f t="shared" si="3"/>
        <v>2.3891214351293386E-4</v>
      </c>
      <c r="J233" s="69">
        <f>H233/'סכום נכסי הקרן'!$C$41</f>
        <v>2.1896725388033295E-6</v>
      </c>
    </row>
    <row r="234" spans="1:10">
      <c r="A234" s="62" t="s">
        <v>2872</v>
      </c>
      <c r="B234" s="59" t="s">
        <v>2873</v>
      </c>
      <c r="C234" s="71" t="s">
        <v>1787</v>
      </c>
      <c r="D234" s="71" t="s">
        <v>134</v>
      </c>
      <c r="E234" s="78">
        <v>45215</v>
      </c>
      <c r="F234" s="68">
        <v>1303124.1494430001</v>
      </c>
      <c r="G234" s="70">
        <v>4.3419639999999999</v>
      </c>
      <c r="H234" s="68">
        <v>56.581176011000004</v>
      </c>
      <c r="I234" s="69">
        <f t="shared" si="3"/>
        <v>2.9332647213785047E-4</v>
      </c>
      <c r="J234" s="69">
        <f>H234/'סכום נכסי הקרן'!$C$41</f>
        <v>2.6883895958580266E-6</v>
      </c>
    </row>
    <row r="235" spans="1:10">
      <c r="A235" s="62" t="s">
        <v>2874</v>
      </c>
      <c r="B235" s="59" t="s">
        <v>2875</v>
      </c>
      <c r="C235" s="71" t="s">
        <v>1787</v>
      </c>
      <c r="D235" s="71" t="s">
        <v>134</v>
      </c>
      <c r="E235" s="78">
        <v>45215</v>
      </c>
      <c r="F235" s="68">
        <v>728859.97018099995</v>
      </c>
      <c r="G235" s="70">
        <v>4.3319080000000003</v>
      </c>
      <c r="H235" s="68">
        <v>31.573540723999997</v>
      </c>
      <c r="I235" s="69">
        <f t="shared" si="3"/>
        <v>1.6368262320442335E-4</v>
      </c>
      <c r="J235" s="69">
        <f>H235/'סכום נכסי הקרן'!$C$41</f>
        <v>1.5001805259455778E-6</v>
      </c>
    </row>
    <row r="236" spans="1:10">
      <c r="A236" s="62" t="s">
        <v>2876</v>
      </c>
      <c r="B236" s="59" t="s">
        <v>2877</v>
      </c>
      <c r="C236" s="71" t="s">
        <v>1787</v>
      </c>
      <c r="D236" s="71" t="s">
        <v>134</v>
      </c>
      <c r="E236" s="78">
        <v>45167</v>
      </c>
      <c r="F236" s="68">
        <v>4787806.5364060001</v>
      </c>
      <c r="G236" s="70">
        <v>1.3060719999999999</v>
      </c>
      <c r="H236" s="68">
        <v>62.53219069499999</v>
      </c>
      <c r="I236" s="69">
        <f t="shared" si="3"/>
        <v>3.2417754781289296E-4</v>
      </c>
      <c r="J236" s="69">
        <f>H236/'סכום נכסי הקרן'!$C$41</f>
        <v>2.9711452239516098E-6</v>
      </c>
    </row>
    <row r="237" spans="1:10">
      <c r="A237" s="62" t="s">
        <v>2878</v>
      </c>
      <c r="B237" s="59" t="s">
        <v>2879</v>
      </c>
      <c r="C237" s="71" t="s">
        <v>1787</v>
      </c>
      <c r="D237" s="71" t="s">
        <v>131</v>
      </c>
      <c r="E237" s="78">
        <v>45127</v>
      </c>
      <c r="F237" s="68">
        <v>6638820.3888699999</v>
      </c>
      <c r="G237" s="70">
        <v>-4.0532329999999996</v>
      </c>
      <c r="H237" s="68">
        <v>-269.08685286100001</v>
      </c>
      <c r="I237" s="69">
        <f t="shared" si="3"/>
        <v>-1.3949921654694676E-3</v>
      </c>
      <c r="J237" s="69">
        <f>H237/'סכום נכסי הקרן'!$C$41</f>
        <v>-1.2785352773032734E-5</v>
      </c>
    </row>
    <row r="238" spans="1:10">
      <c r="A238" s="62" t="s">
        <v>2880</v>
      </c>
      <c r="B238" s="59" t="s">
        <v>2881</v>
      </c>
      <c r="C238" s="71" t="s">
        <v>1787</v>
      </c>
      <c r="D238" s="71" t="s">
        <v>131</v>
      </c>
      <c r="E238" s="78">
        <v>45127</v>
      </c>
      <c r="F238" s="68">
        <v>17275493.992582999</v>
      </c>
      <c r="G238" s="70">
        <v>-4.0279160000000003</v>
      </c>
      <c r="H238" s="68">
        <v>-695.842365331</v>
      </c>
      <c r="I238" s="69">
        <f t="shared" si="3"/>
        <v>-3.6073655688407483E-3</v>
      </c>
      <c r="J238" s="69">
        <f>H238/'סכום נכסי הקרן'!$C$41</f>
        <v>-3.3062150828208602E-5</v>
      </c>
    </row>
    <row r="239" spans="1:10">
      <c r="A239" s="62" t="s">
        <v>2882</v>
      </c>
      <c r="B239" s="59" t="s">
        <v>2883</v>
      </c>
      <c r="C239" s="71" t="s">
        <v>1787</v>
      </c>
      <c r="D239" s="71" t="s">
        <v>131</v>
      </c>
      <c r="E239" s="78">
        <v>45127</v>
      </c>
      <c r="F239" s="68">
        <v>15069381.893843001</v>
      </c>
      <c r="G239" s="70">
        <v>-4.0217799999999997</v>
      </c>
      <c r="H239" s="68">
        <v>-606.05742779299999</v>
      </c>
      <c r="I239" s="69">
        <f t="shared" si="3"/>
        <v>-3.1419051306551095E-3</v>
      </c>
      <c r="J239" s="69">
        <f>H239/'סכום נכסי הקרן'!$C$41</f>
        <v>-2.879612263722516E-5</v>
      </c>
    </row>
    <row r="240" spans="1:10">
      <c r="A240" s="62" t="s">
        <v>2884</v>
      </c>
      <c r="B240" s="59" t="s">
        <v>2885</v>
      </c>
      <c r="C240" s="71" t="s">
        <v>1787</v>
      </c>
      <c r="D240" s="71" t="s">
        <v>131</v>
      </c>
      <c r="E240" s="78">
        <v>45168</v>
      </c>
      <c r="F240" s="68">
        <v>4935925.9396799998</v>
      </c>
      <c r="G240" s="70">
        <v>1.343831</v>
      </c>
      <c r="H240" s="68">
        <v>66.330484933999998</v>
      </c>
      <c r="I240" s="69">
        <f t="shared" si="3"/>
        <v>3.4386855333477876E-4</v>
      </c>
      <c r="J240" s="69">
        <f>H240/'סכום נכסי הקרן'!$C$41</f>
        <v>3.1516168124557076E-6</v>
      </c>
    </row>
    <row r="241" spans="1:10">
      <c r="A241" s="62" t="s">
        <v>2886</v>
      </c>
      <c r="B241" s="59" t="s">
        <v>2887</v>
      </c>
      <c r="C241" s="71" t="s">
        <v>1787</v>
      </c>
      <c r="D241" s="71" t="s">
        <v>131</v>
      </c>
      <c r="E241" s="78">
        <v>45166</v>
      </c>
      <c r="F241" s="68">
        <v>9871851.8793599997</v>
      </c>
      <c r="G241" s="70">
        <v>1.404498</v>
      </c>
      <c r="H241" s="68">
        <v>138.64992189699998</v>
      </c>
      <c r="I241" s="69">
        <f t="shared" si="3"/>
        <v>7.187848560151678E-4</v>
      </c>
      <c r="J241" s="69">
        <f>H241/'סכום נכסי הקרן'!$C$41</f>
        <v>6.5877918023824214E-6</v>
      </c>
    </row>
    <row r="242" spans="1:10">
      <c r="A242" s="62" t="s">
        <v>2888</v>
      </c>
      <c r="B242" s="59" t="s">
        <v>2889</v>
      </c>
      <c r="C242" s="71" t="s">
        <v>1787</v>
      </c>
      <c r="D242" s="71" t="s">
        <v>131</v>
      </c>
      <c r="E242" s="78">
        <v>45166</v>
      </c>
      <c r="F242" s="68">
        <v>2961555.5638080002</v>
      </c>
      <c r="G242" s="70">
        <v>1.4403109999999999</v>
      </c>
      <c r="H242" s="68">
        <v>42.655615515999997</v>
      </c>
      <c r="I242" s="69">
        <f t="shared" si="3"/>
        <v>2.2113399010554959E-4</v>
      </c>
      <c r="J242" s="69">
        <f>H242/'סכום נכסי הקרן'!$C$41</f>
        <v>2.0267325821548942E-6</v>
      </c>
    </row>
    <row r="243" spans="1:10">
      <c r="A243" s="62" t="s">
        <v>2890</v>
      </c>
      <c r="B243" s="59" t="s">
        <v>2891</v>
      </c>
      <c r="C243" s="71" t="s">
        <v>1787</v>
      </c>
      <c r="D243" s="71" t="s">
        <v>131</v>
      </c>
      <c r="E243" s="78">
        <v>45168</v>
      </c>
      <c r="F243" s="68">
        <v>3948740.7517439998</v>
      </c>
      <c r="G243" s="70">
        <v>1.4437530000000001</v>
      </c>
      <c r="H243" s="68">
        <v>57.010079358999995</v>
      </c>
      <c r="I243" s="69">
        <f t="shared" si="3"/>
        <v>2.9554998028714186E-4</v>
      </c>
      <c r="J243" s="69">
        <f>H243/'סכום נכסי הקרן'!$C$41</f>
        <v>2.7087684458516654E-6</v>
      </c>
    </row>
    <row r="244" spans="1:10">
      <c r="A244" s="62" t="s">
        <v>2892</v>
      </c>
      <c r="B244" s="59" t="s">
        <v>2893</v>
      </c>
      <c r="C244" s="71" t="s">
        <v>1787</v>
      </c>
      <c r="D244" s="71" t="s">
        <v>131</v>
      </c>
      <c r="E244" s="78">
        <v>45189</v>
      </c>
      <c r="F244" s="68">
        <v>3701944.4547600001</v>
      </c>
      <c r="G244" s="70">
        <v>2.8150200000000001</v>
      </c>
      <c r="H244" s="68">
        <v>104.21049488600001</v>
      </c>
      <c r="I244" s="69">
        <f t="shared" si="3"/>
        <v>5.4024498922940721E-4</v>
      </c>
      <c r="J244" s="69">
        <f>H244/'סכום נכסי הקרן'!$C$41</f>
        <v>4.9514419809208739E-6</v>
      </c>
    </row>
    <row r="245" spans="1:10">
      <c r="A245" s="62" t="s">
        <v>2894</v>
      </c>
      <c r="B245" s="59" t="s">
        <v>2895</v>
      </c>
      <c r="C245" s="71" t="s">
        <v>1787</v>
      </c>
      <c r="D245" s="71" t="s">
        <v>131</v>
      </c>
      <c r="E245" s="78">
        <v>45189</v>
      </c>
      <c r="F245" s="68">
        <v>3701944.4547600001</v>
      </c>
      <c r="G245" s="70">
        <v>2.851823</v>
      </c>
      <c r="H245" s="68">
        <v>105.572921138</v>
      </c>
      <c r="I245" s="69">
        <f t="shared" si="3"/>
        <v>5.4730803942068377E-4</v>
      </c>
      <c r="J245" s="69">
        <f>H245/'סכום נכסי הקרן'!$C$41</f>
        <v>5.0161760995664204E-6</v>
      </c>
    </row>
    <row r="246" spans="1:10">
      <c r="A246" s="62" t="s">
        <v>2896</v>
      </c>
      <c r="B246" s="59" t="s">
        <v>2897</v>
      </c>
      <c r="C246" s="71" t="s">
        <v>1787</v>
      </c>
      <c r="D246" s="71" t="s">
        <v>131</v>
      </c>
      <c r="E246" s="78">
        <v>45195</v>
      </c>
      <c r="F246" s="68">
        <v>3701944.4547600001</v>
      </c>
      <c r="G246" s="70">
        <v>3.4983240000000002</v>
      </c>
      <c r="H246" s="68">
        <v>129.505995888</v>
      </c>
      <c r="I246" s="69">
        <f t="shared" si="3"/>
        <v>6.7138118315428457E-4</v>
      </c>
      <c r="J246" s="69">
        <f>H246/'סכום נכסי הקרן'!$C$41</f>
        <v>6.153328659673757E-6</v>
      </c>
    </row>
    <row r="247" spans="1:10">
      <c r="A247" s="62" t="s">
        <v>2898</v>
      </c>
      <c r="B247" s="59" t="s">
        <v>2899</v>
      </c>
      <c r="C247" s="71" t="s">
        <v>1787</v>
      </c>
      <c r="D247" s="71" t="s">
        <v>131</v>
      </c>
      <c r="E247" s="78">
        <v>45196</v>
      </c>
      <c r="F247" s="68">
        <v>3701944.4547600001</v>
      </c>
      <c r="G247" s="70">
        <v>3.7793299999999999</v>
      </c>
      <c r="H247" s="68">
        <v>139.908712955</v>
      </c>
      <c r="I247" s="69">
        <f t="shared" si="3"/>
        <v>7.253106436751845E-4</v>
      </c>
      <c r="J247" s="69">
        <f>H247/'סכום נכסי הקרן'!$C$41</f>
        <v>6.6476018138079248E-6</v>
      </c>
    </row>
    <row r="248" spans="1:10">
      <c r="A248" s="62" t="s">
        <v>2900</v>
      </c>
      <c r="B248" s="59" t="s">
        <v>2901</v>
      </c>
      <c r="C248" s="71" t="s">
        <v>1787</v>
      </c>
      <c r="D248" s="71" t="s">
        <v>131</v>
      </c>
      <c r="E248" s="78">
        <v>45211</v>
      </c>
      <c r="F248" s="68">
        <v>5552916.6821400002</v>
      </c>
      <c r="G248" s="70">
        <v>3.9561730000000002</v>
      </c>
      <c r="H248" s="68">
        <v>219.68299590999996</v>
      </c>
      <c r="I248" s="69">
        <f t="shared" si="3"/>
        <v>1.1388741401632673E-3</v>
      </c>
      <c r="J248" s="69">
        <f>H248/'סכום נכסי הקרן'!$C$41</f>
        <v>1.043798524930884E-5</v>
      </c>
    </row>
    <row r="249" spans="1:10">
      <c r="A249" s="62" t="s">
        <v>2902</v>
      </c>
      <c r="B249" s="59" t="s">
        <v>2903</v>
      </c>
      <c r="C249" s="71" t="s">
        <v>1787</v>
      </c>
      <c r="D249" s="71" t="s">
        <v>131</v>
      </c>
      <c r="E249" s="78">
        <v>45201</v>
      </c>
      <c r="F249" s="68">
        <v>3701944.4547600001</v>
      </c>
      <c r="G249" s="70">
        <v>4.054138</v>
      </c>
      <c r="H249" s="68">
        <v>150.08195181799999</v>
      </c>
      <c r="I249" s="69">
        <f t="shared" si="3"/>
        <v>7.7805045002560973E-4</v>
      </c>
      <c r="J249" s="69">
        <f>H249/'סכום נכסי הקרן'!$C$41</f>
        <v>7.1309715746299812E-6</v>
      </c>
    </row>
    <row r="250" spans="1:10">
      <c r="A250" s="62" t="s">
        <v>2904</v>
      </c>
      <c r="B250" s="59" t="s">
        <v>2905</v>
      </c>
      <c r="C250" s="71" t="s">
        <v>1787</v>
      </c>
      <c r="D250" s="71" t="s">
        <v>131</v>
      </c>
      <c r="E250" s="78">
        <v>45201</v>
      </c>
      <c r="F250" s="68">
        <v>3701944.4547600001</v>
      </c>
      <c r="G250" s="70">
        <v>4.1063049999999999</v>
      </c>
      <c r="H250" s="68">
        <v>152.01312610400001</v>
      </c>
      <c r="I250" s="69">
        <f t="shared" si="3"/>
        <v>7.8806198708319215E-4</v>
      </c>
      <c r="J250" s="69">
        <f>H250/'סכום נכסי הקרן'!$C$41</f>
        <v>7.2227291029157428E-6</v>
      </c>
    </row>
    <row r="251" spans="1:10">
      <c r="A251" s="62" t="s">
        <v>2906</v>
      </c>
      <c r="B251" s="59" t="s">
        <v>2907</v>
      </c>
      <c r="C251" s="71" t="s">
        <v>1787</v>
      </c>
      <c r="D251" s="71" t="s">
        <v>131</v>
      </c>
      <c r="E251" s="78">
        <v>45229</v>
      </c>
      <c r="F251" s="68">
        <v>5923111.1276160004</v>
      </c>
      <c r="G251" s="70">
        <v>4.6035870000000001</v>
      </c>
      <c r="H251" s="68">
        <v>272.675545344</v>
      </c>
      <c r="I251" s="69">
        <f t="shared" si="3"/>
        <v>1.4135965597192681E-3</v>
      </c>
      <c r="J251" s="69">
        <f>H251/'סכום נכסי הקרן'!$C$41</f>
        <v>1.295586537482375E-5</v>
      </c>
    </row>
    <row r="252" spans="1:10">
      <c r="A252" s="62" t="s">
        <v>2908</v>
      </c>
      <c r="B252" s="59" t="s">
        <v>2909</v>
      </c>
      <c r="C252" s="71" t="s">
        <v>1787</v>
      </c>
      <c r="D252" s="71" t="s">
        <v>135</v>
      </c>
      <c r="E252" s="78">
        <v>45176</v>
      </c>
      <c r="F252" s="68">
        <v>5585399.2955790004</v>
      </c>
      <c r="G252" s="70">
        <v>-6.705667</v>
      </c>
      <c r="H252" s="68">
        <v>-374.53829516400003</v>
      </c>
      <c r="I252" s="69">
        <f t="shared" si="3"/>
        <v>-1.9416704378788924E-3</v>
      </c>
      <c r="J252" s="69">
        <f>H252/'סכום נכסי הקרן'!$C$41</f>
        <v>-1.7795756945270046E-5</v>
      </c>
    </row>
    <row r="253" spans="1:10">
      <c r="A253" s="62" t="s">
        <v>2910</v>
      </c>
      <c r="B253" s="59" t="s">
        <v>2911</v>
      </c>
      <c r="C253" s="71" t="s">
        <v>1787</v>
      </c>
      <c r="D253" s="71" t="s">
        <v>135</v>
      </c>
      <c r="E253" s="78">
        <v>45181</v>
      </c>
      <c r="F253" s="68">
        <v>5843097</v>
      </c>
      <c r="G253" s="70">
        <v>-5.9687950000000001</v>
      </c>
      <c r="H253" s="68">
        <v>-348.76251000000002</v>
      </c>
      <c r="I253" s="69">
        <f t="shared" si="3"/>
        <v>-1.8080443688967033E-3</v>
      </c>
      <c r="J253" s="69">
        <f>H253/'סכום נכסי הקרן'!$C$41</f>
        <v>-1.6571050116156109E-5</v>
      </c>
    </row>
    <row r="254" spans="1:10">
      <c r="A254" s="62" t="s">
        <v>2912</v>
      </c>
      <c r="B254" s="59" t="s">
        <v>2913</v>
      </c>
      <c r="C254" s="71" t="s">
        <v>1787</v>
      </c>
      <c r="D254" s="71" t="s">
        <v>135</v>
      </c>
      <c r="E254" s="78">
        <v>45161</v>
      </c>
      <c r="F254" s="68">
        <v>31881886.146864001</v>
      </c>
      <c r="G254" s="70">
        <v>-5.8817110000000001</v>
      </c>
      <c r="H254" s="68">
        <v>-1875.2003671240002</v>
      </c>
      <c r="I254" s="69">
        <f t="shared" si="3"/>
        <v>-9.7213587100619826E-3</v>
      </c>
      <c r="J254" s="69">
        <f>H254/'סכום נכסי הקרן'!$C$41</f>
        <v>-8.9097991815250281E-5</v>
      </c>
    </row>
    <row r="255" spans="1:10">
      <c r="A255" s="62" t="s">
        <v>2914</v>
      </c>
      <c r="B255" s="59" t="s">
        <v>2915</v>
      </c>
      <c r="C255" s="71" t="s">
        <v>1787</v>
      </c>
      <c r="D255" s="71" t="s">
        <v>135</v>
      </c>
      <c r="E255" s="78">
        <v>45180</v>
      </c>
      <c r="F255" s="68">
        <v>2933544.7491139998</v>
      </c>
      <c r="G255" s="70">
        <v>-5.6458250000000003</v>
      </c>
      <c r="H255" s="68">
        <v>-165.62279838000001</v>
      </c>
      <c r="I255" s="69">
        <f t="shared" si="3"/>
        <v>-8.5861685068120721E-4</v>
      </c>
      <c r="J255" s="69">
        <f>H255/'סכום נכסי הקרן'!$C$41</f>
        <v>-7.8693770506841442E-6</v>
      </c>
    </row>
    <row r="256" spans="1:10">
      <c r="A256" s="62" t="s">
        <v>2916</v>
      </c>
      <c r="B256" s="59" t="s">
        <v>2917</v>
      </c>
      <c r="C256" s="71" t="s">
        <v>1787</v>
      </c>
      <c r="D256" s="71" t="s">
        <v>135</v>
      </c>
      <c r="E256" s="78">
        <v>45267</v>
      </c>
      <c r="F256" s="68">
        <v>3445605.2890179995</v>
      </c>
      <c r="G256" s="70">
        <v>-3.7832910000000002</v>
      </c>
      <c r="H256" s="68">
        <v>-130.35726504199999</v>
      </c>
      <c r="I256" s="69">
        <f t="shared" si="3"/>
        <v>-6.7579430771949416E-4</v>
      </c>
      <c r="J256" s="69">
        <f>H256/'סכום נכסי הקרן'!$C$41</f>
        <v>-6.1937757358611357E-6</v>
      </c>
    </row>
    <row r="257" spans="1:10">
      <c r="A257" s="62" t="s">
        <v>2918</v>
      </c>
      <c r="B257" s="59" t="s">
        <v>2919</v>
      </c>
      <c r="C257" s="71" t="s">
        <v>1787</v>
      </c>
      <c r="D257" s="71" t="s">
        <v>135</v>
      </c>
      <c r="E257" s="78">
        <v>45127</v>
      </c>
      <c r="F257" s="68">
        <v>2713832.02</v>
      </c>
      <c r="G257" s="70">
        <v>0.52255600000000002</v>
      </c>
      <c r="H257" s="68">
        <v>14.181280000000001</v>
      </c>
      <c r="I257" s="69">
        <f t="shared" si="3"/>
        <v>7.3518175585292816E-5</v>
      </c>
      <c r="J257" s="69">
        <f>H257/'סכום נכסי הקרן'!$C$41</f>
        <v>6.7380723229467047E-7</v>
      </c>
    </row>
    <row r="258" spans="1:10">
      <c r="A258" s="62" t="s">
        <v>2920</v>
      </c>
      <c r="B258" s="59" t="s">
        <v>2921</v>
      </c>
      <c r="C258" s="71" t="s">
        <v>1787</v>
      </c>
      <c r="D258" s="71" t="s">
        <v>135</v>
      </c>
      <c r="E258" s="78">
        <v>45127</v>
      </c>
      <c r="F258" s="68">
        <v>7464194.3037989996</v>
      </c>
      <c r="G258" s="70">
        <v>0.59496099999999996</v>
      </c>
      <c r="H258" s="68">
        <v>44.409015947999997</v>
      </c>
      <c r="I258" s="69">
        <f t="shared" si="3"/>
        <v>2.3022391716651336E-4</v>
      </c>
      <c r="J258" s="69">
        <f>H258/'סכום נכסי הקרן'!$C$41</f>
        <v>2.1100433899374214E-6</v>
      </c>
    </row>
    <row r="259" spans="1:10">
      <c r="A259" s="62" t="s">
        <v>2922</v>
      </c>
      <c r="B259" s="59" t="s">
        <v>2923</v>
      </c>
      <c r="C259" s="71" t="s">
        <v>1787</v>
      </c>
      <c r="D259" s="71" t="s">
        <v>131</v>
      </c>
      <c r="E259" s="78">
        <v>45127</v>
      </c>
      <c r="F259" s="68">
        <v>25680248.150275003</v>
      </c>
      <c r="G259" s="70">
        <v>1.081108</v>
      </c>
      <c r="H259" s="68">
        <v>277.63115049700002</v>
      </c>
      <c r="I259" s="69">
        <f t="shared" si="3"/>
        <v>1.4392872625168744E-3</v>
      </c>
      <c r="J259" s="69">
        <f>H259/'סכום נכסי הקרן'!$C$41</f>
        <v>1.3191325262259028E-5</v>
      </c>
    </row>
    <row r="260" spans="1:10">
      <c r="A260" s="62" t="s">
        <v>2924</v>
      </c>
      <c r="B260" s="59" t="s">
        <v>2925</v>
      </c>
      <c r="C260" s="71" t="s">
        <v>1787</v>
      </c>
      <c r="D260" s="71" t="s">
        <v>131</v>
      </c>
      <c r="E260" s="78">
        <v>45127</v>
      </c>
      <c r="F260" s="68">
        <v>10662677.790293001</v>
      </c>
      <c r="G260" s="70">
        <v>1.0584519999999999</v>
      </c>
      <c r="H260" s="68">
        <v>112.85930748200002</v>
      </c>
      <c r="I260" s="69">
        <f t="shared" si="3"/>
        <v>5.8508190966515211E-4</v>
      </c>
      <c r="J260" s="69">
        <f>H260/'סכום נכסי הקרן'!$C$41</f>
        <v>5.3623803784383093E-6</v>
      </c>
    </row>
    <row r="261" spans="1:10">
      <c r="A261" s="62" t="s">
        <v>2926</v>
      </c>
      <c r="B261" s="59" t="s">
        <v>2927</v>
      </c>
      <c r="C261" s="71" t="s">
        <v>1787</v>
      </c>
      <c r="D261" s="71" t="s">
        <v>131</v>
      </c>
      <c r="E261" s="78">
        <v>45127</v>
      </c>
      <c r="F261" s="68">
        <v>7994200.5121799996</v>
      </c>
      <c r="G261" s="70">
        <v>1.0237130000000001</v>
      </c>
      <c r="H261" s="68">
        <v>81.837651117000007</v>
      </c>
      <c r="I261" s="69">
        <f t="shared" si="3"/>
        <v>4.242603491580126E-4</v>
      </c>
      <c r="J261" s="69">
        <f>H261/'סכום נכסי הקרן'!$C$41</f>
        <v>3.8884220039828998E-6</v>
      </c>
    </row>
    <row r="262" spans="1:10">
      <c r="A262" s="62" t="s">
        <v>2928</v>
      </c>
      <c r="B262" s="59" t="s">
        <v>2929</v>
      </c>
      <c r="C262" s="71" t="s">
        <v>1787</v>
      </c>
      <c r="D262" s="71" t="s">
        <v>131</v>
      </c>
      <c r="E262" s="78">
        <v>45267</v>
      </c>
      <c r="F262" s="68">
        <v>3849822.4280539993</v>
      </c>
      <c r="G262" s="70">
        <v>-2.7613349999999999</v>
      </c>
      <c r="H262" s="68">
        <v>-106.306504843</v>
      </c>
      <c r="I262" s="69">
        <f t="shared" si="3"/>
        <v>-5.5111106253500773E-4</v>
      </c>
      <c r="J262" s="69">
        <f>H262/'סכום נכסי הקרן'!$C$41</f>
        <v>-5.0510314868038576E-6</v>
      </c>
    </row>
    <row r="263" spans="1:10">
      <c r="A263" s="62" t="s">
        <v>2930</v>
      </c>
      <c r="B263" s="59" t="s">
        <v>2931</v>
      </c>
      <c r="C263" s="71" t="s">
        <v>1787</v>
      </c>
      <c r="D263" s="71" t="s">
        <v>133</v>
      </c>
      <c r="E263" s="78">
        <v>45196</v>
      </c>
      <c r="F263" s="68">
        <v>1154365.29</v>
      </c>
      <c r="G263" s="70">
        <v>-4.3027930000000003</v>
      </c>
      <c r="H263" s="68">
        <v>-49.66995</v>
      </c>
      <c r="I263" s="69">
        <f t="shared" si="3"/>
        <v>-2.5749749708155504E-4</v>
      </c>
      <c r="J263" s="69">
        <f>H263/'סכום נכסי הקרן'!$C$41</f>
        <v>-2.3600106293447888E-6</v>
      </c>
    </row>
    <row r="264" spans="1:10">
      <c r="A264" s="62" t="s">
        <v>2932</v>
      </c>
      <c r="B264" s="59" t="s">
        <v>2933</v>
      </c>
      <c r="C264" s="71" t="s">
        <v>1787</v>
      </c>
      <c r="D264" s="71" t="s">
        <v>133</v>
      </c>
      <c r="E264" s="78">
        <v>45195</v>
      </c>
      <c r="F264" s="68">
        <v>7448362.77654</v>
      </c>
      <c r="G264" s="70">
        <v>-3.9586079999999999</v>
      </c>
      <c r="H264" s="68">
        <v>-294.85146511200003</v>
      </c>
      <c r="I264" s="69">
        <f t="shared" si="3"/>
        <v>-1.5285603121639835E-3</v>
      </c>
      <c r="J264" s="69">
        <f>H264/'סכום נכסי הקרן'!$C$41</f>
        <v>-1.4009528734017333E-5</v>
      </c>
    </row>
    <row r="265" spans="1:10">
      <c r="A265" s="62" t="s">
        <v>2934</v>
      </c>
      <c r="B265" s="59" t="s">
        <v>2935</v>
      </c>
      <c r="C265" s="71" t="s">
        <v>1787</v>
      </c>
      <c r="D265" s="71" t="s">
        <v>133</v>
      </c>
      <c r="E265" s="78">
        <v>45195</v>
      </c>
      <c r="F265" s="68">
        <v>7450108.3501929995</v>
      </c>
      <c r="G265" s="70">
        <v>-3.93425</v>
      </c>
      <c r="H265" s="68">
        <v>-293.10589145900002</v>
      </c>
      <c r="I265" s="69">
        <f t="shared" si="3"/>
        <v>-1.5195109604610121E-3</v>
      </c>
      <c r="J265" s="69">
        <f>H265/'סכום נכסי הקרן'!$C$41</f>
        <v>-1.3926589806650097E-5</v>
      </c>
    </row>
    <row r="266" spans="1:10">
      <c r="A266" s="62" t="s">
        <v>2936</v>
      </c>
      <c r="B266" s="59" t="s">
        <v>2937</v>
      </c>
      <c r="C266" s="71" t="s">
        <v>1787</v>
      </c>
      <c r="D266" s="71" t="s">
        <v>133</v>
      </c>
      <c r="E266" s="78">
        <v>45232</v>
      </c>
      <c r="F266" s="68">
        <v>6677642.5</v>
      </c>
      <c r="G266" s="70">
        <v>-4.0362830000000001</v>
      </c>
      <c r="H266" s="68">
        <v>-269.52855</v>
      </c>
      <c r="I266" s="69">
        <f t="shared" ref="I266:I329" si="4">IFERROR(H266/$H$9,0)</f>
        <v>-1.3972819988145903E-3</v>
      </c>
      <c r="J266" s="69">
        <f>H266/'סכום נכסי הקרן'!$C$41</f>
        <v>-1.2806339505312334E-5</v>
      </c>
    </row>
    <row r="267" spans="1:10">
      <c r="A267" s="62" t="s">
        <v>2938</v>
      </c>
      <c r="B267" s="59" t="s">
        <v>2939</v>
      </c>
      <c r="C267" s="71" t="s">
        <v>1787</v>
      </c>
      <c r="D267" s="71" t="s">
        <v>133</v>
      </c>
      <c r="E267" s="78">
        <v>45210</v>
      </c>
      <c r="F267" s="68">
        <v>5262983.4348689998</v>
      </c>
      <c r="G267" s="70">
        <v>-3.9090379999999998</v>
      </c>
      <c r="H267" s="68">
        <v>-205.732042646</v>
      </c>
      <c r="I267" s="69">
        <f t="shared" si="4"/>
        <v>-1.0665500176831413E-3</v>
      </c>
      <c r="J267" s="69">
        <f>H267/'סכום נכסי הקרן'!$C$41</f>
        <v>-9.7751217273497428E-6</v>
      </c>
    </row>
    <row r="268" spans="1:10">
      <c r="A268" s="62" t="s">
        <v>2940</v>
      </c>
      <c r="B268" s="59" t="s">
        <v>2941</v>
      </c>
      <c r="C268" s="71" t="s">
        <v>1787</v>
      </c>
      <c r="D268" s="71" t="s">
        <v>133</v>
      </c>
      <c r="E268" s="78">
        <v>45232</v>
      </c>
      <c r="F268" s="68">
        <v>9323981.6664850004</v>
      </c>
      <c r="G268" s="70">
        <v>-3.938898</v>
      </c>
      <c r="H268" s="68">
        <v>-367.26213296300006</v>
      </c>
      <c r="I268" s="69">
        <f t="shared" si="4"/>
        <v>-1.9039495713365079E-3</v>
      </c>
      <c r="J268" s="69">
        <f>H268/'סכום נכסי הקרן'!$C$41</f>
        <v>-1.7450038454810588E-5</v>
      </c>
    </row>
    <row r="269" spans="1:10">
      <c r="A269" s="62" t="s">
        <v>2942</v>
      </c>
      <c r="B269" s="59" t="s">
        <v>2943</v>
      </c>
      <c r="C269" s="71" t="s">
        <v>1787</v>
      </c>
      <c r="D269" s="71" t="s">
        <v>133</v>
      </c>
      <c r="E269" s="78">
        <v>45232</v>
      </c>
      <c r="F269" s="68">
        <v>5004470.8477029996</v>
      </c>
      <c r="G269" s="70">
        <v>-3.8902739999999998</v>
      </c>
      <c r="H269" s="68">
        <v>-194.68762577199999</v>
      </c>
      <c r="I269" s="69">
        <f t="shared" si="4"/>
        <v>-1.00929387585533E-3</v>
      </c>
      <c r="J269" s="69">
        <f>H269/'סכום נכסי הקרן'!$C$41</f>
        <v>-9.2503589438648598E-6</v>
      </c>
    </row>
    <row r="270" spans="1:10">
      <c r="A270" s="62" t="s">
        <v>2942</v>
      </c>
      <c r="B270" s="59" t="s">
        <v>2944</v>
      </c>
      <c r="C270" s="71" t="s">
        <v>1787</v>
      </c>
      <c r="D270" s="71" t="s">
        <v>133</v>
      </c>
      <c r="E270" s="78">
        <v>45232</v>
      </c>
      <c r="F270" s="68">
        <v>8726414.2167300005</v>
      </c>
      <c r="G270" s="70">
        <v>-3.8902739999999998</v>
      </c>
      <c r="H270" s="68">
        <v>-339.48141903999999</v>
      </c>
      <c r="I270" s="69">
        <f t="shared" si="4"/>
        <v>-1.7599296095223481E-3</v>
      </c>
      <c r="J270" s="69">
        <f>H270/'סכום נכסי הקרן'!$C$41</f>
        <v>-1.6130069738331774E-5</v>
      </c>
    </row>
    <row r="271" spans="1:10">
      <c r="A271" s="62" t="s">
        <v>2945</v>
      </c>
      <c r="B271" s="59" t="s">
        <v>2946</v>
      </c>
      <c r="C271" s="71" t="s">
        <v>1787</v>
      </c>
      <c r="D271" s="71" t="s">
        <v>133</v>
      </c>
      <c r="E271" s="78">
        <v>45244</v>
      </c>
      <c r="F271" s="68">
        <v>15546085.48</v>
      </c>
      <c r="G271" s="70">
        <v>-2.8462230000000002</v>
      </c>
      <c r="H271" s="68">
        <v>-442.47628000000003</v>
      </c>
      <c r="I271" s="69">
        <f t="shared" si="4"/>
        <v>-2.2938725450288825E-3</v>
      </c>
      <c r="J271" s="69">
        <f>H271/'סכום נכסי הקרן'!$C$41</f>
        <v>-2.1023752269389056E-5</v>
      </c>
    </row>
    <row r="272" spans="1:10">
      <c r="A272" s="62" t="s">
        <v>2947</v>
      </c>
      <c r="B272" s="59" t="s">
        <v>2948</v>
      </c>
      <c r="C272" s="71" t="s">
        <v>1787</v>
      </c>
      <c r="D272" s="71" t="s">
        <v>133</v>
      </c>
      <c r="E272" s="78">
        <v>45181</v>
      </c>
      <c r="F272" s="68">
        <v>20763336.764127001</v>
      </c>
      <c r="G272" s="70">
        <v>-2.554996</v>
      </c>
      <c r="H272" s="68">
        <v>-530.50239993399998</v>
      </c>
      <c r="I272" s="69">
        <f t="shared" si="4"/>
        <v>-2.7502149726094569E-3</v>
      </c>
      <c r="J272" s="69">
        <f>H272/'סכום נכסי הקרן'!$C$41</f>
        <v>-2.5206212261883897E-5</v>
      </c>
    </row>
    <row r="273" spans="1:10">
      <c r="A273" s="62" t="s">
        <v>2949</v>
      </c>
      <c r="B273" s="59" t="s">
        <v>2950</v>
      </c>
      <c r="C273" s="71" t="s">
        <v>1787</v>
      </c>
      <c r="D273" s="71" t="s">
        <v>133</v>
      </c>
      <c r="E273" s="78">
        <v>45181</v>
      </c>
      <c r="F273" s="68">
        <v>7551700.7367869997</v>
      </c>
      <c r="G273" s="70">
        <v>-2.5360309999999999</v>
      </c>
      <c r="H273" s="68">
        <v>-191.51350486499999</v>
      </c>
      <c r="I273" s="69">
        <f t="shared" si="4"/>
        <v>-9.9283869140302555E-4</v>
      </c>
      <c r="J273" s="69">
        <f>H273/'סכום נכסי הקרן'!$C$41</f>
        <v>-9.0995442343806439E-6</v>
      </c>
    </row>
    <row r="274" spans="1:10">
      <c r="A274" s="62" t="s">
        <v>2951</v>
      </c>
      <c r="B274" s="59" t="s">
        <v>2952</v>
      </c>
      <c r="C274" s="71" t="s">
        <v>1787</v>
      </c>
      <c r="D274" s="71" t="s">
        <v>133</v>
      </c>
      <c r="E274" s="78">
        <v>45176</v>
      </c>
      <c r="F274" s="68">
        <v>10250608.07</v>
      </c>
      <c r="G274" s="70">
        <v>-2.5925150000000001</v>
      </c>
      <c r="H274" s="68">
        <v>-265.74853000000002</v>
      </c>
      <c r="I274" s="69">
        <f t="shared" si="4"/>
        <v>-1.377685730066218E-3</v>
      </c>
      <c r="J274" s="69">
        <f>H274/'סכום נכסי הקרן'!$C$41</f>
        <v>-1.2626736196286739E-5</v>
      </c>
    </row>
    <row r="275" spans="1:10">
      <c r="A275" s="62" t="s">
        <v>2953</v>
      </c>
      <c r="B275" s="59" t="s">
        <v>2954</v>
      </c>
      <c r="C275" s="71" t="s">
        <v>1787</v>
      </c>
      <c r="D275" s="71" t="s">
        <v>133</v>
      </c>
      <c r="E275" s="78">
        <v>45176</v>
      </c>
      <c r="F275" s="68">
        <v>33984224.331827</v>
      </c>
      <c r="G275" s="70">
        <v>-2.5915659999999998</v>
      </c>
      <c r="H275" s="68">
        <v>-880.72370194899997</v>
      </c>
      <c r="I275" s="69">
        <f t="shared" si="4"/>
        <v>-4.5658219682578492E-3</v>
      </c>
      <c r="J275" s="69">
        <f>H275/'סכום נכסי הקרן'!$C$41</f>
        <v>-4.1846575205240425E-5</v>
      </c>
    </row>
    <row r="276" spans="1:10">
      <c r="A276" s="62" t="s">
        <v>2955</v>
      </c>
      <c r="B276" s="59" t="s">
        <v>2956</v>
      </c>
      <c r="C276" s="71" t="s">
        <v>1787</v>
      </c>
      <c r="D276" s="71" t="s">
        <v>133</v>
      </c>
      <c r="E276" s="78">
        <v>45181</v>
      </c>
      <c r="F276" s="68">
        <v>17662660.811239</v>
      </c>
      <c r="G276" s="70">
        <v>-2.5265520000000001</v>
      </c>
      <c r="H276" s="68">
        <v>-446.25628193599999</v>
      </c>
      <c r="I276" s="69">
        <f t="shared" si="4"/>
        <v>-2.3134687201303958E-3</v>
      </c>
      <c r="J276" s="69">
        <f>H276/'סכום נכסי הקרן'!$C$41</f>
        <v>-2.1203354720124439E-5</v>
      </c>
    </row>
    <row r="277" spans="1:10">
      <c r="A277" s="62" t="s">
        <v>2957</v>
      </c>
      <c r="B277" s="59" t="s">
        <v>2958</v>
      </c>
      <c r="C277" s="71" t="s">
        <v>1787</v>
      </c>
      <c r="D277" s="71" t="s">
        <v>133</v>
      </c>
      <c r="E277" s="78">
        <v>45176</v>
      </c>
      <c r="F277" s="68">
        <v>8526175.3300000001</v>
      </c>
      <c r="G277" s="70">
        <v>-2.5725989999999999</v>
      </c>
      <c r="H277" s="68">
        <v>-219.34433999999999</v>
      </c>
      <c r="I277" s="69">
        <f t="shared" si="4"/>
        <v>-1.1371184901334834E-3</v>
      </c>
      <c r="J277" s="69">
        <f>H277/'סכום נכסי הקרן'!$C$41</f>
        <v>-1.0421894402684465E-5</v>
      </c>
    </row>
    <row r="278" spans="1:10">
      <c r="A278" s="62" t="s">
        <v>2957</v>
      </c>
      <c r="B278" s="59" t="s">
        <v>2959</v>
      </c>
      <c r="C278" s="71" t="s">
        <v>1787</v>
      </c>
      <c r="D278" s="71" t="s">
        <v>133</v>
      </c>
      <c r="E278" s="78">
        <v>45176</v>
      </c>
      <c r="F278" s="68">
        <v>10742889.015311001</v>
      </c>
      <c r="G278" s="70">
        <v>-2.5725989999999999</v>
      </c>
      <c r="H278" s="68">
        <v>-276.37150566299999</v>
      </c>
      <c r="I278" s="69">
        <f t="shared" si="4"/>
        <v>-1.432757048736375E-3</v>
      </c>
      <c r="J278" s="69">
        <f>H278/'סכום נכסי הקרן'!$C$41</f>
        <v>-1.3131474684647428E-5</v>
      </c>
    </row>
    <row r="279" spans="1:10">
      <c r="A279" s="62" t="s">
        <v>2960</v>
      </c>
      <c r="B279" s="59" t="s">
        <v>2961</v>
      </c>
      <c r="C279" s="71" t="s">
        <v>1787</v>
      </c>
      <c r="D279" s="71" t="s">
        <v>133</v>
      </c>
      <c r="E279" s="78">
        <v>45176</v>
      </c>
      <c r="F279" s="68">
        <v>7614271.6450119996</v>
      </c>
      <c r="G279" s="70">
        <v>-2.5725989999999999</v>
      </c>
      <c r="H279" s="68">
        <v>-195.884711735</v>
      </c>
      <c r="I279" s="69">
        <f t="shared" si="4"/>
        <v>-1.0154997737727622E-3</v>
      </c>
      <c r="J279" s="69">
        <f>H279/'סכום נכסי הקרן'!$C$41</f>
        <v>-9.3072371085684573E-6</v>
      </c>
    </row>
    <row r="280" spans="1:10">
      <c r="A280" s="62" t="s">
        <v>2962</v>
      </c>
      <c r="B280" s="59" t="s">
        <v>2963</v>
      </c>
      <c r="C280" s="71" t="s">
        <v>1787</v>
      </c>
      <c r="D280" s="71" t="s">
        <v>133</v>
      </c>
      <c r="E280" s="78">
        <v>45175</v>
      </c>
      <c r="F280" s="68">
        <v>6707743.9694950012</v>
      </c>
      <c r="G280" s="70">
        <v>-2.3767309999999999</v>
      </c>
      <c r="H280" s="68">
        <v>-159.42504277999998</v>
      </c>
      <c r="I280" s="69">
        <f t="shared" si="4"/>
        <v>-8.2648662799076364E-4</v>
      </c>
      <c r="J280" s="69">
        <f>H280/'סכום נכסי הקרן'!$C$41</f>
        <v>-7.5748978113436318E-6</v>
      </c>
    </row>
    <row r="281" spans="1:10">
      <c r="A281" s="62" t="s">
        <v>2964</v>
      </c>
      <c r="B281" s="59" t="s">
        <v>2965</v>
      </c>
      <c r="C281" s="71" t="s">
        <v>1787</v>
      </c>
      <c r="D281" s="71" t="s">
        <v>133</v>
      </c>
      <c r="E281" s="78">
        <v>45183</v>
      </c>
      <c r="F281" s="68">
        <v>26328810.109999999</v>
      </c>
      <c r="G281" s="70">
        <v>-2.4464760000000001</v>
      </c>
      <c r="H281" s="68">
        <v>-644.12810999999999</v>
      </c>
      <c r="I281" s="69">
        <f t="shared" si="4"/>
        <v>-3.3392700440582797E-3</v>
      </c>
      <c r="J281" s="69">
        <f>H281/'סכום נכסי הקרן'!$C$41</f>
        <v>-3.0605007378903528E-5</v>
      </c>
    </row>
    <row r="282" spans="1:10">
      <c r="A282" s="62" t="s">
        <v>2964</v>
      </c>
      <c r="B282" s="59" t="s">
        <v>2966</v>
      </c>
      <c r="C282" s="71" t="s">
        <v>1787</v>
      </c>
      <c r="D282" s="71" t="s">
        <v>133</v>
      </c>
      <c r="E282" s="78">
        <v>45183</v>
      </c>
      <c r="F282" s="68">
        <v>7351353.3371339999</v>
      </c>
      <c r="G282" s="70">
        <v>-2.4464760000000001</v>
      </c>
      <c r="H282" s="68">
        <v>-179.84912044999999</v>
      </c>
      <c r="I282" s="69">
        <f t="shared" si="4"/>
        <v>-9.3236853204390398E-4</v>
      </c>
      <c r="J282" s="69">
        <f>H282/'סכום נכסי הקרן'!$C$41</f>
        <v>-8.5453244052049816E-6</v>
      </c>
    </row>
    <row r="283" spans="1:10">
      <c r="A283" s="62" t="s">
        <v>2964</v>
      </c>
      <c r="B283" s="59" t="s">
        <v>2967</v>
      </c>
      <c r="C283" s="71" t="s">
        <v>1787</v>
      </c>
      <c r="D283" s="71" t="s">
        <v>133</v>
      </c>
      <c r="E283" s="78">
        <v>45183</v>
      </c>
      <c r="F283" s="68">
        <v>53938215.398387</v>
      </c>
      <c r="G283" s="70">
        <v>-2.4464760000000001</v>
      </c>
      <c r="H283" s="68">
        <v>-1319.5856825989999</v>
      </c>
      <c r="I283" s="69">
        <f t="shared" si="4"/>
        <v>-6.8409573686685366E-3</v>
      </c>
      <c r="J283" s="69">
        <f>H283/'סכום נכסי הקרן'!$C$41</f>
        <v>-6.2698598191961909E-5</v>
      </c>
    </row>
    <row r="284" spans="1:10">
      <c r="A284" s="62" t="s">
        <v>2968</v>
      </c>
      <c r="B284" s="59" t="s">
        <v>2969</v>
      </c>
      <c r="C284" s="71" t="s">
        <v>1787</v>
      </c>
      <c r="D284" s="71" t="s">
        <v>133</v>
      </c>
      <c r="E284" s="78">
        <v>45183</v>
      </c>
      <c r="F284" s="68">
        <v>4779904.8458869997</v>
      </c>
      <c r="G284" s="70">
        <v>-2.4464760000000001</v>
      </c>
      <c r="H284" s="68">
        <v>-116.93924122400001</v>
      </c>
      <c r="I284" s="69">
        <f t="shared" si="4"/>
        <v>-6.0623298243296403E-4</v>
      </c>
      <c r="J284" s="69">
        <f>H284/'סכום נכסי הקרן'!$C$41</f>
        <v>-5.5562337444703352E-6</v>
      </c>
    </row>
    <row r="285" spans="1:10">
      <c r="A285" s="62" t="s">
        <v>2970</v>
      </c>
      <c r="B285" s="59" t="s">
        <v>2971</v>
      </c>
      <c r="C285" s="71" t="s">
        <v>1787</v>
      </c>
      <c r="D285" s="71" t="s">
        <v>133</v>
      </c>
      <c r="E285" s="78">
        <v>45183</v>
      </c>
      <c r="F285" s="68">
        <v>46604424.542585</v>
      </c>
      <c r="G285" s="70">
        <v>-2.4417490000000002</v>
      </c>
      <c r="H285" s="68">
        <v>-1137.9629667050001</v>
      </c>
      <c r="I285" s="69">
        <f t="shared" si="4"/>
        <v>-5.8993942151751404E-3</v>
      </c>
      <c r="J285" s="69">
        <f>H285/'סכום נכסי הקרן'!$C$41</f>
        <v>-5.4069003436172781E-5</v>
      </c>
    </row>
    <row r="286" spans="1:10">
      <c r="A286" s="62" t="s">
        <v>2972</v>
      </c>
      <c r="B286" s="59" t="s">
        <v>2973</v>
      </c>
      <c r="C286" s="71" t="s">
        <v>1787</v>
      </c>
      <c r="D286" s="71" t="s">
        <v>133</v>
      </c>
      <c r="E286" s="78">
        <v>45266</v>
      </c>
      <c r="F286" s="68">
        <v>1729852.928116</v>
      </c>
      <c r="G286" s="70">
        <v>-2.3862839999999998</v>
      </c>
      <c r="H286" s="68">
        <v>-41.279200788000004</v>
      </c>
      <c r="I286" s="69">
        <f t="shared" si="4"/>
        <v>-2.1399842126752604E-4</v>
      </c>
      <c r="J286" s="69">
        <f>H286/'סכום נכסי הקרן'!$C$41</f>
        <v>-1.9613338171376817E-6</v>
      </c>
    </row>
    <row r="287" spans="1:10">
      <c r="A287" s="62" t="s">
        <v>2974</v>
      </c>
      <c r="B287" s="59" t="s">
        <v>2975</v>
      </c>
      <c r="C287" s="71" t="s">
        <v>1787</v>
      </c>
      <c r="D287" s="71" t="s">
        <v>133</v>
      </c>
      <c r="E287" s="78">
        <v>45274</v>
      </c>
      <c r="F287" s="68">
        <v>15226289.858731</v>
      </c>
      <c r="G287" s="70">
        <v>-1.485609</v>
      </c>
      <c r="H287" s="68">
        <v>-226.20308071400001</v>
      </c>
      <c r="I287" s="69">
        <f t="shared" si="4"/>
        <v>-1.1726753724534045E-3</v>
      </c>
      <c r="J287" s="69">
        <f>H287/'סכום נכסי הקרן'!$C$41</f>
        <v>-1.0747779590589023E-5</v>
      </c>
    </row>
    <row r="288" spans="1:10">
      <c r="A288" s="62" t="s">
        <v>2976</v>
      </c>
      <c r="B288" s="59" t="s">
        <v>2977</v>
      </c>
      <c r="C288" s="71" t="s">
        <v>1787</v>
      </c>
      <c r="D288" s="71" t="s">
        <v>133</v>
      </c>
      <c r="E288" s="78">
        <v>45161</v>
      </c>
      <c r="F288" s="68">
        <v>9529959.357516</v>
      </c>
      <c r="G288" s="70">
        <v>-1.5385150000000001</v>
      </c>
      <c r="H288" s="68">
        <v>-146.619878156</v>
      </c>
      <c r="I288" s="69">
        <f t="shared" si="4"/>
        <v>-7.6010246935164145E-4</v>
      </c>
      <c r="J288" s="69">
        <f>H288/'סכום נכסי הקרן'!$C$41</f>
        <v>-6.9664751206996946E-6</v>
      </c>
    </row>
    <row r="289" spans="1:10">
      <c r="A289" s="62" t="s">
        <v>2978</v>
      </c>
      <c r="B289" s="59" t="s">
        <v>2979</v>
      </c>
      <c r="C289" s="71" t="s">
        <v>1787</v>
      </c>
      <c r="D289" s="71" t="s">
        <v>133</v>
      </c>
      <c r="E289" s="78">
        <v>45279</v>
      </c>
      <c r="F289" s="68">
        <v>5741279.022775</v>
      </c>
      <c r="G289" s="70">
        <v>-0.93020800000000003</v>
      </c>
      <c r="H289" s="68">
        <v>-53.405829276999995</v>
      </c>
      <c r="I289" s="69">
        <f t="shared" si="4"/>
        <v>-2.7686493278918811E-4</v>
      </c>
      <c r="J289" s="69">
        <f>H289/'סכום נכסי הקרן'!$C$41</f>
        <v>-2.5375166426117423E-6</v>
      </c>
    </row>
    <row r="290" spans="1:10">
      <c r="A290" s="62" t="s">
        <v>2980</v>
      </c>
      <c r="B290" s="59" t="s">
        <v>2981</v>
      </c>
      <c r="C290" s="71" t="s">
        <v>1787</v>
      </c>
      <c r="D290" s="71" t="s">
        <v>133</v>
      </c>
      <c r="E290" s="78">
        <v>45279</v>
      </c>
      <c r="F290" s="68">
        <v>5745992.071637</v>
      </c>
      <c r="G290" s="70">
        <v>-0.84742200000000001</v>
      </c>
      <c r="H290" s="68">
        <v>-48.692780414000005</v>
      </c>
      <c r="I290" s="69">
        <f t="shared" si="4"/>
        <v>-2.5243168319168363E-4</v>
      </c>
      <c r="J290" s="69">
        <f>H290/'סכום נכסי הקרן'!$C$41</f>
        <v>-2.3135815387249585E-6</v>
      </c>
    </row>
    <row r="291" spans="1:10">
      <c r="A291" s="62" t="s">
        <v>2982</v>
      </c>
      <c r="B291" s="59" t="s">
        <v>2983</v>
      </c>
      <c r="C291" s="71" t="s">
        <v>1787</v>
      </c>
      <c r="D291" s="71" t="s">
        <v>133</v>
      </c>
      <c r="E291" s="78">
        <v>45280</v>
      </c>
      <c r="F291" s="68">
        <v>51849597.149999999</v>
      </c>
      <c r="G291" s="70">
        <v>-0.90759599999999996</v>
      </c>
      <c r="H291" s="68">
        <v>-470.58494000000002</v>
      </c>
      <c r="I291" s="69">
        <f t="shared" si="4"/>
        <v>-2.4395926352708984E-3</v>
      </c>
      <c r="J291" s="69">
        <f>H291/'סכום נכסי הקרן'!$C$41</f>
        <v>-2.2359302967077272E-5</v>
      </c>
    </row>
    <row r="292" spans="1:10">
      <c r="A292" s="62" t="s">
        <v>2984</v>
      </c>
      <c r="B292" s="59" t="s">
        <v>2985</v>
      </c>
      <c r="C292" s="71" t="s">
        <v>1787</v>
      </c>
      <c r="D292" s="71" t="s">
        <v>133</v>
      </c>
      <c r="E292" s="78">
        <v>45288</v>
      </c>
      <c r="F292" s="68">
        <v>3876919.082891</v>
      </c>
      <c r="G292" s="70">
        <v>0.37514199999999998</v>
      </c>
      <c r="H292" s="68">
        <v>14.543952192999999</v>
      </c>
      <c r="I292" s="69">
        <f t="shared" si="4"/>
        <v>7.5398330124578199E-5</v>
      </c>
      <c r="J292" s="69">
        <f>H292/'סכום נכסי הקרן'!$C$41</f>
        <v>6.9103918502358964E-7</v>
      </c>
    </row>
    <row r="293" spans="1:10">
      <c r="A293" s="62" t="s">
        <v>2986</v>
      </c>
      <c r="B293" s="59" t="s">
        <v>2987</v>
      </c>
      <c r="C293" s="71" t="s">
        <v>1787</v>
      </c>
      <c r="D293" s="71" t="s">
        <v>133</v>
      </c>
      <c r="E293" s="78">
        <v>45099</v>
      </c>
      <c r="F293" s="68">
        <v>16887567.655033</v>
      </c>
      <c r="G293" s="70">
        <v>0.38185999999999998</v>
      </c>
      <c r="H293" s="68">
        <v>64.486916153999999</v>
      </c>
      <c r="I293" s="69">
        <f t="shared" si="4"/>
        <v>3.3431117817036453E-4</v>
      </c>
      <c r="J293" s="69">
        <f>H293/'סכום נכסי הקרן'!$C$41</f>
        <v>3.0640217591744338E-6</v>
      </c>
    </row>
    <row r="294" spans="1:10">
      <c r="A294" s="62" t="s">
        <v>2986</v>
      </c>
      <c r="B294" s="59" t="s">
        <v>2988</v>
      </c>
      <c r="C294" s="71" t="s">
        <v>1787</v>
      </c>
      <c r="D294" s="71" t="s">
        <v>133</v>
      </c>
      <c r="E294" s="78">
        <v>45099</v>
      </c>
      <c r="F294" s="68">
        <v>7405298.0220459998</v>
      </c>
      <c r="G294" s="70">
        <v>0.38185999999999998</v>
      </c>
      <c r="H294" s="68">
        <v>28.277892757</v>
      </c>
      <c r="I294" s="69">
        <f t="shared" si="4"/>
        <v>1.4659742173423032E-4</v>
      </c>
      <c r="J294" s="69">
        <f>H294/'סכום נכסי הקרן'!$C$41</f>
        <v>1.3435915977767646E-6</v>
      </c>
    </row>
    <row r="295" spans="1:10">
      <c r="A295" s="62" t="s">
        <v>2989</v>
      </c>
      <c r="B295" s="59" t="s">
        <v>2990</v>
      </c>
      <c r="C295" s="71" t="s">
        <v>1787</v>
      </c>
      <c r="D295" s="71" t="s">
        <v>133</v>
      </c>
      <c r="E295" s="78">
        <v>45099</v>
      </c>
      <c r="F295" s="68">
        <v>3525262.65</v>
      </c>
      <c r="G295" s="70">
        <v>0.38275700000000001</v>
      </c>
      <c r="H295" s="68">
        <v>13.49319</v>
      </c>
      <c r="I295" s="69">
        <f t="shared" si="4"/>
        <v>6.9950999601285432E-5</v>
      </c>
      <c r="J295" s="69">
        <f>H295/'סכום נכסי הקרן'!$C$41</f>
        <v>6.4111342620173391E-7</v>
      </c>
    </row>
    <row r="296" spans="1:10">
      <c r="A296" s="62" t="s">
        <v>2991</v>
      </c>
      <c r="B296" s="59" t="s">
        <v>2992</v>
      </c>
      <c r="C296" s="71" t="s">
        <v>1787</v>
      </c>
      <c r="D296" s="71" t="s">
        <v>133</v>
      </c>
      <c r="E296" s="78">
        <v>45288</v>
      </c>
      <c r="F296" s="68">
        <v>3880410.2301969999</v>
      </c>
      <c r="G296" s="70">
        <v>0.46477299999999999</v>
      </c>
      <c r="H296" s="68">
        <v>18.035099498000001</v>
      </c>
      <c r="I296" s="69">
        <f t="shared" si="4"/>
        <v>9.3497033525336942E-5</v>
      </c>
      <c r="J296" s="69">
        <f>H296/'סכום נכסי הקרן'!$C$41</f>
        <v>8.5691703971054659E-7</v>
      </c>
    </row>
    <row r="297" spans="1:10">
      <c r="A297" s="62" t="s">
        <v>2993</v>
      </c>
      <c r="B297" s="59" t="s">
        <v>2994</v>
      </c>
      <c r="C297" s="71" t="s">
        <v>1787</v>
      </c>
      <c r="D297" s="71" t="s">
        <v>133</v>
      </c>
      <c r="E297" s="78">
        <v>45148</v>
      </c>
      <c r="F297" s="68">
        <v>3920334.2671770002</v>
      </c>
      <c r="G297" s="70">
        <v>0.43294700000000003</v>
      </c>
      <c r="H297" s="68">
        <v>16.972971646000001</v>
      </c>
      <c r="I297" s="69">
        <f t="shared" si="4"/>
        <v>8.7990781486214529E-5</v>
      </c>
      <c r="J297" s="69">
        <f>H297/'סכום נכסי הקרן'!$C$41</f>
        <v>8.0645125465452895E-7</v>
      </c>
    </row>
    <row r="298" spans="1:10">
      <c r="A298" s="62" t="s">
        <v>2995</v>
      </c>
      <c r="B298" s="59" t="s">
        <v>2996</v>
      </c>
      <c r="C298" s="71" t="s">
        <v>1787</v>
      </c>
      <c r="D298" s="71" t="s">
        <v>133</v>
      </c>
      <c r="E298" s="78">
        <v>45138</v>
      </c>
      <c r="F298" s="68">
        <v>14135960.48</v>
      </c>
      <c r="G298" s="70">
        <v>0.59771099999999999</v>
      </c>
      <c r="H298" s="68">
        <v>84.492170000000002</v>
      </c>
      <c r="I298" s="69">
        <f t="shared" si="4"/>
        <v>4.3802182804672144E-4</v>
      </c>
      <c r="J298" s="69">
        <f>H298/'סכום נכסי הקרן'!$C$41</f>
        <v>4.0145484200488807E-6</v>
      </c>
    </row>
    <row r="299" spans="1:10">
      <c r="A299" s="62" t="s">
        <v>2997</v>
      </c>
      <c r="B299" s="59" t="s">
        <v>2998</v>
      </c>
      <c r="C299" s="71" t="s">
        <v>1787</v>
      </c>
      <c r="D299" s="71" t="s">
        <v>133</v>
      </c>
      <c r="E299" s="78">
        <v>45148</v>
      </c>
      <c r="F299" s="68">
        <v>3139208.3663910003</v>
      </c>
      <c r="G299" s="70">
        <v>0.56599999999999995</v>
      </c>
      <c r="H299" s="68">
        <v>17.767906477</v>
      </c>
      <c r="I299" s="69">
        <f t="shared" si="4"/>
        <v>9.2111859307421294E-5</v>
      </c>
      <c r="J299" s="69">
        <f>H299/'סכום נכסי הקרן'!$C$41</f>
        <v>8.4422167018336278E-7</v>
      </c>
    </row>
    <row r="300" spans="1:10">
      <c r="A300" s="62" t="s">
        <v>2997</v>
      </c>
      <c r="B300" s="59" t="s">
        <v>2999</v>
      </c>
      <c r="C300" s="71" t="s">
        <v>1787</v>
      </c>
      <c r="D300" s="71" t="s">
        <v>133</v>
      </c>
      <c r="E300" s="78">
        <v>45148</v>
      </c>
      <c r="F300" s="68">
        <v>7785328.314478999</v>
      </c>
      <c r="G300" s="70">
        <v>0.56599999999999995</v>
      </c>
      <c r="H300" s="68">
        <v>44.064926325999998</v>
      </c>
      <c r="I300" s="69">
        <f t="shared" si="4"/>
        <v>2.2844009784644685E-4</v>
      </c>
      <c r="J300" s="69">
        <f>H300/'סכום נכסי הקרן'!$C$41</f>
        <v>2.0936943667278707E-6</v>
      </c>
    </row>
    <row r="301" spans="1:10">
      <c r="A301" s="62" t="s">
        <v>3000</v>
      </c>
      <c r="B301" s="59" t="s">
        <v>3001</v>
      </c>
      <c r="C301" s="71" t="s">
        <v>1787</v>
      </c>
      <c r="D301" s="71" t="s">
        <v>133</v>
      </c>
      <c r="E301" s="78">
        <v>45148</v>
      </c>
      <c r="F301" s="68">
        <v>19147439.73</v>
      </c>
      <c r="G301" s="70">
        <v>0.65865799999999997</v>
      </c>
      <c r="H301" s="68">
        <v>126.11613</v>
      </c>
      <c r="I301" s="69">
        <f t="shared" si="4"/>
        <v>6.5380753990314092E-4</v>
      </c>
      <c r="J301" s="69">
        <f>H301/'סכום נכסי הקרן'!$C$41</f>
        <v>5.992263075195952E-6</v>
      </c>
    </row>
    <row r="302" spans="1:10">
      <c r="A302" s="62" t="s">
        <v>3002</v>
      </c>
      <c r="B302" s="59" t="s">
        <v>3003</v>
      </c>
      <c r="C302" s="71" t="s">
        <v>1787</v>
      </c>
      <c r="D302" s="71" t="s">
        <v>133</v>
      </c>
      <c r="E302" s="78">
        <v>45133</v>
      </c>
      <c r="F302" s="68">
        <v>42527844.450000003</v>
      </c>
      <c r="G302" s="70">
        <v>0.87810600000000005</v>
      </c>
      <c r="H302" s="68">
        <v>373.43953000000005</v>
      </c>
      <c r="I302" s="69">
        <f t="shared" si="4"/>
        <v>1.9359742517621277E-3</v>
      </c>
      <c r="J302" s="69">
        <f>H302/'סכום נכסי הקרן'!$C$41</f>
        <v>1.774355038041154E-5</v>
      </c>
    </row>
    <row r="303" spans="1:10">
      <c r="A303" s="62" t="s">
        <v>3004</v>
      </c>
      <c r="B303" s="59" t="s">
        <v>3005</v>
      </c>
      <c r="C303" s="71" t="s">
        <v>1787</v>
      </c>
      <c r="D303" s="71" t="s">
        <v>133</v>
      </c>
      <c r="E303" s="78">
        <v>45133</v>
      </c>
      <c r="F303" s="68">
        <v>11699881.965324</v>
      </c>
      <c r="G303" s="70">
        <v>0.80726500000000001</v>
      </c>
      <c r="H303" s="68">
        <v>94.448996757999993</v>
      </c>
      <c r="I303" s="69">
        <f t="shared" si="4"/>
        <v>4.896397171136452E-4</v>
      </c>
      <c r="J303" s="69">
        <f>H303/'סכום נכסי הקרן'!$C$41</f>
        <v>4.4876356082466658E-6</v>
      </c>
    </row>
    <row r="304" spans="1:10">
      <c r="A304" s="62" t="s">
        <v>3006</v>
      </c>
      <c r="B304" s="59" t="s">
        <v>3007</v>
      </c>
      <c r="C304" s="71" t="s">
        <v>1787</v>
      </c>
      <c r="D304" s="71" t="s">
        <v>133</v>
      </c>
      <c r="E304" s="78">
        <v>45133</v>
      </c>
      <c r="F304" s="68">
        <v>49783820.625489995</v>
      </c>
      <c r="G304" s="70">
        <v>0.85164200000000001</v>
      </c>
      <c r="H304" s="68">
        <v>423.979970471</v>
      </c>
      <c r="I304" s="69">
        <f t="shared" si="4"/>
        <v>2.1979845199963785E-3</v>
      </c>
      <c r="J304" s="69">
        <f>H304/'סכום נכסי הקרן'!$C$41</f>
        <v>2.014492136474568E-5</v>
      </c>
    </row>
    <row r="305" spans="1:10">
      <c r="A305" s="62" t="s">
        <v>3008</v>
      </c>
      <c r="B305" s="59" t="s">
        <v>3009</v>
      </c>
      <c r="C305" s="71" t="s">
        <v>1787</v>
      </c>
      <c r="D305" s="71" t="s">
        <v>133</v>
      </c>
      <c r="E305" s="78">
        <v>45133</v>
      </c>
      <c r="F305" s="68">
        <v>9439500.82137</v>
      </c>
      <c r="G305" s="70">
        <v>0.85164200000000001</v>
      </c>
      <c r="H305" s="68">
        <v>80.390762322</v>
      </c>
      <c r="I305" s="69">
        <f t="shared" si="4"/>
        <v>4.1675943073011309E-4</v>
      </c>
      <c r="J305" s="69">
        <f>H305/'סכום נכסי הקרן'!$C$41</f>
        <v>3.819674744610183E-6</v>
      </c>
    </row>
    <row r="306" spans="1:10">
      <c r="A306" s="62" t="s">
        <v>3010</v>
      </c>
      <c r="B306" s="59" t="s">
        <v>3011</v>
      </c>
      <c r="C306" s="71" t="s">
        <v>1787</v>
      </c>
      <c r="D306" s="71" t="s">
        <v>133</v>
      </c>
      <c r="E306" s="78">
        <v>45133</v>
      </c>
      <c r="F306" s="68">
        <v>12586226.327821</v>
      </c>
      <c r="G306" s="70">
        <v>0.85341599999999995</v>
      </c>
      <c r="H306" s="68">
        <v>107.412915758</v>
      </c>
      <c r="I306" s="69">
        <f t="shared" si="4"/>
        <v>5.5684688552972014E-4</v>
      </c>
      <c r="J306" s="69">
        <f>H306/'סכום נכסי הקרן'!$C$41</f>
        <v>5.1036013307401426E-6</v>
      </c>
    </row>
    <row r="307" spans="1:10">
      <c r="A307" s="62" t="s">
        <v>3012</v>
      </c>
      <c r="B307" s="59" t="s">
        <v>3013</v>
      </c>
      <c r="C307" s="71" t="s">
        <v>1787</v>
      </c>
      <c r="D307" s="71" t="s">
        <v>133</v>
      </c>
      <c r="E307" s="78">
        <v>45127</v>
      </c>
      <c r="F307" s="68">
        <v>14354940.6</v>
      </c>
      <c r="G307" s="70">
        <v>2.1140620000000001</v>
      </c>
      <c r="H307" s="68">
        <v>303.47228999999999</v>
      </c>
      <c r="I307" s="69">
        <f t="shared" si="4"/>
        <v>1.5732521395452948E-3</v>
      </c>
      <c r="J307" s="69">
        <f>H307/'סכום נכסי הקרן'!$C$41</f>
        <v>1.4419137327732446E-5</v>
      </c>
    </row>
    <row r="308" spans="1:10">
      <c r="A308" s="62" t="s">
        <v>3012</v>
      </c>
      <c r="B308" s="59" t="s">
        <v>3014</v>
      </c>
      <c r="C308" s="71" t="s">
        <v>1787</v>
      </c>
      <c r="D308" s="71" t="s">
        <v>133</v>
      </c>
      <c r="E308" s="78">
        <v>45127</v>
      </c>
      <c r="F308" s="68">
        <v>18210556.151505001</v>
      </c>
      <c r="G308" s="70">
        <v>2.1140620000000001</v>
      </c>
      <c r="H308" s="68">
        <v>384.98238157099996</v>
      </c>
      <c r="I308" s="69">
        <f t="shared" si="4"/>
        <v>1.995814364118117E-3</v>
      </c>
      <c r="J308" s="69">
        <f>H308/'סכום נכסי הקרן'!$C$41</f>
        <v>1.8291995716082484E-5</v>
      </c>
    </row>
    <row r="309" spans="1:10">
      <c r="A309" s="62" t="s">
        <v>3012</v>
      </c>
      <c r="B309" s="59" t="s">
        <v>3015</v>
      </c>
      <c r="C309" s="71" t="s">
        <v>1787</v>
      </c>
      <c r="D309" s="71" t="s">
        <v>133</v>
      </c>
      <c r="E309" s="78">
        <v>45127</v>
      </c>
      <c r="F309" s="68">
        <v>15885904.437352</v>
      </c>
      <c r="G309" s="70">
        <v>2.1140620000000001</v>
      </c>
      <c r="H309" s="68">
        <v>335.837811692</v>
      </c>
      <c r="I309" s="69">
        <f t="shared" si="4"/>
        <v>1.7410405272410502E-3</v>
      </c>
      <c r="J309" s="69">
        <f>H309/'סכום נכסי הקרן'!$C$41</f>
        <v>1.5956947919798863E-5</v>
      </c>
    </row>
    <row r="310" spans="1:10">
      <c r="A310" s="62" t="s">
        <v>3016</v>
      </c>
      <c r="B310" s="59" t="s">
        <v>3017</v>
      </c>
      <c r="C310" s="71" t="s">
        <v>1787</v>
      </c>
      <c r="D310" s="71" t="s">
        <v>133</v>
      </c>
      <c r="E310" s="78">
        <v>45127</v>
      </c>
      <c r="F310" s="68">
        <v>3604331.6979200002</v>
      </c>
      <c r="G310" s="70">
        <v>2.1140620000000001</v>
      </c>
      <c r="H310" s="68">
        <v>76.197793606000005</v>
      </c>
      <c r="I310" s="69">
        <f t="shared" si="4"/>
        <v>3.9502236536742878E-4</v>
      </c>
      <c r="J310" s="69">
        <f>H310/'סכום נכסי הקרן'!$C$41</f>
        <v>3.6204506516068649E-6</v>
      </c>
    </row>
    <row r="311" spans="1:10">
      <c r="A311" s="62" t="s">
        <v>3018</v>
      </c>
      <c r="B311" s="59" t="s">
        <v>3019</v>
      </c>
      <c r="C311" s="71" t="s">
        <v>1787</v>
      </c>
      <c r="D311" s="71" t="s">
        <v>133</v>
      </c>
      <c r="E311" s="78">
        <v>45127</v>
      </c>
      <c r="F311" s="68">
        <v>27644300.824820999</v>
      </c>
      <c r="G311" s="70">
        <v>2.1486749999999999</v>
      </c>
      <c r="H311" s="68">
        <v>593.98611749700001</v>
      </c>
      <c r="I311" s="69">
        <f t="shared" si="4"/>
        <v>3.0793253980861256E-3</v>
      </c>
      <c r="J311" s="69">
        <f>H311/'סכום נכסי הקרן'!$C$41</f>
        <v>2.8222568192159699E-5</v>
      </c>
    </row>
    <row r="312" spans="1:10">
      <c r="A312" s="62" t="s">
        <v>3020</v>
      </c>
      <c r="B312" s="59" t="s">
        <v>3021</v>
      </c>
      <c r="C312" s="71" t="s">
        <v>1787</v>
      </c>
      <c r="D312" s="71" t="s">
        <v>134</v>
      </c>
      <c r="E312" s="78">
        <v>45197</v>
      </c>
      <c r="F312" s="68">
        <v>10589737.390000001</v>
      </c>
      <c r="G312" s="70">
        <v>-4.7634869999999996</v>
      </c>
      <c r="H312" s="68">
        <v>-504.44074000000001</v>
      </c>
      <c r="I312" s="69">
        <f t="shared" si="4"/>
        <v>-2.6151068800344566E-3</v>
      </c>
      <c r="J312" s="69">
        <f>H312/'סכום נכסי הקרן'!$C$41</f>
        <v>-2.3967922421394644E-5</v>
      </c>
    </row>
    <row r="313" spans="1:10">
      <c r="A313" s="62" t="s">
        <v>3022</v>
      </c>
      <c r="B313" s="59" t="s">
        <v>3023</v>
      </c>
      <c r="C313" s="71" t="s">
        <v>1787</v>
      </c>
      <c r="D313" s="71" t="s">
        <v>134</v>
      </c>
      <c r="E313" s="78">
        <v>45195</v>
      </c>
      <c r="F313" s="68">
        <v>6389166.1397519996</v>
      </c>
      <c r="G313" s="70">
        <v>-4.4603770000000003</v>
      </c>
      <c r="H313" s="68">
        <v>-284.98089919099999</v>
      </c>
      <c r="I313" s="69">
        <f t="shared" si="4"/>
        <v>-1.477389613996661E-3</v>
      </c>
      <c r="J313" s="69">
        <f>H313/'סכום נכסי הקרן'!$C$41</f>
        <v>-1.3540540130420822E-5</v>
      </c>
    </row>
    <row r="314" spans="1:10">
      <c r="A314" s="62" t="s">
        <v>3024</v>
      </c>
      <c r="B314" s="59" t="s">
        <v>3025</v>
      </c>
      <c r="C314" s="71" t="s">
        <v>1787</v>
      </c>
      <c r="D314" s="71" t="s">
        <v>134</v>
      </c>
      <c r="E314" s="78">
        <v>45280</v>
      </c>
      <c r="F314" s="68">
        <v>6419319.528434</v>
      </c>
      <c r="G314" s="70">
        <v>-0.50404000000000004</v>
      </c>
      <c r="H314" s="68">
        <v>-32.355942640999999</v>
      </c>
      <c r="I314" s="69">
        <f t="shared" si="4"/>
        <v>-1.6773872826068598E-4</v>
      </c>
      <c r="J314" s="69">
        <f>H314/'סכום נכסי הקרן'!$C$41</f>
        <v>-1.537355454459493E-6</v>
      </c>
    </row>
    <row r="315" spans="1:10">
      <c r="A315" s="62" t="s">
        <v>3026</v>
      </c>
      <c r="B315" s="59" t="s">
        <v>3027</v>
      </c>
      <c r="C315" s="71" t="s">
        <v>1787</v>
      </c>
      <c r="D315" s="71" t="s">
        <v>134</v>
      </c>
      <c r="E315" s="78">
        <v>45153</v>
      </c>
      <c r="F315" s="68">
        <v>26579396.162188001</v>
      </c>
      <c r="G315" s="70">
        <v>-0.432533</v>
      </c>
      <c r="H315" s="68">
        <v>-114.96464641499999</v>
      </c>
      <c r="I315" s="69">
        <f t="shared" si="4"/>
        <v>-5.9599634597434596E-4</v>
      </c>
      <c r="J315" s="69">
        <f>H315/'סכום נכסי הקרן'!$C$41</f>
        <v>-5.4624131399017969E-6</v>
      </c>
    </row>
    <row r="316" spans="1:10">
      <c r="A316" s="62" t="s">
        <v>3028</v>
      </c>
      <c r="B316" s="59" t="s">
        <v>3029</v>
      </c>
      <c r="C316" s="71" t="s">
        <v>1787</v>
      </c>
      <c r="D316" s="71" t="s">
        <v>134</v>
      </c>
      <c r="E316" s="78">
        <v>45153</v>
      </c>
      <c r="F316" s="68">
        <v>8860531.8616640009</v>
      </c>
      <c r="G316" s="70">
        <v>-0.42422300000000002</v>
      </c>
      <c r="H316" s="68">
        <v>-37.588408192000003</v>
      </c>
      <c r="I316" s="69">
        <f t="shared" si="4"/>
        <v>-1.9486472260833401E-4</v>
      </c>
      <c r="J316" s="69">
        <f>H316/'סכום נכסי הקרן'!$C$41</f>
        <v>-1.7859700457373269E-6</v>
      </c>
    </row>
    <row r="317" spans="1:10">
      <c r="A317" s="62" t="s">
        <v>3030</v>
      </c>
      <c r="B317" s="59" t="s">
        <v>3031</v>
      </c>
      <c r="C317" s="71" t="s">
        <v>1787</v>
      </c>
      <c r="D317" s="71" t="s">
        <v>134</v>
      </c>
      <c r="E317" s="78">
        <v>45152</v>
      </c>
      <c r="F317" s="68">
        <v>34985751.840000004</v>
      </c>
      <c r="G317" s="70">
        <v>-0.41677599999999998</v>
      </c>
      <c r="H317" s="68">
        <v>-145.81224</v>
      </c>
      <c r="I317" s="69">
        <f t="shared" si="4"/>
        <v>-7.5591553532578556E-4</v>
      </c>
      <c r="J317" s="69">
        <f>H317/'סכום נכסי הקרן'!$C$41</f>
        <v>-6.928101121272991E-6</v>
      </c>
    </row>
    <row r="318" spans="1:10">
      <c r="A318" s="62" t="s">
        <v>3030</v>
      </c>
      <c r="B318" s="59" t="s">
        <v>3032</v>
      </c>
      <c r="C318" s="71" t="s">
        <v>1787</v>
      </c>
      <c r="D318" s="71" t="s">
        <v>134</v>
      </c>
      <c r="E318" s="78">
        <v>45152</v>
      </c>
      <c r="F318" s="68">
        <v>5495760.2636660002</v>
      </c>
      <c r="G318" s="70">
        <v>-0.41677599999999998</v>
      </c>
      <c r="H318" s="68">
        <v>-22.905014344000001</v>
      </c>
      <c r="I318" s="69">
        <f t="shared" si="4"/>
        <v>-1.1874350314822375E-4</v>
      </c>
      <c r="J318" s="69">
        <f>H318/'סכום נכסי הקרן'!$C$41</f>
        <v>-1.0883054506222546E-6</v>
      </c>
    </row>
    <row r="319" spans="1:10">
      <c r="A319" s="62" t="s">
        <v>3033</v>
      </c>
      <c r="B319" s="59" t="s">
        <v>3034</v>
      </c>
      <c r="C319" s="71" t="s">
        <v>1787</v>
      </c>
      <c r="D319" s="71" t="s">
        <v>134</v>
      </c>
      <c r="E319" s="78">
        <v>45153</v>
      </c>
      <c r="F319" s="68">
        <v>19053145.889258999</v>
      </c>
      <c r="G319" s="70">
        <v>-0.40839799999999998</v>
      </c>
      <c r="H319" s="68">
        <v>-77.812690352000004</v>
      </c>
      <c r="I319" s="69">
        <f t="shared" si="4"/>
        <v>-4.0339426568422289E-4</v>
      </c>
      <c r="J319" s="69">
        <f>H319/'סכום נכסי הקרן'!$C$41</f>
        <v>-3.6971806158177066E-6</v>
      </c>
    </row>
    <row r="320" spans="1:10">
      <c r="A320" s="62" t="s">
        <v>3033</v>
      </c>
      <c r="B320" s="59" t="s">
        <v>3035</v>
      </c>
      <c r="C320" s="71" t="s">
        <v>1787</v>
      </c>
      <c r="D320" s="71" t="s">
        <v>134</v>
      </c>
      <c r="E320" s="78">
        <v>45153</v>
      </c>
      <c r="F320" s="68">
        <v>3544609.07</v>
      </c>
      <c r="G320" s="70">
        <v>-0.40839799999999998</v>
      </c>
      <c r="H320" s="68">
        <v>-14.476120000000002</v>
      </c>
      <c r="I320" s="69">
        <f t="shared" si="4"/>
        <v>-7.5046676460359651E-5</v>
      </c>
      <c r="J320" s="69">
        <f>H320/'סכום נכסי הקרן'!$C$41</f>
        <v>-6.8781621627705861E-7</v>
      </c>
    </row>
    <row r="321" spans="1:10">
      <c r="A321" s="62" t="s">
        <v>3036</v>
      </c>
      <c r="B321" s="59" t="s">
        <v>3037</v>
      </c>
      <c r="C321" s="71" t="s">
        <v>1787</v>
      </c>
      <c r="D321" s="71" t="s">
        <v>134</v>
      </c>
      <c r="E321" s="78">
        <v>45281</v>
      </c>
      <c r="F321" s="68">
        <v>6646708.0764870001</v>
      </c>
      <c r="G321" s="70">
        <v>-0.41282000000000002</v>
      </c>
      <c r="H321" s="68">
        <v>-27.438962456000002</v>
      </c>
      <c r="I321" s="69">
        <f t="shared" si="4"/>
        <v>-1.4224826388862399E-4</v>
      </c>
      <c r="J321" s="69">
        <f>H321/'סכום נכסי הקרן'!$C$41</f>
        <v>-1.3037307880187637E-6</v>
      </c>
    </row>
    <row r="322" spans="1:10">
      <c r="A322" s="62" t="s">
        <v>3038</v>
      </c>
      <c r="B322" s="59" t="s">
        <v>3039</v>
      </c>
      <c r="C322" s="71" t="s">
        <v>1787</v>
      </c>
      <c r="D322" s="71" t="s">
        <v>134</v>
      </c>
      <c r="E322" s="78">
        <v>45113</v>
      </c>
      <c r="F322" s="68">
        <v>1299576.822747</v>
      </c>
      <c r="G322" s="70">
        <v>-0.28002100000000002</v>
      </c>
      <c r="H322" s="68">
        <v>-3.6390902199999999</v>
      </c>
      <c r="I322" s="69">
        <f t="shared" si="4"/>
        <v>-1.8865664718888693E-5</v>
      </c>
      <c r="J322" s="69">
        <f>H322/'סכום נכסי הקרן'!$C$41</f>
        <v>-1.7290719238381891E-7</v>
      </c>
    </row>
    <row r="323" spans="1:10">
      <c r="A323" s="62" t="s">
        <v>3038</v>
      </c>
      <c r="B323" s="59" t="s">
        <v>3040</v>
      </c>
      <c r="C323" s="71" t="s">
        <v>1787</v>
      </c>
      <c r="D323" s="71" t="s">
        <v>134</v>
      </c>
      <c r="E323" s="78">
        <v>45113</v>
      </c>
      <c r="F323" s="68">
        <v>21189175.014458999</v>
      </c>
      <c r="G323" s="70">
        <v>-0.28002100000000002</v>
      </c>
      <c r="H323" s="68">
        <v>-59.334176643999996</v>
      </c>
      <c r="I323" s="69">
        <f t="shared" si="4"/>
        <v>-3.075984972246773E-4</v>
      </c>
      <c r="J323" s="69">
        <f>H323/'סכום נכסי הקרן'!$C$41</f>
        <v>-2.8191952591710137E-6</v>
      </c>
    </row>
    <row r="324" spans="1:10">
      <c r="A324" s="62" t="s">
        <v>3041</v>
      </c>
      <c r="B324" s="59" t="s">
        <v>3042</v>
      </c>
      <c r="C324" s="71" t="s">
        <v>1787</v>
      </c>
      <c r="D324" s="71" t="s">
        <v>134</v>
      </c>
      <c r="E324" s="78">
        <v>45113</v>
      </c>
      <c r="F324" s="68">
        <v>22182226.307813998</v>
      </c>
      <c r="G324" s="70">
        <v>-0.26344899999999999</v>
      </c>
      <c r="H324" s="68">
        <v>-58.438960615999996</v>
      </c>
      <c r="I324" s="69">
        <f t="shared" si="4"/>
        <v>-3.0295754456502509E-4</v>
      </c>
      <c r="J324" s="69">
        <f>H324/'סכום נכסי הקרן'!$C$41</f>
        <v>-2.7766600977375955E-6</v>
      </c>
    </row>
    <row r="325" spans="1:10">
      <c r="A325" s="62" t="s">
        <v>3043</v>
      </c>
      <c r="B325" s="59" t="s">
        <v>3044</v>
      </c>
      <c r="C325" s="71" t="s">
        <v>1787</v>
      </c>
      <c r="D325" s="71" t="s">
        <v>134</v>
      </c>
      <c r="E325" s="78">
        <v>45113</v>
      </c>
      <c r="F325" s="68">
        <v>31063181.381214999</v>
      </c>
      <c r="G325" s="70">
        <v>-0.23741899999999999</v>
      </c>
      <c r="H325" s="68">
        <v>-73.749994970999992</v>
      </c>
      <c r="I325" s="69">
        <f t="shared" si="4"/>
        <v>-3.8233255952159744E-4</v>
      </c>
      <c r="J325" s="69">
        <f>H325/'סכום נכסי הקרן'!$C$41</f>
        <v>-3.5041463107106951E-6</v>
      </c>
    </row>
    <row r="326" spans="1:10">
      <c r="A326" s="62" t="s">
        <v>3045</v>
      </c>
      <c r="B326" s="59" t="s">
        <v>3046</v>
      </c>
      <c r="C326" s="71" t="s">
        <v>1787</v>
      </c>
      <c r="D326" s="71" t="s">
        <v>131</v>
      </c>
      <c r="E326" s="78">
        <v>45127</v>
      </c>
      <c r="F326" s="68">
        <v>30229012.68</v>
      </c>
      <c r="G326" s="70">
        <v>3.8848479999999999</v>
      </c>
      <c r="H326" s="68">
        <v>1174.3512800000001</v>
      </c>
      <c r="I326" s="69">
        <f t="shared" si="4"/>
        <v>6.0880374410387057E-3</v>
      </c>
      <c r="J326" s="69">
        <f>H326/'סכום נכסי הקרן'!$C$41</f>
        <v>5.5797952351163196E-5</v>
      </c>
    </row>
    <row r="327" spans="1:10">
      <c r="A327" s="62" t="s">
        <v>3047</v>
      </c>
      <c r="B327" s="59" t="s">
        <v>3048</v>
      </c>
      <c r="C327" s="71" t="s">
        <v>1787</v>
      </c>
      <c r="D327" s="71" t="s">
        <v>131</v>
      </c>
      <c r="E327" s="78">
        <v>45127</v>
      </c>
      <c r="F327" s="68">
        <v>17784262.239999998</v>
      </c>
      <c r="G327" s="70">
        <v>3.8558680000000001</v>
      </c>
      <c r="H327" s="68">
        <v>685.73767000000009</v>
      </c>
      <c r="I327" s="69">
        <f t="shared" si="4"/>
        <v>3.5549811038573095E-3</v>
      </c>
      <c r="J327" s="69">
        <f>H327/'סכום נכסי הקרן'!$C$41</f>
        <v>3.2582037834588707E-5</v>
      </c>
    </row>
    <row r="328" spans="1:10">
      <c r="A328" s="62" t="s">
        <v>3049</v>
      </c>
      <c r="B328" s="59" t="s">
        <v>3050</v>
      </c>
      <c r="C328" s="71" t="s">
        <v>1787</v>
      </c>
      <c r="D328" s="71" t="s">
        <v>131</v>
      </c>
      <c r="E328" s="78">
        <v>45141</v>
      </c>
      <c r="F328" s="68">
        <v>14188147.874133999</v>
      </c>
      <c r="G328" s="70">
        <v>1.3473010000000001</v>
      </c>
      <c r="H328" s="68">
        <v>191.15709693799997</v>
      </c>
      <c r="I328" s="69">
        <f t="shared" si="4"/>
        <v>9.9099101188769427E-4</v>
      </c>
      <c r="J328" s="69">
        <f>H328/'סכום נכסי הקרן'!$C$41</f>
        <v>9.0826099210563353E-6</v>
      </c>
    </row>
    <row r="329" spans="1:10">
      <c r="A329" s="62" t="s">
        <v>3051</v>
      </c>
      <c r="B329" s="59" t="s">
        <v>3052</v>
      </c>
      <c r="C329" s="71" t="s">
        <v>1787</v>
      </c>
      <c r="D329" s="71" t="s">
        <v>131</v>
      </c>
      <c r="E329" s="78">
        <v>45251</v>
      </c>
      <c r="F329" s="68">
        <v>5251281.3296990003</v>
      </c>
      <c r="G329" s="70">
        <v>-3.6627640000000001</v>
      </c>
      <c r="H329" s="68">
        <v>-192.342025253</v>
      </c>
      <c r="I329" s="69">
        <f t="shared" si="4"/>
        <v>-9.9713388248316649E-4</v>
      </c>
      <c r="J329" s="69">
        <f>H329/'סכום נכסי הקרן'!$C$41</f>
        <v>-9.1389104290780197E-6</v>
      </c>
    </row>
    <row r="330" spans="1:10">
      <c r="A330" s="62" t="s">
        <v>3053</v>
      </c>
      <c r="B330" s="59" t="s">
        <v>3054</v>
      </c>
      <c r="C330" s="71" t="s">
        <v>1787</v>
      </c>
      <c r="D330" s="71" t="s">
        <v>131</v>
      </c>
      <c r="E330" s="78">
        <v>45251</v>
      </c>
      <c r="F330" s="68">
        <v>5244826.5997120002</v>
      </c>
      <c r="G330" s="70">
        <v>-3.7899940000000001</v>
      </c>
      <c r="H330" s="68">
        <v>-198.77863727299999</v>
      </c>
      <c r="I330" s="69">
        <f t="shared" ref="I330:I354" si="5">IFERROR(H330/$H$9,0)</f>
        <v>-1.0305023776162408E-3</v>
      </c>
      <c r="J330" s="69">
        <f>H330/'סכום נכסי הקרן'!$C$41</f>
        <v>-9.4447386568931954E-6</v>
      </c>
    </row>
    <row r="331" spans="1:10">
      <c r="A331" s="62" t="s">
        <v>3055</v>
      </c>
      <c r="B331" s="59" t="s">
        <v>3056</v>
      </c>
      <c r="C331" s="71" t="s">
        <v>1787</v>
      </c>
      <c r="D331" s="71" t="s">
        <v>131</v>
      </c>
      <c r="E331" s="78">
        <v>45251</v>
      </c>
      <c r="F331" s="68">
        <v>10722196.884164</v>
      </c>
      <c r="G331" s="70">
        <v>-3.8465410000000002</v>
      </c>
      <c r="H331" s="68">
        <v>-412.43374913499991</v>
      </c>
      <c r="I331" s="69">
        <f t="shared" si="5"/>
        <v>-2.1381269382035706E-3</v>
      </c>
      <c r="J331" s="69">
        <f>H331/'סכום נכסי הקרן'!$C$41</f>
        <v>-1.9596315918560856E-5</v>
      </c>
    </row>
    <row r="332" spans="1:10">
      <c r="A332" s="62" t="s">
        <v>3057</v>
      </c>
      <c r="B332" s="59" t="s">
        <v>3058</v>
      </c>
      <c r="C332" s="71" t="s">
        <v>1787</v>
      </c>
      <c r="D332" s="71" t="s">
        <v>131</v>
      </c>
      <c r="E332" s="78">
        <v>45250</v>
      </c>
      <c r="F332" s="68">
        <v>3559489.5028269999</v>
      </c>
      <c r="G332" s="70">
        <v>-4.2706439999999999</v>
      </c>
      <c r="H332" s="68">
        <v>-152.01312610400001</v>
      </c>
      <c r="I332" s="69">
        <f t="shared" si="5"/>
        <v>-7.8806198708319215E-4</v>
      </c>
      <c r="J332" s="69">
        <f>H332/'סכום נכסי הקרן'!$C$41</f>
        <v>-7.2227291029157428E-6</v>
      </c>
    </row>
    <row r="333" spans="1:10">
      <c r="A333" s="62" t="s">
        <v>3059</v>
      </c>
      <c r="B333" s="59" t="s">
        <v>3060</v>
      </c>
      <c r="C333" s="71" t="s">
        <v>1787</v>
      </c>
      <c r="D333" s="71" t="s">
        <v>131</v>
      </c>
      <c r="E333" s="78">
        <v>45250</v>
      </c>
      <c r="F333" s="68">
        <v>10676291.456164001</v>
      </c>
      <c r="G333" s="70">
        <v>-4.291849</v>
      </c>
      <c r="H333" s="68">
        <v>-458.210325211</v>
      </c>
      <c r="I333" s="69">
        <f t="shared" si="5"/>
        <v>-2.3754405204506517E-3</v>
      </c>
      <c r="J333" s="69">
        <f>H333/'סכום נכסי הקרן'!$C$41</f>
        <v>-2.177133735736582E-5</v>
      </c>
    </row>
    <row r="334" spans="1:10">
      <c r="A334" s="62" t="s">
        <v>3061</v>
      </c>
      <c r="B334" s="59" t="s">
        <v>3062</v>
      </c>
      <c r="C334" s="71" t="s">
        <v>1787</v>
      </c>
      <c r="D334" s="71" t="s">
        <v>131</v>
      </c>
      <c r="E334" s="78">
        <v>45253</v>
      </c>
      <c r="F334" s="68">
        <v>7076171.8240999999</v>
      </c>
      <c r="G334" s="70">
        <v>-4.8997299999999999</v>
      </c>
      <c r="H334" s="68">
        <v>-346.71327842400001</v>
      </c>
      <c r="I334" s="69">
        <f t="shared" si="5"/>
        <v>-1.7974208027010359E-3</v>
      </c>
      <c r="J334" s="69">
        <f>H334/'סכום נכסי הקרן'!$C$41</f>
        <v>-1.6473683231322345E-5</v>
      </c>
    </row>
    <row r="335" spans="1:10">
      <c r="A335" s="62" t="s">
        <v>3063</v>
      </c>
      <c r="B335" s="59" t="s">
        <v>3064</v>
      </c>
      <c r="C335" s="71" t="s">
        <v>1787</v>
      </c>
      <c r="D335" s="71" t="s">
        <v>131</v>
      </c>
      <c r="E335" s="78">
        <v>45252</v>
      </c>
      <c r="F335" s="68">
        <v>7066384.5885070004</v>
      </c>
      <c r="G335" s="70">
        <v>-5.0446309999999999</v>
      </c>
      <c r="H335" s="68">
        <v>-356.47304204799997</v>
      </c>
      <c r="I335" s="69">
        <f t="shared" si="5"/>
        <v>-1.8480170828520648E-3</v>
      </c>
      <c r="J335" s="69">
        <f>H335/'סכום נכסי הקרן'!$C$41</f>
        <v>-1.693740719103103E-5</v>
      </c>
    </row>
    <row r="336" spans="1:10">
      <c r="A336" s="129" t="s">
        <v>3565</v>
      </c>
      <c r="B336" s="130" t="s">
        <v>3565</v>
      </c>
      <c r="C336" s="130" t="s">
        <v>3565</v>
      </c>
      <c r="D336" s="130" t="s">
        <v>3565</v>
      </c>
      <c r="E336" s="130" t="s">
        <v>3565</v>
      </c>
      <c r="F336" s="130" t="s">
        <v>3565</v>
      </c>
      <c r="G336" s="130" t="s">
        <v>3565</v>
      </c>
      <c r="H336" s="130" t="s">
        <v>3565</v>
      </c>
      <c r="I336" s="130" t="s">
        <v>3565</v>
      </c>
      <c r="J336" s="130" t="s">
        <v>3565</v>
      </c>
    </row>
    <row r="337" spans="1:10">
      <c r="A337" s="74" t="s">
        <v>180</v>
      </c>
      <c r="B337" s="127" t="s">
        <v>3565</v>
      </c>
      <c r="C337" s="127" t="s">
        <v>3565</v>
      </c>
      <c r="D337" s="127" t="s">
        <v>3565</v>
      </c>
      <c r="E337" s="127" t="s">
        <v>3565</v>
      </c>
      <c r="F337" s="127" t="s">
        <v>3565</v>
      </c>
      <c r="G337" s="127" t="s">
        <v>3565</v>
      </c>
      <c r="H337" s="65">
        <v>77.606225332999998</v>
      </c>
      <c r="I337" s="66">
        <f t="shared" si="5"/>
        <v>4.0232391579203661E-4</v>
      </c>
      <c r="J337" s="66">
        <f>H337/'סכום נכסי הקרן'!$C$41</f>
        <v>3.6873706675607045E-6</v>
      </c>
    </row>
    <row r="338" spans="1:10">
      <c r="A338" s="62" t="s">
        <v>3065</v>
      </c>
      <c r="B338" s="59" t="s">
        <v>3066</v>
      </c>
      <c r="C338" s="71" t="s">
        <v>1787</v>
      </c>
      <c r="D338" s="71" t="s">
        <v>132</v>
      </c>
      <c r="E338" s="78">
        <v>45280</v>
      </c>
      <c r="F338" s="68">
        <v>2377544.1</v>
      </c>
      <c r="G338" s="70">
        <v>0.80555399999999999</v>
      </c>
      <c r="H338" s="68">
        <v>19.152401599000001</v>
      </c>
      <c r="I338" s="69">
        <f t="shared" si="5"/>
        <v>9.9289318286877124E-5</v>
      </c>
      <c r="J338" s="69">
        <f>H338/'סכום נכסי הקרן'!$C$41</f>
        <v>9.1000436584132122E-7</v>
      </c>
    </row>
    <row r="339" spans="1:10">
      <c r="A339" s="62" t="s">
        <v>3067</v>
      </c>
      <c r="B339" s="59" t="s">
        <v>3068</v>
      </c>
      <c r="C339" s="71" t="s">
        <v>1787</v>
      </c>
      <c r="D339" s="71" t="s">
        <v>132</v>
      </c>
      <c r="E339" s="78">
        <v>45280</v>
      </c>
      <c r="F339" s="68">
        <v>4755088.2</v>
      </c>
      <c r="G339" s="70">
        <v>0.78289699999999995</v>
      </c>
      <c r="H339" s="68">
        <v>37.227442865</v>
      </c>
      <c r="I339" s="69">
        <f t="shared" si="5"/>
        <v>1.9299341675367289E-4</v>
      </c>
      <c r="J339" s="69">
        <f>H339/'סכום נכסי הקרן'!$C$41</f>
        <v>1.7688191927860975E-6</v>
      </c>
    </row>
    <row r="340" spans="1:10">
      <c r="A340" s="62" t="s">
        <v>3069</v>
      </c>
      <c r="B340" s="59" t="s">
        <v>3070</v>
      </c>
      <c r="C340" s="71" t="s">
        <v>1787</v>
      </c>
      <c r="D340" s="71" t="s">
        <v>132</v>
      </c>
      <c r="E340" s="78">
        <v>45279</v>
      </c>
      <c r="F340" s="68">
        <v>4755088.2</v>
      </c>
      <c r="G340" s="70">
        <v>0.44639299999999998</v>
      </c>
      <c r="H340" s="68">
        <v>21.226380869</v>
      </c>
      <c r="I340" s="69">
        <f t="shared" si="5"/>
        <v>1.1004118075148663E-4</v>
      </c>
      <c r="J340" s="69">
        <f>H340/'סכום נכסי הקרן'!$C$41</f>
        <v>1.0085471089332861E-6</v>
      </c>
    </row>
    <row r="341" spans="1:10">
      <c r="A341" s="129" t="s">
        <v>3565</v>
      </c>
      <c r="B341" s="130" t="s">
        <v>3565</v>
      </c>
      <c r="C341" s="130" t="s">
        <v>3565</v>
      </c>
      <c r="D341" s="130" t="s">
        <v>3565</v>
      </c>
      <c r="E341" s="130" t="s">
        <v>3565</v>
      </c>
      <c r="F341" s="130" t="s">
        <v>3565</v>
      </c>
      <c r="G341" s="130" t="s">
        <v>3565</v>
      </c>
      <c r="H341" s="130" t="s">
        <v>3565</v>
      </c>
      <c r="I341" s="130" t="s">
        <v>3565</v>
      </c>
      <c r="J341" s="130" t="s">
        <v>3565</v>
      </c>
    </row>
    <row r="342" spans="1:10">
      <c r="A342" s="56" t="s">
        <v>191</v>
      </c>
      <c r="B342" s="127" t="s">
        <v>3565</v>
      </c>
      <c r="C342" s="127" t="s">
        <v>3565</v>
      </c>
      <c r="D342" s="127" t="s">
        <v>3565</v>
      </c>
      <c r="E342" s="127" t="s">
        <v>3565</v>
      </c>
      <c r="F342" s="127" t="s">
        <v>3565</v>
      </c>
      <c r="G342" s="127" t="s">
        <v>3565</v>
      </c>
      <c r="H342" s="65">
        <v>66807.756285837007</v>
      </c>
      <c r="I342" s="66">
        <f t="shared" si="5"/>
        <v>0.34634280947006296</v>
      </c>
      <c r="J342" s="66">
        <f>H342/'סכום נכסי הקרן'!$C$41</f>
        <v>3.1742938126020151E-3</v>
      </c>
    </row>
    <row r="343" spans="1:10">
      <c r="A343" s="74" t="s">
        <v>179</v>
      </c>
      <c r="B343" s="127" t="s">
        <v>3565</v>
      </c>
      <c r="C343" s="127" t="s">
        <v>3565</v>
      </c>
      <c r="D343" s="127" t="s">
        <v>3565</v>
      </c>
      <c r="E343" s="127" t="s">
        <v>3565</v>
      </c>
      <c r="F343" s="127" t="s">
        <v>3565</v>
      </c>
      <c r="G343" s="127" t="s">
        <v>3565</v>
      </c>
      <c r="H343" s="65">
        <v>62790.803350235008</v>
      </c>
      <c r="I343" s="66">
        <f t="shared" si="5"/>
        <v>0.32551823995042545</v>
      </c>
      <c r="J343" s="66">
        <f>H343/'סכום נכסי הקרן'!$C$41</f>
        <v>2.9834329072538426E-3</v>
      </c>
    </row>
    <row r="344" spans="1:10">
      <c r="A344" s="62" t="s">
        <v>3071</v>
      </c>
      <c r="B344" s="59" t="s">
        <v>3072</v>
      </c>
      <c r="C344" s="71" t="s">
        <v>1787</v>
      </c>
      <c r="D344" s="71" t="s">
        <v>131</v>
      </c>
      <c r="E344" s="78">
        <v>45068</v>
      </c>
      <c r="F344" s="68">
        <v>17512845.507899001</v>
      </c>
      <c r="G344" s="70">
        <v>14.887363000000001</v>
      </c>
      <c r="H344" s="68">
        <v>2607.2008550379996</v>
      </c>
      <c r="I344" s="69">
        <f t="shared" si="5"/>
        <v>1.3516174156832756E-2</v>
      </c>
      <c r="J344" s="69">
        <f>H344/'סכום נכסי הקרן'!$C$41</f>
        <v>1.2387815431113785E-4</v>
      </c>
    </row>
    <row r="345" spans="1:10">
      <c r="A345" s="62" t="s">
        <v>3073</v>
      </c>
      <c r="B345" s="59" t="s">
        <v>3074</v>
      </c>
      <c r="C345" s="71" t="s">
        <v>1787</v>
      </c>
      <c r="D345" s="71" t="s">
        <v>131</v>
      </c>
      <c r="E345" s="78">
        <v>44972</v>
      </c>
      <c r="F345" s="68">
        <v>174007538.217976</v>
      </c>
      <c r="G345" s="70">
        <v>6.601216</v>
      </c>
      <c r="H345" s="68">
        <v>11486.613058866</v>
      </c>
      <c r="I345" s="69">
        <f t="shared" si="5"/>
        <v>5.9548562311866629E-2</v>
      </c>
      <c r="J345" s="69">
        <f>H345/'סכום נכסי הקרן'!$C$41</f>
        <v>5.457732273556631E-4</v>
      </c>
    </row>
    <row r="346" spans="1:10">
      <c r="A346" s="62" t="s">
        <v>3073</v>
      </c>
      <c r="B346" s="59" t="s">
        <v>3075</v>
      </c>
      <c r="C346" s="71" t="s">
        <v>1787</v>
      </c>
      <c r="D346" s="71" t="s">
        <v>131</v>
      </c>
      <c r="E346" s="78">
        <v>45069</v>
      </c>
      <c r="F346" s="68">
        <v>138114018.68086201</v>
      </c>
      <c r="G346" s="70">
        <v>12.757655</v>
      </c>
      <c r="H346" s="68">
        <v>17620.109599700001</v>
      </c>
      <c r="I346" s="69">
        <f t="shared" si="5"/>
        <v>9.1345655073649779E-2</v>
      </c>
      <c r="J346" s="69">
        <f>H346/'סכום נכסי הקרן'!$C$41</f>
        <v>8.3719927130009497E-4</v>
      </c>
    </row>
    <row r="347" spans="1:10">
      <c r="A347" s="62" t="s">
        <v>3073</v>
      </c>
      <c r="B347" s="59" t="s">
        <v>3076</v>
      </c>
      <c r="C347" s="71" t="s">
        <v>1787</v>
      </c>
      <c r="D347" s="71" t="s">
        <v>131</v>
      </c>
      <c r="E347" s="78">
        <v>45153</v>
      </c>
      <c r="F347" s="68">
        <v>185206751.48806399</v>
      </c>
      <c r="G347" s="70">
        <v>5.9078999999999997</v>
      </c>
      <c r="H347" s="68">
        <v>10941.828888340002</v>
      </c>
      <c r="I347" s="69">
        <f t="shared" si="5"/>
        <v>5.6724308203294029E-2</v>
      </c>
      <c r="J347" s="69">
        <f>H347/'סכום נכסי הקרן'!$C$41</f>
        <v>5.1988843316641705E-4</v>
      </c>
    </row>
    <row r="348" spans="1:10">
      <c r="A348" s="62" t="s">
        <v>3077</v>
      </c>
      <c r="B348" s="59" t="s">
        <v>3078</v>
      </c>
      <c r="C348" s="71" t="s">
        <v>1787</v>
      </c>
      <c r="D348" s="71" t="s">
        <v>131</v>
      </c>
      <c r="E348" s="78">
        <v>45126</v>
      </c>
      <c r="F348" s="68">
        <v>23600209.766424999</v>
      </c>
      <c r="G348" s="70">
        <v>-7.2860750000000003</v>
      </c>
      <c r="H348" s="68">
        <v>-1719.5289989529999</v>
      </c>
      <c r="I348" s="69">
        <f t="shared" si="5"/>
        <v>-8.9143317718167487E-3</v>
      </c>
      <c r="J348" s="69">
        <f>H348/'סכום נכסי הקרן'!$C$41</f>
        <v>-8.1701445541935996E-5</v>
      </c>
    </row>
    <row r="349" spans="1:10">
      <c r="A349" s="62" t="s">
        <v>3079</v>
      </c>
      <c r="B349" s="59" t="s">
        <v>3080</v>
      </c>
      <c r="C349" s="71" t="s">
        <v>1787</v>
      </c>
      <c r="D349" s="71" t="s">
        <v>140</v>
      </c>
      <c r="E349" s="78">
        <v>45082</v>
      </c>
      <c r="F349" s="68">
        <v>45234010.575470001</v>
      </c>
      <c r="G349" s="70">
        <v>7.888477</v>
      </c>
      <c r="H349" s="68">
        <v>3568.2746453499999</v>
      </c>
      <c r="I349" s="69">
        <f t="shared" si="5"/>
        <v>1.8498544695076165E-2</v>
      </c>
      <c r="J349" s="69">
        <f>H349/'סכום נכסי הקרן'!$C$41</f>
        <v>1.6954247168453977E-4</v>
      </c>
    </row>
    <row r="350" spans="1:10">
      <c r="A350" s="62" t="s">
        <v>3079</v>
      </c>
      <c r="B350" s="59" t="s">
        <v>3081</v>
      </c>
      <c r="C350" s="71" t="s">
        <v>1787</v>
      </c>
      <c r="D350" s="71" t="s">
        <v>140</v>
      </c>
      <c r="E350" s="78">
        <v>44972</v>
      </c>
      <c r="F350" s="68">
        <v>86679931.88755399</v>
      </c>
      <c r="G350" s="70">
        <v>21.096354000000002</v>
      </c>
      <c r="H350" s="68">
        <v>18286.305301894001</v>
      </c>
      <c r="I350" s="69">
        <f t="shared" si="5"/>
        <v>9.4799327281522822E-2</v>
      </c>
      <c r="J350" s="69">
        <f>H350/'סכום נכסי הקרן'!$C$41</f>
        <v>8.6885279497792543E-4</v>
      </c>
    </row>
    <row r="351" spans="1:10">
      <c r="A351" s="129" t="s">
        <v>3565</v>
      </c>
      <c r="B351" s="130" t="s">
        <v>3565</v>
      </c>
      <c r="C351" s="130" t="s">
        <v>3565</v>
      </c>
      <c r="D351" s="130" t="s">
        <v>3565</v>
      </c>
      <c r="E351" s="130" t="s">
        <v>3565</v>
      </c>
      <c r="F351" s="130" t="s">
        <v>3565</v>
      </c>
      <c r="G351" s="130" t="s">
        <v>3565</v>
      </c>
      <c r="H351" s="130" t="s">
        <v>3565</v>
      </c>
      <c r="I351" s="130" t="s">
        <v>3565</v>
      </c>
      <c r="J351" s="130" t="s">
        <v>3565</v>
      </c>
    </row>
    <row r="352" spans="1:10">
      <c r="A352" s="58" t="s">
        <v>180</v>
      </c>
      <c r="B352" s="130" t="s">
        <v>3565</v>
      </c>
      <c r="C352" s="130" t="s">
        <v>3565</v>
      </c>
      <c r="D352" s="130" t="s">
        <v>3565</v>
      </c>
      <c r="E352" s="130" t="s">
        <v>3565</v>
      </c>
      <c r="F352" s="130" t="s">
        <v>3565</v>
      </c>
      <c r="G352" s="130" t="s">
        <v>3565</v>
      </c>
      <c r="H352" s="68">
        <v>4016.9529356019998</v>
      </c>
      <c r="I352" s="69">
        <f t="shared" si="5"/>
        <v>2.0824569519637525E-2</v>
      </c>
      <c r="J352" s="69">
        <f>H352/'סכום נכסי הקרן'!$C$41</f>
        <v>1.9086090534817273E-4</v>
      </c>
    </row>
    <row r="353" spans="1:10">
      <c r="A353" s="62" t="s">
        <v>3082</v>
      </c>
      <c r="B353" s="107">
        <v>10001064</v>
      </c>
      <c r="C353" s="71" t="s">
        <v>1787</v>
      </c>
      <c r="D353" s="71" t="s">
        <v>131</v>
      </c>
      <c r="E353" s="78">
        <v>45195</v>
      </c>
      <c r="F353" s="68">
        <v>42110337.427635998</v>
      </c>
      <c r="G353" s="70">
        <v>6.3506020000000003</v>
      </c>
      <c r="H353" s="68">
        <v>2674.2600860009998</v>
      </c>
      <c r="I353" s="69">
        <f t="shared" si="5"/>
        <v>1.3863820653943915E-2</v>
      </c>
      <c r="J353" s="69">
        <f>H353/'סכום נכסי הקרן'!$C$41</f>
        <v>1.2706439665421181E-4</v>
      </c>
    </row>
    <row r="354" spans="1:10">
      <c r="A354" s="62" t="s">
        <v>3082</v>
      </c>
      <c r="B354" s="59" t="s">
        <v>3083</v>
      </c>
      <c r="C354" s="71" t="s">
        <v>1787</v>
      </c>
      <c r="D354" s="71" t="s">
        <v>131</v>
      </c>
      <c r="E354" s="78">
        <v>45252</v>
      </c>
      <c r="F354" s="68">
        <v>28175734.687670998</v>
      </c>
      <c r="G354" s="70">
        <v>4.7654230000000002</v>
      </c>
      <c r="H354" s="68">
        <v>1342.6928496009998</v>
      </c>
      <c r="I354" s="69">
        <f t="shared" si="5"/>
        <v>6.9607488656936089E-3</v>
      </c>
      <c r="J354" s="69">
        <f>H354/'סכום נכסי הקרן'!$C$41</f>
        <v>6.3796508693960907E-5</v>
      </c>
    </row>
    <row r="355" spans="1:10">
      <c r="A355" s="131" t="s">
        <v>3565</v>
      </c>
      <c r="B355" s="132" t="s">
        <v>3565</v>
      </c>
      <c r="C355" s="132" t="s">
        <v>3565</v>
      </c>
      <c r="D355" s="132" t="s">
        <v>3565</v>
      </c>
      <c r="E355" s="132" t="s">
        <v>3565</v>
      </c>
      <c r="F355" s="132" t="s">
        <v>3565</v>
      </c>
      <c r="G355" s="132" t="s">
        <v>3565</v>
      </c>
      <c r="H355" s="132" t="s">
        <v>3565</v>
      </c>
      <c r="I355" s="132" t="s">
        <v>3565</v>
      </c>
      <c r="J355" s="132" t="s">
        <v>3565</v>
      </c>
    </row>
    <row r="356" spans="1:10">
      <c r="A356" s="131" t="s">
        <v>3565</v>
      </c>
      <c r="B356" s="132" t="s">
        <v>3565</v>
      </c>
      <c r="C356" s="132" t="s">
        <v>3565</v>
      </c>
      <c r="D356" s="132" t="s">
        <v>3565</v>
      </c>
      <c r="E356" s="132" t="s">
        <v>3565</v>
      </c>
      <c r="F356" s="132" t="s">
        <v>3565</v>
      </c>
      <c r="G356" s="132" t="s">
        <v>3565</v>
      </c>
      <c r="H356" s="132" t="s">
        <v>3565</v>
      </c>
      <c r="I356" s="132" t="s">
        <v>3565</v>
      </c>
      <c r="J356" s="132" t="s">
        <v>3565</v>
      </c>
    </row>
    <row r="357" spans="1:10">
      <c r="A357" s="131" t="s">
        <v>3565</v>
      </c>
      <c r="B357" s="132" t="s">
        <v>3565</v>
      </c>
      <c r="C357" s="132" t="s">
        <v>3565</v>
      </c>
      <c r="D357" s="132" t="s">
        <v>3565</v>
      </c>
      <c r="E357" s="132" t="s">
        <v>3565</v>
      </c>
      <c r="F357" s="132" t="s">
        <v>3565</v>
      </c>
      <c r="G357" s="132" t="s">
        <v>3565</v>
      </c>
      <c r="H357" s="132" t="s">
        <v>3565</v>
      </c>
      <c r="I357" s="132" t="s">
        <v>3565</v>
      </c>
      <c r="J357" s="132" t="s">
        <v>3565</v>
      </c>
    </row>
    <row r="358" spans="1:10">
      <c r="A358" s="100" t="s">
        <v>210</v>
      </c>
      <c r="B358" s="132" t="s">
        <v>3565</v>
      </c>
      <c r="C358" s="132" t="s">
        <v>3565</v>
      </c>
      <c r="D358" s="132" t="s">
        <v>3565</v>
      </c>
      <c r="E358" s="132" t="s">
        <v>3565</v>
      </c>
      <c r="F358" s="132" t="s">
        <v>3565</v>
      </c>
      <c r="G358" s="132" t="s">
        <v>3565</v>
      </c>
      <c r="H358" s="132" t="s">
        <v>3565</v>
      </c>
      <c r="I358" s="132" t="s">
        <v>3565</v>
      </c>
      <c r="J358" s="132" t="s">
        <v>3565</v>
      </c>
    </row>
    <row r="359" spans="1:10">
      <c r="A359" s="100" t="s">
        <v>112</v>
      </c>
      <c r="B359" s="132" t="s">
        <v>3565</v>
      </c>
      <c r="C359" s="132" t="s">
        <v>3565</v>
      </c>
      <c r="D359" s="132" t="s">
        <v>3565</v>
      </c>
      <c r="E359" s="132" t="s">
        <v>3565</v>
      </c>
      <c r="F359" s="132" t="s">
        <v>3565</v>
      </c>
      <c r="G359" s="132" t="s">
        <v>3565</v>
      </c>
      <c r="H359" s="132" t="s">
        <v>3565</v>
      </c>
      <c r="I359" s="132" t="s">
        <v>3565</v>
      </c>
      <c r="J359" s="132" t="s">
        <v>3565</v>
      </c>
    </row>
    <row r="360" spans="1:10">
      <c r="A360" s="100" t="s">
        <v>193</v>
      </c>
      <c r="B360" s="132" t="s">
        <v>3565</v>
      </c>
      <c r="C360" s="132" t="s">
        <v>3565</v>
      </c>
      <c r="D360" s="132" t="s">
        <v>3565</v>
      </c>
      <c r="E360" s="132" t="s">
        <v>3565</v>
      </c>
      <c r="F360" s="132" t="s">
        <v>3565</v>
      </c>
      <c r="G360" s="132" t="s">
        <v>3565</v>
      </c>
      <c r="H360" s="132" t="s">
        <v>3565</v>
      </c>
      <c r="I360" s="132" t="s">
        <v>3565</v>
      </c>
      <c r="J360" s="132" t="s">
        <v>3565</v>
      </c>
    </row>
    <row r="361" spans="1:10">
      <c r="A361" s="100" t="s">
        <v>201</v>
      </c>
      <c r="B361" s="132" t="s">
        <v>3565</v>
      </c>
      <c r="C361" s="132" t="s">
        <v>3565</v>
      </c>
      <c r="D361" s="132" t="s">
        <v>3565</v>
      </c>
      <c r="E361" s="132" t="s">
        <v>3565</v>
      </c>
      <c r="F361" s="132" t="s">
        <v>3565</v>
      </c>
      <c r="G361" s="132" t="s">
        <v>3565</v>
      </c>
      <c r="H361" s="132" t="s">
        <v>3565</v>
      </c>
      <c r="I361" s="132" t="s">
        <v>3565</v>
      </c>
      <c r="J361" s="132" t="s">
        <v>3565</v>
      </c>
    </row>
    <row r="362" spans="1:10" hidden="1">
      <c r="B362" s="1"/>
      <c r="C362" s="1"/>
    </row>
    <row r="363" spans="1:10" hidden="1">
      <c r="B363" s="1"/>
      <c r="C363" s="1"/>
    </row>
    <row r="364" spans="1:10" hidden="1">
      <c r="B364" s="1"/>
      <c r="C364" s="1"/>
    </row>
    <row r="365" spans="1:10" hidden="1">
      <c r="B365" s="1"/>
      <c r="C365" s="1"/>
    </row>
    <row r="366" spans="1:10" hidden="1">
      <c r="B366" s="1"/>
      <c r="C366" s="1"/>
    </row>
    <row r="367" spans="1:10" hidden="1">
      <c r="B367" s="1"/>
      <c r="C367" s="1"/>
    </row>
    <row r="368" spans="1:10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B5:B352 B354:B1048576 A1:A1048576 C1:AY1048576 BA1:XFD1048576 AZ1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7.1406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42578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6">
      <c r="A1" s="37" t="s">
        <v>145</v>
      </c>
      <c r="B1" s="37" t="s" vm="1">
        <v>218</v>
      </c>
    </row>
    <row r="2" spans="1:16">
      <c r="A2" s="37" t="s">
        <v>144</v>
      </c>
      <c r="B2" s="37" t="s">
        <v>219</v>
      </c>
    </row>
    <row r="3" spans="1:16">
      <c r="A3" s="37" t="s">
        <v>146</v>
      </c>
      <c r="B3" s="37" t="s">
        <v>220</v>
      </c>
    </row>
    <row r="4" spans="1:16">
      <c r="A4" s="37" t="s">
        <v>147</v>
      </c>
      <c r="B4" s="37">
        <v>8801</v>
      </c>
    </row>
    <row r="5" spans="1:16" ht="18.75">
      <c r="A5" s="158" t="s">
        <v>102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60"/>
    </row>
    <row r="6" spans="1:16" s="3" customFormat="1">
      <c r="A6" s="38" t="s">
        <v>116</v>
      </c>
      <c r="B6" s="39" t="s">
        <v>46</v>
      </c>
      <c r="C6" s="39" t="s">
        <v>52</v>
      </c>
      <c r="D6" s="39" t="s">
        <v>14</v>
      </c>
      <c r="E6" s="39" t="s">
        <v>68</v>
      </c>
      <c r="F6" s="39" t="s">
        <v>104</v>
      </c>
      <c r="G6" s="39" t="s">
        <v>17</v>
      </c>
      <c r="H6" s="39" t="s">
        <v>103</v>
      </c>
      <c r="I6" s="39" t="s">
        <v>16</v>
      </c>
      <c r="J6" s="39" t="s">
        <v>18</v>
      </c>
      <c r="K6" s="39" t="s">
        <v>195</v>
      </c>
      <c r="L6" s="39" t="s">
        <v>194</v>
      </c>
      <c r="M6" s="39" t="s">
        <v>111</v>
      </c>
      <c r="N6" s="39" t="s">
        <v>60</v>
      </c>
      <c r="O6" s="39" t="s">
        <v>148</v>
      </c>
      <c r="P6" s="41" t="s">
        <v>150</v>
      </c>
    </row>
    <row r="7" spans="1:16" s="3" customFormat="1">
      <c r="A7" s="123" t="s">
        <v>3565</v>
      </c>
      <c r="B7" s="124" t="s">
        <v>3565</v>
      </c>
      <c r="C7" s="124" t="s">
        <v>3565</v>
      </c>
      <c r="D7" s="124" t="s">
        <v>3565</v>
      </c>
      <c r="E7" s="124" t="s">
        <v>3565</v>
      </c>
      <c r="F7" s="12" t="s">
        <v>21</v>
      </c>
      <c r="G7" s="12" t="s">
        <v>20</v>
      </c>
      <c r="H7" s="124" t="s">
        <v>3565</v>
      </c>
      <c r="I7" s="12" t="s">
        <v>19</v>
      </c>
      <c r="J7" s="12" t="s">
        <v>19</v>
      </c>
      <c r="K7" s="12" t="s">
        <v>202</v>
      </c>
      <c r="L7" s="124" t="s">
        <v>3565</v>
      </c>
      <c r="M7" s="12" t="s">
        <v>198</v>
      </c>
      <c r="N7" s="12" t="s">
        <v>19</v>
      </c>
      <c r="O7" s="27" t="s">
        <v>19</v>
      </c>
      <c r="P7" s="13" t="s">
        <v>19</v>
      </c>
    </row>
    <row r="8" spans="1:16" s="4" customFormat="1" ht="20.25">
      <c r="A8" s="125" t="s">
        <v>3565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113</v>
      </c>
    </row>
    <row r="9" spans="1:16" s="4" customFormat="1" ht="20.25">
      <c r="A9" s="97" t="s">
        <v>3328</v>
      </c>
      <c r="B9" s="130" t="s">
        <v>3565</v>
      </c>
      <c r="C9" s="130" t="s">
        <v>3565</v>
      </c>
      <c r="D9" s="130" t="s">
        <v>3565</v>
      </c>
      <c r="E9" s="130" t="s">
        <v>3565</v>
      </c>
      <c r="F9" s="130" t="s">
        <v>3565</v>
      </c>
      <c r="G9" s="130" t="s">
        <v>3565</v>
      </c>
      <c r="H9" s="130" t="s">
        <v>3565</v>
      </c>
      <c r="I9" s="130" t="s">
        <v>3565</v>
      </c>
      <c r="J9" s="130" t="s">
        <v>3565</v>
      </c>
      <c r="K9" s="130" t="s">
        <v>3565</v>
      </c>
      <c r="L9" s="130" t="s">
        <v>3565</v>
      </c>
      <c r="M9" s="98">
        <v>0</v>
      </c>
      <c r="N9" s="130" t="s">
        <v>3565</v>
      </c>
      <c r="O9" s="99">
        <v>0</v>
      </c>
      <c r="P9" s="99">
        <v>0</v>
      </c>
    </row>
    <row r="10" spans="1:16">
      <c r="A10" s="100" t="s">
        <v>210</v>
      </c>
      <c r="B10" s="130" t="s">
        <v>3565</v>
      </c>
      <c r="C10" s="130" t="s">
        <v>3565</v>
      </c>
      <c r="D10" s="130" t="s">
        <v>3565</v>
      </c>
      <c r="E10" s="130" t="s">
        <v>3565</v>
      </c>
      <c r="F10" s="130" t="s">
        <v>3565</v>
      </c>
      <c r="G10" s="130" t="s">
        <v>3565</v>
      </c>
      <c r="H10" s="130" t="s">
        <v>3565</v>
      </c>
      <c r="I10" s="130" t="s">
        <v>3565</v>
      </c>
      <c r="J10" s="130" t="s">
        <v>3565</v>
      </c>
      <c r="K10" s="130" t="s">
        <v>3565</v>
      </c>
      <c r="L10" s="130" t="s">
        <v>3565</v>
      </c>
      <c r="M10" s="130" t="s">
        <v>3565</v>
      </c>
      <c r="N10" s="130" t="s">
        <v>3565</v>
      </c>
      <c r="O10" s="130" t="s">
        <v>3565</v>
      </c>
      <c r="P10" s="130" t="s">
        <v>3565</v>
      </c>
    </row>
    <row r="11" spans="1:16">
      <c r="A11" s="100" t="s">
        <v>112</v>
      </c>
      <c r="B11" s="130" t="s">
        <v>3565</v>
      </c>
      <c r="C11" s="130" t="s">
        <v>3565</v>
      </c>
      <c r="D11" s="130" t="s">
        <v>3565</v>
      </c>
      <c r="E11" s="130" t="s">
        <v>3565</v>
      </c>
      <c r="F11" s="130" t="s">
        <v>3565</v>
      </c>
      <c r="G11" s="130" t="s">
        <v>3565</v>
      </c>
      <c r="H11" s="130" t="s">
        <v>3565</v>
      </c>
      <c r="I11" s="130" t="s">
        <v>3565</v>
      </c>
      <c r="J11" s="130" t="s">
        <v>3565</v>
      </c>
      <c r="K11" s="130" t="s">
        <v>3565</v>
      </c>
      <c r="L11" s="130" t="s">
        <v>3565</v>
      </c>
      <c r="M11" s="130" t="s">
        <v>3565</v>
      </c>
      <c r="N11" s="130" t="s">
        <v>3565</v>
      </c>
      <c r="O11" s="130" t="s">
        <v>3565</v>
      </c>
      <c r="P11" s="130" t="s">
        <v>3565</v>
      </c>
    </row>
    <row r="12" spans="1:16">
      <c r="A12" s="100" t="s">
        <v>193</v>
      </c>
      <c r="B12" s="130" t="s">
        <v>3565</v>
      </c>
      <c r="C12" s="130" t="s">
        <v>3565</v>
      </c>
      <c r="D12" s="130" t="s">
        <v>3565</v>
      </c>
      <c r="E12" s="130" t="s">
        <v>3565</v>
      </c>
      <c r="F12" s="130" t="s">
        <v>3565</v>
      </c>
      <c r="G12" s="130" t="s">
        <v>3565</v>
      </c>
      <c r="H12" s="130" t="s">
        <v>3565</v>
      </c>
      <c r="I12" s="130" t="s">
        <v>3565</v>
      </c>
      <c r="J12" s="130" t="s">
        <v>3565</v>
      </c>
      <c r="K12" s="130" t="s">
        <v>3565</v>
      </c>
      <c r="L12" s="130" t="s">
        <v>3565</v>
      </c>
      <c r="M12" s="130" t="s">
        <v>3565</v>
      </c>
      <c r="N12" s="130" t="s">
        <v>3565</v>
      </c>
      <c r="O12" s="130" t="s">
        <v>3565</v>
      </c>
      <c r="P12" s="130" t="s">
        <v>3565</v>
      </c>
    </row>
    <row r="13" spans="1:16">
      <c r="A13" s="100" t="s">
        <v>201</v>
      </c>
      <c r="B13" s="130" t="s">
        <v>3565</v>
      </c>
      <c r="C13" s="130" t="s">
        <v>3565</v>
      </c>
      <c r="D13" s="130" t="s">
        <v>3565</v>
      </c>
      <c r="E13" s="130" t="s">
        <v>3565</v>
      </c>
      <c r="F13" s="130" t="s">
        <v>3565</v>
      </c>
      <c r="G13" s="130" t="s">
        <v>3565</v>
      </c>
      <c r="H13" s="130" t="s">
        <v>3565</v>
      </c>
      <c r="I13" s="130" t="s">
        <v>3565</v>
      </c>
      <c r="J13" s="130" t="s">
        <v>3565</v>
      </c>
      <c r="K13" s="130" t="s">
        <v>3565</v>
      </c>
      <c r="L13" s="130" t="s">
        <v>3565</v>
      </c>
      <c r="M13" s="130" t="s">
        <v>3565</v>
      </c>
      <c r="N13" s="130" t="s">
        <v>3565</v>
      </c>
      <c r="O13" s="130" t="s">
        <v>3565</v>
      </c>
      <c r="P13" s="130" t="s">
        <v>3565</v>
      </c>
    </row>
    <row r="14" spans="1:16" hidden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</row>
    <row r="15" spans="1:16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6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6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6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1:16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</row>
    <row r="21" spans="1:16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1:16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1:16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16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1:16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16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1:16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16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</row>
    <row r="30" spans="1:16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1:16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</row>
    <row r="32" spans="1:16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1:16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</row>
    <row r="34" spans="1:16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1:16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</row>
    <row r="36" spans="1:16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</row>
    <row r="37" spans="1:16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1:16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</row>
    <row r="39" spans="1:16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</row>
    <row r="40" spans="1:16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6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16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</row>
    <row r="44" spans="1:16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1:16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6" spans="1:16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</row>
    <row r="47" spans="1:16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</row>
    <row r="48" spans="1:16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</row>
    <row r="49" spans="1:16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</row>
    <row r="50" spans="1:16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</row>
    <row r="51" spans="1:16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</row>
    <row r="52" spans="1:16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</row>
    <row r="53" spans="1:16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</row>
    <row r="54" spans="1:16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</row>
    <row r="55" spans="1:16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</row>
    <row r="56" spans="1:16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</row>
    <row r="57" spans="1:16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</row>
    <row r="58" spans="1:16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</row>
    <row r="59" spans="1:16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</row>
    <row r="60" spans="1:16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</row>
    <row r="61" spans="1:16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</row>
    <row r="62" spans="1:16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</row>
    <row r="63" spans="1:16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</row>
    <row r="64" spans="1:16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</row>
    <row r="65" spans="1:16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</row>
    <row r="66" spans="1:16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</row>
    <row r="67" spans="1:16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</row>
    <row r="68" spans="1:16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</row>
    <row r="69" spans="1:16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</row>
    <row r="70" spans="1:16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</row>
    <row r="71" spans="1:16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</row>
    <row r="72" spans="1:16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</row>
    <row r="73" spans="1:16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</row>
    <row r="74" spans="1:16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</row>
    <row r="75" spans="1:16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</row>
    <row r="76" spans="1:16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</row>
    <row r="77" spans="1:16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</row>
    <row r="78" spans="1:16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</row>
    <row r="79" spans="1:16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</row>
    <row r="80" spans="1:16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</row>
    <row r="81" spans="1:16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</row>
    <row r="82" spans="1:16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</row>
    <row r="83" spans="1:16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</row>
    <row r="84" spans="1:16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</row>
    <row r="85" spans="1:16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</row>
    <row r="86" spans="1:16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</row>
    <row r="87" spans="1:16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</row>
    <row r="88" spans="1:16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</row>
    <row r="89" spans="1:16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</row>
    <row r="90" spans="1:16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</row>
    <row r="91" spans="1:16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</row>
    <row r="92" spans="1:16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</row>
    <row r="93" spans="1:16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</row>
    <row r="94" spans="1:16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</row>
    <row r="95" spans="1:16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</row>
    <row r="96" spans="1:16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</row>
    <row r="97" spans="1:16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</row>
    <row r="98" spans="1:16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</row>
    <row r="99" spans="1:16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</row>
    <row r="100" spans="1:16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</row>
    <row r="101" spans="1:16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</row>
    <row r="102" spans="1:16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</row>
    <row r="103" spans="1:16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</row>
    <row r="104" spans="1:16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</row>
    <row r="105" spans="1:16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</row>
    <row r="106" spans="1:16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</row>
    <row r="107" spans="1:16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</row>
    <row r="108" spans="1:16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</row>
    <row r="109" spans="1:16" hidden="1">
      <c r="C109" s="1"/>
    </row>
    <row r="110" spans="1:16" hidden="1">
      <c r="C110" s="1"/>
    </row>
    <row r="111" spans="1:16" hidden="1">
      <c r="C111" s="1"/>
    </row>
    <row r="112" spans="1:16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3" hidden="1">
      <c r="C513" s="1"/>
    </row>
    <row r="514" spans="3:3" hidden="1">
      <c r="C514" s="1"/>
    </row>
    <row r="515" spans="3:3" hidden="1">
      <c r="C515" s="1"/>
    </row>
    <row r="516" spans="3:3" hidden="1">
      <c r="C516" s="1"/>
    </row>
    <row r="517" spans="3:3" hidden="1">
      <c r="C517" s="1"/>
    </row>
    <row r="518" spans="3:3" hidden="1">
      <c r="C518" s="1"/>
    </row>
    <row r="519" spans="3:3" hidden="1">
      <c r="C519" s="1"/>
    </row>
    <row r="520" spans="3:3" hidden="1">
      <c r="C520" s="1"/>
    </row>
    <row r="521" spans="3:3" hidden="1">
      <c r="C521" s="1"/>
    </row>
    <row r="522" spans="3:3" hidden="1">
      <c r="C522" s="1"/>
    </row>
    <row r="523" spans="3:3" hidden="1">
      <c r="C523" s="1"/>
    </row>
    <row r="524" spans="3:3" hidden="1">
      <c r="C524" s="1"/>
    </row>
    <row r="525" spans="3:3" hidden="1">
      <c r="C525" s="1"/>
    </row>
    <row r="526" spans="3:3" hidden="1">
      <c r="C526" s="1"/>
    </row>
    <row r="527" spans="3:3" hidden="1">
      <c r="C527" s="1"/>
    </row>
    <row r="528" spans="3:3" hidden="1">
      <c r="C528" s="1"/>
    </row>
    <row r="529" spans="3:3" hidden="1">
      <c r="C529" s="1"/>
    </row>
    <row r="530" spans="3:3" hidden="1">
      <c r="C530" s="1"/>
    </row>
    <row r="531" spans="3:3" hidden="1">
      <c r="C531" s="1"/>
    </row>
    <row r="532" spans="3:3" hidden="1">
      <c r="C532" s="1"/>
    </row>
    <row r="533" spans="3:3" hidden="1">
      <c r="C533" s="1"/>
    </row>
    <row r="534" spans="3:3" hidden="1">
      <c r="C534" s="1"/>
    </row>
    <row r="535" spans="3:3" hidden="1">
      <c r="C535" s="1"/>
    </row>
    <row r="536" spans="3:3" hidden="1">
      <c r="C536" s="1"/>
    </row>
    <row r="537" spans="3:3" hidden="1">
      <c r="C537" s="1"/>
    </row>
    <row r="538" spans="3:3" hidden="1">
      <c r="C538" s="1"/>
    </row>
    <row r="539" spans="3:3" hidden="1">
      <c r="C539" s="1"/>
    </row>
    <row r="540" spans="3:3" hidden="1">
      <c r="C540" s="1"/>
    </row>
    <row r="541" spans="3:3" hidden="1">
      <c r="C541" s="1"/>
    </row>
    <row r="542" spans="3:3" hidden="1">
      <c r="C542" s="1"/>
    </row>
    <row r="543" spans="3:3" hidden="1">
      <c r="C543" s="1"/>
    </row>
    <row r="544" spans="3:3" hidden="1">
      <c r="C544" s="1"/>
    </row>
    <row r="545" spans="3:3" hidden="1">
      <c r="C545" s="1"/>
    </row>
    <row r="546" spans="3:3" hidden="1">
      <c r="C546" s="1"/>
    </row>
    <row r="547" spans="3:3" hidden="1">
      <c r="C547" s="1"/>
    </row>
    <row r="548" spans="3:3" hidden="1">
      <c r="C548" s="1"/>
    </row>
    <row r="549" spans="3:3" hidden="1">
      <c r="C549" s="1"/>
    </row>
    <row r="550" spans="3:3" hidden="1">
      <c r="C550" s="1"/>
    </row>
    <row r="551" spans="3:3" hidden="1">
      <c r="C551" s="1"/>
    </row>
    <row r="552" spans="3:3" hidden="1">
      <c r="C552" s="1"/>
    </row>
    <row r="553" spans="3:3" hidden="1">
      <c r="C553" s="1"/>
    </row>
    <row r="554" spans="3:3" hidden="1">
      <c r="C554" s="1"/>
    </row>
    <row r="555" spans="3:3" hidden="1">
      <c r="C555" s="1"/>
    </row>
    <row r="556" spans="3:3" hidden="1">
      <c r="C556" s="1"/>
    </row>
    <row r="557" spans="3:3" hidden="1">
      <c r="C557" s="1"/>
    </row>
    <row r="558" spans="3:3" hidden="1">
      <c r="C558" s="1"/>
    </row>
    <row r="559" spans="3:3" hidden="1">
      <c r="C559" s="1"/>
    </row>
    <row r="560" spans="3:3" hidden="1">
      <c r="C560" s="1"/>
    </row>
    <row r="561" spans="3:3" hidden="1">
      <c r="C561" s="1"/>
    </row>
    <row r="562" spans="3:3" hidden="1">
      <c r="C562" s="1"/>
    </row>
    <row r="563" spans="3:3" hidden="1">
      <c r="C563" s="1"/>
    </row>
    <row r="564" spans="3:3" hidden="1">
      <c r="C564" s="1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conditionalFormatting sqref="A14:A108">
    <cfRule type="cellIs" dxfId="5" priority="1" operator="equal">
      <formula>"NR3"</formula>
    </cfRule>
  </conditionalFormatting>
  <dataValidations count="1">
    <dataValidation allowBlank="1" showInputMessage="1" showErrorMessage="1" sqref="O10:P33 M10:M33 O1:P8 A1:A8 C1:L33 N1:N33 M1:M8 Q1:XFD33 B5:B1048576 A10:A1048576 C34:AY1048576 BA34:XFD1048576 AZ34:AZ9999 AZ10001:AZ1048576" xr:uid="{00000000-0002-0000-1400-000000000000}"/>
  </dataValidations>
  <pageMargins left="0" right="0" top="0.5" bottom="0.5" header="0" footer="0.25"/>
  <pageSetup paperSize="9" scale="5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46" style="2" bestFit="1" customWidth="1"/>
    <col min="2" max="2" width="36.7109375" style="2" customWidth="1"/>
    <col min="3" max="3" width="12" style="2" customWidth="1"/>
    <col min="4" max="4" width="13.42578125" style="2" customWidth="1"/>
    <col min="5" max="5" width="7.5703125" style="1" customWidth="1"/>
    <col min="6" max="6" width="14.7109375" style="1" customWidth="1"/>
    <col min="7" max="7" width="11.140625" style="1" bestFit="1" customWidth="1"/>
    <col min="8" max="8" width="8" style="1" customWidth="1"/>
    <col min="9" max="9" width="44" style="1" bestFit="1" customWidth="1"/>
    <col min="10" max="10" width="12.28515625" style="1" bestFit="1" customWidth="1"/>
    <col min="11" max="11" width="19.140625" style="1" customWidth="1"/>
    <col min="12" max="12" width="15.5703125" style="1" customWidth="1"/>
    <col min="13" max="13" width="14.42578125" style="1" bestFit="1" customWidth="1"/>
    <col min="14" max="14" width="9.42578125" style="1" customWidth="1"/>
    <col min="15" max="15" width="11.140625" style="1" bestFit="1" customWidth="1"/>
    <col min="16" max="16" width="25.85546875" style="1" customWidth="1"/>
    <col min="17" max="17" width="24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7" t="s">
        <v>145</v>
      </c>
      <c r="B1" s="37" t="s" vm="1">
        <v>218</v>
      </c>
    </row>
    <row r="2" spans="1:17">
      <c r="A2" s="37" t="s">
        <v>144</v>
      </c>
      <c r="B2" s="37" t="s">
        <v>219</v>
      </c>
    </row>
    <row r="3" spans="1:17">
      <c r="A3" s="37" t="s">
        <v>146</v>
      </c>
      <c r="B3" s="37" t="s">
        <v>220</v>
      </c>
    </row>
    <row r="4" spans="1:17">
      <c r="A4" s="37" t="s">
        <v>147</v>
      </c>
      <c r="B4" s="37">
        <v>8801</v>
      </c>
    </row>
    <row r="5" spans="1:17" s="3" customFormat="1">
      <c r="A5" s="38" t="s">
        <v>116</v>
      </c>
      <c r="B5" s="39" t="s">
        <v>175</v>
      </c>
      <c r="C5" s="39" t="s">
        <v>46</v>
      </c>
      <c r="D5" s="39" t="s">
        <v>117</v>
      </c>
      <c r="E5" s="39" t="s">
        <v>14</v>
      </c>
      <c r="F5" s="39" t="s">
        <v>104</v>
      </c>
      <c r="G5" s="39" t="s">
        <v>68</v>
      </c>
      <c r="H5" s="39" t="s">
        <v>17</v>
      </c>
      <c r="I5" s="39" t="s">
        <v>217</v>
      </c>
      <c r="J5" s="39" t="s">
        <v>103</v>
      </c>
      <c r="K5" s="39" t="s">
        <v>34</v>
      </c>
      <c r="L5" s="39" t="s">
        <v>18</v>
      </c>
      <c r="M5" s="39" t="s">
        <v>195</v>
      </c>
      <c r="N5" s="39" t="s">
        <v>194</v>
      </c>
      <c r="O5" s="39" t="s">
        <v>111</v>
      </c>
      <c r="P5" s="39" t="s">
        <v>148</v>
      </c>
      <c r="Q5" s="41" t="s">
        <v>150</v>
      </c>
    </row>
    <row r="6" spans="1:17" s="3" customFormat="1">
      <c r="A6" s="123" t="s">
        <v>3565</v>
      </c>
      <c r="B6" s="149" t="s">
        <v>3565</v>
      </c>
      <c r="C6" s="124" t="s">
        <v>3565</v>
      </c>
      <c r="D6" s="124" t="s">
        <v>3565</v>
      </c>
      <c r="E6" s="124" t="s">
        <v>3565</v>
      </c>
      <c r="F6" s="12" t="s">
        <v>21</v>
      </c>
      <c r="G6" s="124" t="s">
        <v>3565</v>
      </c>
      <c r="H6" s="12" t="s">
        <v>20</v>
      </c>
      <c r="I6" s="124" t="s">
        <v>3565</v>
      </c>
      <c r="J6" s="124" t="s">
        <v>3565</v>
      </c>
      <c r="K6" s="12" t="s">
        <v>19</v>
      </c>
      <c r="L6" s="12" t="s">
        <v>19</v>
      </c>
      <c r="M6" s="12" t="s">
        <v>202</v>
      </c>
      <c r="N6" s="124" t="s">
        <v>3565</v>
      </c>
      <c r="O6" s="12" t="s">
        <v>198</v>
      </c>
      <c r="P6" s="12" t="s">
        <v>19</v>
      </c>
      <c r="Q6" s="13" t="s">
        <v>19</v>
      </c>
    </row>
    <row r="7" spans="1:17" s="4" customFormat="1" ht="20.25">
      <c r="A7" s="125" t="s">
        <v>3565</v>
      </c>
      <c r="B7" s="11" t="s">
        <v>0</v>
      </c>
      <c r="C7" s="11" t="s">
        <v>1</v>
      </c>
      <c r="D7" s="11" t="s">
        <v>2</v>
      </c>
      <c r="E7" s="11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113</v>
      </c>
      <c r="Q7" s="15" t="s">
        <v>114</v>
      </c>
    </row>
    <row r="8" spans="1:17" s="4" customFormat="1" ht="20.25">
      <c r="A8" s="55" t="s">
        <v>40</v>
      </c>
      <c r="B8" s="126" t="s">
        <v>3565</v>
      </c>
      <c r="C8" s="126" t="s">
        <v>3565</v>
      </c>
      <c r="D8" s="126" t="s">
        <v>3565</v>
      </c>
      <c r="E8" s="126" t="s">
        <v>3565</v>
      </c>
      <c r="F8" s="126" t="s">
        <v>3565</v>
      </c>
      <c r="G8" s="126" t="s">
        <v>3565</v>
      </c>
      <c r="H8" s="63">
        <v>4.9236522045463271</v>
      </c>
      <c r="I8" s="126" t="s">
        <v>3565</v>
      </c>
      <c r="J8" s="126" t="s">
        <v>3565</v>
      </c>
      <c r="K8" s="126" t="s">
        <v>3565</v>
      </c>
      <c r="L8" s="75">
        <v>5.3917051190986498E-2</v>
      </c>
      <c r="M8" s="126" t="s">
        <v>3565</v>
      </c>
      <c r="N8" s="126" t="s">
        <v>3565</v>
      </c>
      <c r="O8" s="63">
        <v>85582.590470113006</v>
      </c>
      <c r="P8" s="64">
        <f>IFERROR(O8/$O$8,0)</f>
        <v>1</v>
      </c>
      <c r="Q8" s="64">
        <f>O8/'סכום נכסי הקרן'!$C$41</f>
        <v>4.0663584963610538E-3</v>
      </c>
    </row>
    <row r="9" spans="1:17">
      <c r="A9" s="56" t="s">
        <v>38</v>
      </c>
      <c r="B9" s="127" t="s">
        <v>3565</v>
      </c>
      <c r="C9" s="127" t="s">
        <v>3565</v>
      </c>
      <c r="D9" s="127" t="s">
        <v>3565</v>
      </c>
      <c r="E9" s="127" t="s">
        <v>3565</v>
      </c>
      <c r="F9" s="127" t="s">
        <v>3565</v>
      </c>
      <c r="G9" s="127" t="s">
        <v>3565</v>
      </c>
      <c r="H9" s="65">
        <v>6.6146376867864669</v>
      </c>
      <c r="I9" s="127" t="s">
        <v>3565</v>
      </c>
      <c r="J9" s="127" t="s">
        <v>3565</v>
      </c>
      <c r="K9" s="127" t="s">
        <v>3565</v>
      </c>
      <c r="L9" s="76">
        <v>3.482843456578321E-2</v>
      </c>
      <c r="M9" s="127" t="s">
        <v>3565</v>
      </c>
      <c r="N9" s="127" t="s">
        <v>3565</v>
      </c>
      <c r="O9" s="65">
        <v>34522.447240112997</v>
      </c>
      <c r="P9" s="66">
        <f t="shared" ref="P9:P72" si="0">IFERROR(O9/$O$8,0)</f>
        <v>0.40338165800401732</v>
      </c>
      <c r="Q9" s="66">
        <f>O9/'סכום נכסי הקרן'!$C$41</f>
        <v>1.6402944323008447E-3</v>
      </c>
    </row>
    <row r="10" spans="1:17">
      <c r="A10" s="74" t="s">
        <v>35</v>
      </c>
      <c r="B10" s="127" t="s">
        <v>3565</v>
      </c>
      <c r="C10" s="127" t="s">
        <v>3565</v>
      </c>
      <c r="D10" s="127" t="s">
        <v>3565</v>
      </c>
      <c r="E10" s="127" t="s">
        <v>3565</v>
      </c>
      <c r="F10" s="127" t="s">
        <v>3565</v>
      </c>
      <c r="G10" s="127" t="s">
        <v>3565</v>
      </c>
      <c r="H10" s="65">
        <v>11.216463600396535</v>
      </c>
      <c r="I10" s="127" t="s">
        <v>3565</v>
      </c>
      <c r="J10" s="127" t="s">
        <v>3565</v>
      </c>
      <c r="K10" s="127" t="s">
        <v>3565</v>
      </c>
      <c r="L10" s="76">
        <v>3.3839245784989973E-2</v>
      </c>
      <c r="M10" s="127" t="s">
        <v>3565</v>
      </c>
      <c r="N10" s="127" t="s">
        <v>3565</v>
      </c>
      <c r="O10" s="65">
        <f>SUM(O11:O45)</f>
        <v>4429.6711832889996</v>
      </c>
      <c r="P10" s="66">
        <f t="shared" si="0"/>
        <v>5.175902200384927E-2</v>
      </c>
      <c r="Q10" s="66">
        <f>O10/'סכום נכסי הקרן'!$C$41</f>
        <v>2.1047073888869118E-4</v>
      </c>
    </row>
    <row r="11" spans="1:17">
      <c r="A11" s="62" t="s">
        <v>3485</v>
      </c>
      <c r="B11" s="71" t="s">
        <v>3095</v>
      </c>
      <c r="C11" s="59">
        <v>6028</v>
      </c>
      <c r="D11" s="130" t="s">
        <v>3565</v>
      </c>
      <c r="E11" s="59" t="s">
        <v>621</v>
      </c>
      <c r="F11" s="78">
        <v>43100</v>
      </c>
      <c r="G11" s="130" t="s">
        <v>3565</v>
      </c>
      <c r="H11" s="68">
        <v>7.4400000167223652</v>
      </c>
      <c r="I11" s="71" t="s">
        <v>27</v>
      </c>
      <c r="J11" s="71" t="s">
        <v>132</v>
      </c>
      <c r="K11" s="72">
        <v>6.4500000106945357E-2</v>
      </c>
      <c r="L11" s="72">
        <v>6.4500000106945357E-2</v>
      </c>
      <c r="M11" s="68">
        <v>90.248541000000003</v>
      </c>
      <c r="N11" s="70">
        <v>113.97</v>
      </c>
      <c r="O11" s="68">
        <v>0.102856262</v>
      </c>
      <c r="P11" s="69">
        <f t="shared" si="0"/>
        <v>1.2018362780911532E-6</v>
      </c>
      <c r="Q11" s="69">
        <f>O11/'סכום נכסי הקרן'!$C$41</f>
        <v>4.8870971606509063E-9</v>
      </c>
    </row>
    <row r="12" spans="1:17">
      <c r="A12" s="62" t="s">
        <v>3485</v>
      </c>
      <c r="B12" s="71" t="s">
        <v>3095</v>
      </c>
      <c r="C12" s="59">
        <v>6869</v>
      </c>
      <c r="D12" s="130" t="s">
        <v>3565</v>
      </c>
      <c r="E12" s="59" t="s">
        <v>621</v>
      </c>
      <c r="F12" s="78">
        <v>43555</v>
      </c>
      <c r="G12" s="130" t="s">
        <v>3565</v>
      </c>
      <c r="H12" s="68">
        <v>3.3699999548497828</v>
      </c>
      <c r="I12" s="71" t="s">
        <v>27</v>
      </c>
      <c r="J12" s="71" t="s">
        <v>132</v>
      </c>
      <c r="K12" s="72">
        <v>5.7399999096995655E-2</v>
      </c>
      <c r="L12" s="72">
        <v>5.7399999096995655E-2</v>
      </c>
      <c r="M12" s="68">
        <v>17.843757</v>
      </c>
      <c r="N12" s="70">
        <v>100.54</v>
      </c>
      <c r="O12" s="68">
        <v>1.7940113000000001E-2</v>
      </c>
      <c r="P12" s="69">
        <f t="shared" si="0"/>
        <v>2.0962339304586736E-7</v>
      </c>
      <c r="Q12" s="69">
        <f>O12/'סכום נכסי הקרן'!$C$41</f>
        <v>8.5240386534809531E-10</v>
      </c>
    </row>
    <row r="13" spans="1:17">
      <c r="A13" s="62" t="s">
        <v>3485</v>
      </c>
      <c r="B13" s="71" t="s">
        <v>3095</v>
      </c>
      <c r="C13" s="59">
        <v>6870</v>
      </c>
      <c r="D13" s="130" t="s">
        <v>3565</v>
      </c>
      <c r="E13" s="59" t="s">
        <v>621</v>
      </c>
      <c r="F13" s="78">
        <v>43555</v>
      </c>
      <c r="G13" s="130" t="s">
        <v>3565</v>
      </c>
      <c r="H13" s="68">
        <v>5.24000000240882</v>
      </c>
      <c r="I13" s="71" t="s">
        <v>27</v>
      </c>
      <c r="J13" s="71" t="s">
        <v>132</v>
      </c>
      <c r="K13" s="72">
        <v>4.4200000007411741E-2</v>
      </c>
      <c r="L13" s="72">
        <v>4.4200000007411741E-2</v>
      </c>
      <c r="M13" s="68">
        <v>212.599323</v>
      </c>
      <c r="N13" s="70">
        <v>101.54</v>
      </c>
      <c r="O13" s="68">
        <v>0.21587335200000002</v>
      </c>
      <c r="P13" s="69">
        <f t="shared" si="0"/>
        <v>2.5223979645181097E-6</v>
      </c>
      <c r="Q13" s="69">
        <f>O13/'סכום נכסי הקרן'!$C$41</f>
        <v>1.0256974394222043E-8</v>
      </c>
    </row>
    <row r="14" spans="1:17">
      <c r="A14" s="62" t="s">
        <v>3485</v>
      </c>
      <c r="B14" s="71" t="s">
        <v>3095</v>
      </c>
      <c r="C14" s="59">
        <v>6868</v>
      </c>
      <c r="D14" s="130" t="s">
        <v>3565</v>
      </c>
      <c r="E14" s="59" t="s">
        <v>621</v>
      </c>
      <c r="F14" s="78">
        <v>43555</v>
      </c>
      <c r="G14" s="130" t="s">
        <v>3565</v>
      </c>
      <c r="H14" s="68">
        <v>5.669999999984678</v>
      </c>
      <c r="I14" s="71" t="s">
        <v>27</v>
      </c>
      <c r="J14" s="71" t="s">
        <v>132</v>
      </c>
      <c r="K14" s="72">
        <v>1.8899999999948926E-2</v>
      </c>
      <c r="L14" s="72">
        <v>1.8899999999948926E-2</v>
      </c>
      <c r="M14" s="68">
        <v>79511.339785999997</v>
      </c>
      <c r="N14" s="70">
        <v>132.97999999999999</v>
      </c>
      <c r="O14" s="68">
        <v>105.73416688600001</v>
      </c>
      <c r="P14" s="69">
        <f t="shared" si="0"/>
        <v>1.2354635014573941E-3</v>
      </c>
      <c r="Q14" s="69">
        <f>O14/'סכום נכסי הקרן'!$C$41</f>
        <v>5.0238375060952509E-6</v>
      </c>
    </row>
    <row r="15" spans="1:17">
      <c r="A15" s="62" t="s">
        <v>3485</v>
      </c>
      <c r="B15" s="71" t="s">
        <v>3095</v>
      </c>
      <c r="C15" s="59">
        <v>6867</v>
      </c>
      <c r="D15" s="130" t="s">
        <v>3565</v>
      </c>
      <c r="E15" s="59" t="s">
        <v>621</v>
      </c>
      <c r="F15" s="78">
        <v>43555</v>
      </c>
      <c r="G15" s="130" t="s">
        <v>3565</v>
      </c>
      <c r="H15" s="68">
        <v>4.979999999990504</v>
      </c>
      <c r="I15" s="71" t="s">
        <v>27</v>
      </c>
      <c r="J15" s="71" t="s">
        <v>132</v>
      </c>
      <c r="K15" s="72">
        <v>3.8699999999907989E-2</v>
      </c>
      <c r="L15" s="72">
        <v>3.8699999999907989E-2</v>
      </c>
      <c r="M15" s="68">
        <v>191446.93508600001</v>
      </c>
      <c r="N15" s="70">
        <v>124.32</v>
      </c>
      <c r="O15" s="68">
        <v>238.006800537</v>
      </c>
      <c r="P15" s="69">
        <f t="shared" si="0"/>
        <v>2.7810188874817514E-3</v>
      </c>
      <c r="Q15" s="69">
        <f>O15/'סכום נכסי הקרן'!$C$41</f>
        <v>1.1308619781651984E-5</v>
      </c>
    </row>
    <row r="16" spans="1:17">
      <c r="A16" s="62" t="s">
        <v>3485</v>
      </c>
      <c r="B16" s="71" t="s">
        <v>3095</v>
      </c>
      <c r="C16" s="59">
        <v>6866</v>
      </c>
      <c r="D16" s="130" t="s">
        <v>3565</v>
      </c>
      <c r="E16" s="59" t="s">
        <v>621</v>
      </c>
      <c r="F16" s="78">
        <v>43555</v>
      </c>
      <c r="G16" s="130" t="s">
        <v>3565</v>
      </c>
      <c r="H16" s="68">
        <v>5.8899999999942656</v>
      </c>
      <c r="I16" s="71" t="s">
        <v>27</v>
      </c>
      <c r="J16" s="71" t="s">
        <v>132</v>
      </c>
      <c r="K16" s="72">
        <v>3.6599999999982182E-2</v>
      </c>
      <c r="L16" s="72">
        <v>3.6599999999982182E-2</v>
      </c>
      <c r="M16" s="68">
        <v>295295.40618200001</v>
      </c>
      <c r="N16" s="70">
        <v>121.64</v>
      </c>
      <c r="O16" s="68">
        <v>359.19728995399998</v>
      </c>
      <c r="P16" s="69">
        <f t="shared" si="0"/>
        <v>4.1970836355957018E-3</v>
      </c>
      <c r="Q16" s="69">
        <f>O16/'סכום נכסי הקרן'!$C$41</f>
        <v>1.7066846701542523E-5</v>
      </c>
    </row>
    <row r="17" spans="1:17">
      <c r="A17" s="62" t="s">
        <v>3485</v>
      </c>
      <c r="B17" s="71" t="s">
        <v>3095</v>
      </c>
      <c r="C17" s="59">
        <v>6865</v>
      </c>
      <c r="D17" s="130" t="s">
        <v>3565</v>
      </c>
      <c r="E17" s="59" t="s">
        <v>621</v>
      </c>
      <c r="F17" s="78">
        <v>43555</v>
      </c>
      <c r="G17" s="130" t="s">
        <v>3565</v>
      </c>
      <c r="H17" s="68">
        <v>3.9699999999976825</v>
      </c>
      <c r="I17" s="71" t="s">
        <v>27</v>
      </c>
      <c r="J17" s="71" t="s">
        <v>132</v>
      </c>
      <c r="K17" s="72">
        <v>2.7700000000010733E-2</v>
      </c>
      <c r="L17" s="72">
        <v>2.7700000000010733E-2</v>
      </c>
      <c r="M17" s="68">
        <v>143600.93495600001</v>
      </c>
      <c r="N17" s="70">
        <v>123.23</v>
      </c>
      <c r="O17" s="68">
        <v>176.95944825300001</v>
      </c>
      <c r="P17" s="69">
        <f t="shared" si="0"/>
        <v>2.0677038084608744E-3</v>
      </c>
      <c r="Q17" s="69">
        <f>O17/'סכום נכסי הקרן'!$C$41</f>
        <v>8.4080249494929854E-6</v>
      </c>
    </row>
    <row r="18" spans="1:17">
      <c r="A18" s="62" t="s">
        <v>3485</v>
      </c>
      <c r="B18" s="71" t="s">
        <v>3095</v>
      </c>
      <c r="C18" s="59">
        <v>5212</v>
      </c>
      <c r="D18" s="130" t="s">
        <v>3565</v>
      </c>
      <c r="E18" s="59" t="s">
        <v>621</v>
      </c>
      <c r="F18" s="78">
        <v>42643</v>
      </c>
      <c r="G18" s="130" t="s">
        <v>3565</v>
      </c>
      <c r="H18" s="68">
        <v>6.9400000005012128</v>
      </c>
      <c r="I18" s="71" t="s">
        <v>27</v>
      </c>
      <c r="J18" s="71" t="s">
        <v>132</v>
      </c>
      <c r="K18" s="72">
        <v>4.8500000012530312E-2</v>
      </c>
      <c r="L18" s="72">
        <v>4.8500000012530312E-2</v>
      </c>
      <c r="M18" s="68">
        <v>199.098029</v>
      </c>
      <c r="N18" s="70">
        <v>100.21</v>
      </c>
      <c r="O18" s="68">
        <v>0.19951613499999998</v>
      </c>
      <c r="P18" s="69">
        <f t="shared" si="0"/>
        <v>2.3312701088391877E-6</v>
      </c>
      <c r="Q18" s="69">
        <f>O18/'סכום נכסי הקרן'!$C$41</f>
        <v>9.4797800143907892E-9</v>
      </c>
    </row>
    <row r="19" spans="1:17">
      <c r="A19" s="62" t="s">
        <v>3486</v>
      </c>
      <c r="B19" s="71" t="s">
        <v>3095</v>
      </c>
      <c r="C19" s="59" t="s">
        <v>3096</v>
      </c>
      <c r="D19" s="130" t="s">
        <v>3565</v>
      </c>
      <c r="E19" s="59" t="s">
        <v>621</v>
      </c>
      <c r="F19" s="78">
        <v>45107</v>
      </c>
      <c r="G19" s="130" t="s">
        <v>3565</v>
      </c>
      <c r="H19" s="68">
        <v>9.2000000070019965</v>
      </c>
      <c r="I19" s="71" t="s">
        <v>27</v>
      </c>
      <c r="J19" s="71" t="s">
        <v>132</v>
      </c>
      <c r="K19" s="72">
        <v>7.0600000050180967E-2</v>
      </c>
      <c r="L19" s="72">
        <v>7.0600000050180967E-2</v>
      </c>
      <c r="M19" s="68">
        <v>163.15662499999999</v>
      </c>
      <c r="N19" s="70">
        <v>105.04</v>
      </c>
      <c r="O19" s="68">
        <v>0.17137971899999999</v>
      </c>
      <c r="P19" s="69">
        <f t="shared" si="0"/>
        <v>2.0025067955830209E-6</v>
      </c>
      <c r="Q19" s="69">
        <f>O19/'סכום נכסי הקרן'!$C$41</f>
        <v>8.142910522239765E-9</v>
      </c>
    </row>
    <row r="20" spans="1:17">
      <c r="A20" s="62" t="s">
        <v>3486</v>
      </c>
      <c r="B20" s="71" t="s">
        <v>3095</v>
      </c>
      <c r="C20" s="59" t="s">
        <v>3097</v>
      </c>
      <c r="D20" s="130" t="s">
        <v>3565</v>
      </c>
      <c r="E20" s="59" t="s">
        <v>621</v>
      </c>
      <c r="F20" s="78">
        <v>45107</v>
      </c>
      <c r="G20" s="130" t="s">
        <v>3565</v>
      </c>
      <c r="H20" s="68">
        <v>8.9999999848670278</v>
      </c>
      <c r="I20" s="71" t="s">
        <v>27</v>
      </c>
      <c r="J20" s="71" t="s">
        <v>132</v>
      </c>
      <c r="K20" s="72">
        <v>7.1399999886502696E-2</v>
      </c>
      <c r="L20" s="72">
        <v>7.1399999886502696E-2</v>
      </c>
      <c r="M20" s="68">
        <v>126.19280500000001</v>
      </c>
      <c r="N20" s="70">
        <v>104.73</v>
      </c>
      <c r="O20" s="68">
        <v>0.13216172499999998</v>
      </c>
      <c r="P20" s="69">
        <f t="shared" si="0"/>
        <v>1.5442594606452495E-6</v>
      </c>
      <c r="Q20" s="69">
        <f>O20/'סכום נכסי הקרן'!$C$41</f>
        <v>6.2795125783807487E-9</v>
      </c>
    </row>
    <row r="21" spans="1:17">
      <c r="A21" s="62" t="s">
        <v>3486</v>
      </c>
      <c r="B21" s="71" t="s">
        <v>3095</v>
      </c>
      <c r="C21" s="59" t="s">
        <v>3098</v>
      </c>
      <c r="D21" s="130" t="s">
        <v>3565</v>
      </c>
      <c r="E21" s="59" t="s">
        <v>621</v>
      </c>
      <c r="F21" s="78">
        <v>45107</v>
      </c>
      <c r="G21" s="130" t="s">
        <v>3565</v>
      </c>
      <c r="H21" s="68">
        <v>8.4000003691849834</v>
      </c>
      <c r="I21" s="71" t="s">
        <v>27</v>
      </c>
      <c r="J21" s="71" t="s">
        <v>132</v>
      </c>
      <c r="K21" s="72">
        <v>7.1900002749456585E-2</v>
      </c>
      <c r="L21" s="72">
        <v>7.1900002749456585E-2</v>
      </c>
      <c r="M21" s="68">
        <v>10.121884</v>
      </c>
      <c r="N21" s="70">
        <v>101.69</v>
      </c>
      <c r="O21" s="68">
        <v>1.0292943000000001E-2</v>
      </c>
      <c r="P21" s="69">
        <f t="shared" si="0"/>
        <v>1.2026912183260545E-7</v>
      </c>
      <c r="Q21" s="69">
        <f>O21/'סכום נכסי הקרן'!$C$41</f>
        <v>4.8905736541389793E-10</v>
      </c>
    </row>
    <row r="22" spans="1:17">
      <c r="A22" s="62" t="s">
        <v>3486</v>
      </c>
      <c r="B22" s="71" t="s">
        <v>3095</v>
      </c>
      <c r="C22" s="59" t="s">
        <v>3099</v>
      </c>
      <c r="D22" s="130" t="s">
        <v>3565</v>
      </c>
      <c r="E22" s="59" t="s">
        <v>621</v>
      </c>
      <c r="F22" s="78">
        <v>45107</v>
      </c>
      <c r="G22" s="130" t="s">
        <v>3565</v>
      </c>
      <c r="H22" s="68">
        <v>7.4100000054342869</v>
      </c>
      <c r="I22" s="71" t="s">
        <v>27</v>
      </c>
      <c r="J22" s="71" t="s">
        <v>132</v>
      </c>
      <c r="K22" s="72">
        <v>7.0600000170791891E-2</v>
      </c>
      <c r="L22" s="72">
        <v>7.0600000170791891E-2</v>
      </c>
      <c r="M22" s="68">
        <v>79.690504000000004</v>
      </c>
      <c r="N22" s="70">
        <v>80.819999999999993</v>
      </c>
      <c r="O22" s="68">
        <v>6.4405865000000007E-2</v>
      </c>
      <c r="P22" s="69">
        <f t="shared" si="0"/>
        <v>7.5255802197868387E-7</v>
      </c>
      <c r="Q22" s="69">
        <f>O22/'סכום נכסי הקרן'!$C$41</f>
        <v>3.0601707066776897E-9</v>
      </c>
    </row>
    <row r="23" spans="1:17">
      <c r="A23" s="62" t="s">
        <v>3486</v>
      </c>
      <c r="B23" s="71" t="s">
        <v>3095</v>
      </c>
      <c r="C23" s="59" t="s">
        <v>3100</v>
      </c>
      <c r="D23" s="130" t="s">
        <v>3565</v>
      </c>
      <c r="E23" s="59" t="s">
        <v>621</v>
      </c>
      <c r="F23" s="78">
        <v>45107</v>
      </c>
      <c r="G23" s="130" t="s">
        <v>3565</v>
      </c>
      <c r="H23" s="68">
        <v>11.190000000148192</v>
      </c>
      <c r="I23" s="71" t="s">
        <v>27</v>
      </c>
      <c r="J23" s="71" t="s">
        <v>132</v>
      </c>
      <c r="K23" s="72">
        <v>3.5400000000461639E-2</v>
      </c>
      <c r="L23" s="72">
        <v>3.5400000000461639E-2</v>
      </c>
      <c r="M23" s="68">
        <v>21183.307273999999</v>
      </c>
      <c r="N23" s="70">
        <v>141.12</v>
      </c>
      <c r="O23" s="68">
        <v>29.893878803</v>
      </c>
      <c r="P23" s="69">
        <f t="shared" si="0"/>
        <v>3.4929859728234663E-4</v>
      </c>
      <c r="Q23" s="69">
        <f>O23/'סכום נכסי הקרן'!$C$41</f>
        <v>1.4203733188260682E-6</v>
      </c>
    </row>
    <row r="24" spans="1:17">
      <c r="A24" s="62" t="s">
        <v>3486</v>
      </c>
      <c r="B24" s="71" t="s">
        <v>3095</v>
      </c>
      <c r="C24" s="59" t="s">
        <v>3101</v>
      </c>
      <c r="D24" s="130" t="s">
        <v>3565</v>
      </c>
      <c r="E24" s="59" t="s">
        <v>621</v>
      </c>
      <c r="F24" s="78">
        <v>45107</v>
      </c>
      <c r="G24" s="130" t="s">
        <v>3565</v>
      </c>
      <c r="H24" s="68">
        <v>10.419999999985832</v>
      </c>
      <c r="I24" s="71" t="s">
        <v>27</v>
      </c>
      <c r="J24" s="71" t="s">
        <v>132</v>
      </c>
      <c r="K24" s="72">
        <v>3.1799999999967916E-2</v>
      </c>
      <c r="L24" s="72">
        <v>3.1799999999967916E-2</v>
      </c>
      <c r="M24" s="68">
        <v>105434.166165</v>
      </c>
      <c r="N24" s="70">
        <v>141.91999999999999</v>
      </c>
      <c r="O24" s="68">
        <v>149.63217503600001</v>
      </c>
      <c r="P24" s="69">
        <f t="shared" si="0"/>
        <v>1.7483950206935402E-3</v>
      </c>
      <c r="Q24" s="69">
        <f>O24/'סכום נכסי הקרן'!$C$41</f>
        <v>7.1096009473925377E-6</v>
      </c>
    </row>
    <row r="25" spans="1:17">
      <c r="A25" s="62" t="s">
        <v>3486</v>
      </c>
      <c r="B25" s="71" t="s">
        <v>3095</v>
      </c>
      <c r="C25" s="59" t="s">
        <v>3102</v>
      </c>
      <c r="D25" s="130" t="s">
        <v>3565</v>
      </c>
      <c r="E25" s="59" t="s">
        <v>621</v>
      </c>
      <c r="F25" s="78">
        <v>45107</v>
      </c>
      <c r="G25" s="130" t="s">
        <v>3565</v>
      </c>
      <c r="H25" s="68">
        <v>10.509999999989876</v>
      </c>
      <c r="I25" s="71" t="s">
        <v>27</v>
      </c>
      <c r="J25" s="71" t="s">
        <v>132</v>
      </c>
      <c r="K25" s="72">
        <v>3.4299999999958752E-2</v>
      </c>
      <c r="L25" s="72">
        <v>3.4299999999958752E-2</v>
      </c>
      <c r="M25" s="68">
        <v>82279.053599999999</v>
      </c>
      <c r="N25" s="70">
        <v>129.63999999999999</v>
      </c>
      <c r="O25" s="68">
        <v>106.66655390799998</v>
      </c>
      <c r="P25" s="69">
        <f t="shared" si="0"/>
        <v>1.2463580889766346E-3</v>
      </c>
      <c r="Q25" s="69">
        <f>O25/'סכום נכסי הקרן'!$C$41</f>
        <v>5.068138804618464E-6</v>
      </c>
    </row>
    <row r="26" spans="1:17">
      <c r="A26" s="62" t="s">
        <v>3486</v>
      </c>
      <c r="B26" s="71" t="s">
        <v>3095</v>
      </c>
      <c r="C26" s="59" t="s">
        <v>3103</v>
      </c>
      <c r="D26" s="130" t="s">
        <v>3565</v>
      </c>
      <c r="E26" s="59" t="s">
        <v>621</v>
      </c>
      <c r="F26" s="78">
        <v>45107</v>
      </c>
      <c r="G26" s="130" t="s">
        <v>3565</v>
      </c>
      <c r="H26" s="68">
        <v>10.010000000008109</v>
      </c>
      <c r="I26" s="71" t="s">
        <v>27</v>
      </c>
      <c r="J26" s="71" t="s">
        <v>132</v>
      </c>
      <c r="K26" s="72">
        <v>3.3900000000024549E-2</v>
      </c>
      <c r="L26" s="72">
        <v>3.3900000000024549E-2</v>
      </c>
      <c r="M26" s="68">
        <v>311144.28957099997</v>
      </c>
      <c r="N26" s="70">
        <v>103.45</v>
      </c>
      <c r="O26" s="68">
        <v>321.87871903899998</v>
      </c>
      <c r="P26" s="69">
        <f t="shared" si="0"/>
        <v>3.7610303365543237E-3</v>
      </c>
      <c r="Q26" s="69">
        <f>O26/'סכום נכסי הקרן'!$C$41</f>
        <v>1.5293697664119348E-5</v>
      </c>
    </row>
    <row r="27" spans="1:17">
      <c r="A27" s="62" t="s">
        <v>3485</v>
      </c>
      <c r="B27" s="71" t="s">
        <v>3095</v>
      </c>
      <c r="C27" s="59">
        <v>5211</v>
      </c>
      <c r="D27" s="130" t="s">
        <v>3565</v>
      </c>
      <c r="E27" s="59" t="s">
        <v>621</v>
      </c>
      <c r="F27" s="78">
        <v>42643</v>
      </c>
      <c r="G27" s="130" t="s">
        <v>3565</v>
      </c>
      <c r="H27" s="68">
        <v>4.4899999944624085</v>
      </c>
      <c r="I27" s="71" t="s">
        <v>27</v>
      </c>
      <c r="J27" s="71" t="s">
        <v>132</v>
      </c>
      <c r="K27" s="72">
        <v>4.9799999889248173E-2</v>
      </c>
      <c r="L27" s="72">
        <v>4.9799999889248173E-2</v>
      </c>
      <c r="M27" s="68">
        <v>152.86129</v>
      </c>
      <c r="N27" s="70">
        <v>95.69</v>
      </c>
      <c r="O27" s="68">
        <v>0.146272969</v>
      </c>
      <c r="P27" s="69">
        <f t="shared" si="0"/>
        <v>1.7091439765553857E-6</v>
      </c>
      <c r="Q27" s="69">
        <f>O27/'סכום נכסי הקרן'!$C$41</f>
        <v>6.9499921305703101E-9</v>
      </c>
    </row>
    <row r="28" spans="1:17">
      <c r="A28" s="62" t="s">
        <v>3485</v>
      </c>
      <c r="B28" s="71" t="s">
        <v>3095</v>
      </c>
      <c r="C28" s="59">
        <v>6027</v>
      </c>
      <c r="D28" s="130" t="s">
        <v>3565</v>
      </c>
      <c r="E28" s="59" t="s">
        <v>621</v>
      </c>
      <c r="F28" s="78">
        <v>43100</v>
      </c>
      <c r="G28" s="130" t="s">
        <v>3565</v>
      </c>
      <c r="H28" s="68">
        <v>8.1600000042240968</v>
      </c>
      <c r="I28" s="71" t="s">
        <v>27</v>
      </c>
      <c r="J28" s="71" t="s">
        <v>132</v>
      </c>
      <c r="K28" s="72">
        <v>4.7700000019947127E-2</v>
      </c>
      <c r="L28" s="72">
        <v>4.7700000019947127E-2</v>
      </c>
      <c r="M28" s="68">
        <v>335.63169799999997</v>
      </c>
      <c r="N28" s="70">
        <v>101.57</v>
      </c>
      <c r="O28" s="68">
        <v>0.34090111600000006</v>
      </c>
      <c r="P28" s="69">
        <f t="shared" si="0"/>
        <v>3.9832998058062861E-6</v>
      </c>
      <c r="Q28" s="69">
        <f>O28/'סכום נכסי הקרן'!$C$41</f>
        <v>1.6197525008893728E-8</v>
      </c>
    </row>
    <row r="29" spans="1:17">
      <c r="A29" s="62" t="s">
        <v>3485</v>
      </c>
      <c r="B29" s="71" t="s">
        <v>3095</v>
      </c>
      <c r="C29" s="59">
        <v>5025</v>
      </c>
      <c r="D29" s="130" t="s">
        <v>3565</v>
      </c>
      <c r="E29" s="59" t="s">
        <v>621</v>
      </c>
      <c r="F29" s="78">
        <v>42551</v>
      </c>
      <c r="G29" s="130" t="s">
        <v>3565</v>
      </c>
      <c r="H29" s="68">
        <v>7.630000015359049</v>
      </c>
      <c r="I29" s="71" t="s">
        <v>27</v>
      </c>
      <c r="J29" s="71" t="s">
        <v>132</v>
      </c>
      <c r="K29" s="72">
        <v>5.0800000079886082E-2</v>
      </c>
      <c r="L29" s="72">
        <v>5.0800000079886082E-2</v>
      </c>
      <c r="M29" s="68">
        <v>212.63850299999999</v>
      </c>
      <c r="N29" s="70">
        <v>98.9</v>
      </c>
      <c r="O29" s="68">
        <v>0.21029947899999998</v>
      </c>
      <c r="P29" s="69">
        <f t="shared" si="0"/>
        <v>2.4572693797278827E-6</v>
      </c>
      <c r="Q29" s="69">
        <f>O29/'סכום נכסי הקרן'!$C$41</f>
        <v>9.9921382201043324E-9</v>
      </c>
    </row>
    <row r="30" spans="1:17">
      <c r="A30" s="62" t="s">
        <v>3485</v>
      </c>
      <c r="B30" s="71" t="s">
        <v>3095</v>
      </c>
      <c r="C30" s="59">
        <v>5024</v>
      </c>
      <c r="D30" s="130" t="s">
        <v>3565</v>
      </c>
      <c r="E30" s="59" t="s">
        <v>621</v>
      </c>
      <c r="F30" s="78">
        <v>42551</v>
      </c>
      <c r="G30" s="130" t="s">
        <v>3565</v>
      </c>
      <c r="H30" s="68">
        <v>5.3299999981417034</v>
      </c>
      <c r="I30" s="71" t="s">
        <v>27</v>
      </c>
      <c r="J30" s="71" t="s">
        <v>132</v>
      </c>
      <c r="K30" s="72">
        <v>5.1200000000000002E-2</v>
      </c>
      <c r="L30" s="72">
        <v>5.1200000000000002E-2</v>
      </c>
      <c r="M30" s="68">
        <v>138.993517</v>
      </c>
      <c r="N30" s="70">
        <v>96.79</v>
      </c>
      <c r="O30" s="68">
        <v>0.13453182499999999</v>
      </c>
      <c r="P30" s="69">
        <f t="shared" si="0"/>
        <v>1.5719531771707816E-6</v>
      </c>
      <c r="Q30" s="69">
        <f>O30/'סכום נכסי הקרן'!$C$41</f>
        <v>6.3921251578701599E-9</v>
      </c>
    </row>
    <row r="31" spans="1:17">
      <c r="A31" s="62" t="s">
        <v>3485</v>
      </c>
      <c r="B31" s="71" t="s">
        <v>3095</v>
      </c>
      <c r="C31" s="59">
        <v>6026</v>
      </c>
      <c r="D31" s="130" t="s">
        <v>3565</v>
      </c>
      <c r="E31" s="59" t="s">
        <v>621</v>
      </c>
      <c r="F31" s="78">
        <v>43100</v>
      </c>
      <c r="G31" s="130" t="s">
        <v>3565</v>
      </c>
      <c r="H31" s="68">
        <v>6</v>
      </c>
      <c r="I31" s="71" t="s">
        <v>27</v>
      </c>
      <c r="J31" s="71" t="s">
        <v>132</v>
      </c>
      <c r="K31" s="72">
        <v>4.9299999987779571E-2</v>
      </c>
      <c r="L31" s="72">
        <v>4.9299999987779571E-2</v>
      </c>
      <c r="M31" s="68">
        <v>409.673923</v>
      </c>
      <c r="N31" s="70">
        <v>93.88</v>
      </c>
      <c r="O31" s="68">
        <v>0.38460187899999998</v>
      </c>
      <c r="P31" s="69">
        <f t="shared" si="0"/>
        <v>4.4939265905290623E-6</v>
      </c>
      <c r="Q31" s="69">
        <f>O31/'סכום נכסי הקרן'!$C$41</f>
        <v>1.8273916573420714E-8</v>
      </c>
    </row>
    <row r="32" spans="1:17">
      <c r="A32" s="62" t="s">
        <v>3485</v>
      </c>
      <c r="B32" s="71" t="s">
        <v>3095</v>
      </c>
      <c r="C32" s="59">
        <v>5023</v>
      </c>
      <c r="D32" s="130" t="s">
        <v>3565</v>
      </c>
      <c r="E32" s="59" t="s">
        <v>621</v>
      </c>
      <c r="F32" s="78">
        <v>42551</v>
      </c>
      <c r="G32" s="130" t="s">
        <v>3565</v>
      </c>
      <c r="H32" s="68">
        <v>7.2599999999960891</v>
      </c>
      <c r="I32" s="71" t="s">
        <v>27</v>
      </c>
      <c r="J32" s="71" t="s">
        <v>132</v>
      </c>
      <c r="K32" s="72">
        <v>5.619999999995913E-2</v>
      </c>
      <c r="L32" s="72">
        <v>5.619999999995913E-2</v>
      </c>
      <c r="M32" s="68">
        <v>396507.75422100001</v>
      </c>
      <c r="N32" s="70">
        <v>114.79</v>
      </c>
      <c r="O32" s="68">
        <v>455.15104455300002</v>
      </c>
      <c r="P32" s="69">
        <f t="shared" si="0"/>
        <v>5.3182667415512157E-3</v>
      </c>
      <c r="Q32" s="69">
        <f>O32/'סכום נכסי הקרן'!$C$41</f>
        <v>2.1625979150421202E-5</v>
      </c>
    </row>
    <row r="33" spans="1:17">
      <c r="A33" s="62" t="s">
        <v>3485</v>
      </c>
      <c r="B33" s="71" t="s">
        <v>3095</v>
      </c>
      <c r="C33" s="59">
        <v>5210</v>
      </c>
      <c r="D33" s="130" t="s">
        <v>3565</v>
      </c>
      <c r="E33" s="59" t="s">
        <v>621</v>
      </c>
      <c r="F33" s="78">
        <v>42643</v>
      </c>
      <c r="G33" s="130" t="s">
        <v>3565</v>
      </c>
      <c r="H33" s="68">
        <v>6.839999999995614</v>
      </c>
      <c r="I33" s="71" t="s">
        <v>27</v>
      </c>
      <c r="J33" s="71" t="s">
        <v>132</v>
      </c>
      <c r="K33" s="72">
        <v>4.4999999999971882E-2</v>
      </c>
      <c r="L33" s="72">
        <v>4.4999999999971882E-2</v>
      </c>
      <c r="M33" s="68">
        <v>297054.03547</v>
      </c>
      <c r="N33" s="70">
        <v>119.75</v>
      </c>
      <c r="O33" s="68">
        <v>355.72205668400005</v>
      </c>
      <c r="P33" s="69">
        <f t="shared" si="0"/>
        <v>4.1564768573840337E-3</v>
      </c>
      <c r="Q33" s="69">
        <f>O33/'סכום נכסי הקרן'!$C$41</f>
        <v>1.6901724983951656E-5</v>
      </c>
    </row>
    <row r="34" spans="1:17">
      <c r="A34" s="62" t="s">
        <v>3485</v>
      </c>
      <c r="B34" s="71" t="s">
        <v>3095</v>
      </c>
      <c r="C34" s="59">
        <v>6025</v>
      </c>
      <c r="D34" s="130" t="s">
        <v>3565</v>
      </c>
      <c r="E34" s="59" t="s">
        <v>621</v>
      </c>
      <c r="F34" s="78">
        <v>43100</v>
      </c>
      <c r="G34" s="130" t="s">
        <v>3565</v>
      </c>
      <c r="H34" s="68">
        <v>7.7099999999992148</v>
      </c>
      <c r="I34" s="71" t="s">
        <v>27</v>
      </c>
      <c r="J34" s="71" t="s">
        <v>132</v>
      </c>
      <c r="K34" s="72">
        <v>5.0500000000004361E-2</v>
      </c>
      <c r="L34" s="72">
        <v>5.0500000000004361E-2</v>
      </c>
      <c r="M34" s="68">
        <v>380309.71208500001</v>
      </c>
      <c r="N34" s="70">
        <v>120.63</v>
      </c>
      <c r="O34" s="68">
        <v>458.76755021600002</v>
      </c>
      <c r="P34" s="69">
        <f t="shared" si="0"/>
        <v>5.3605242339119187E-3</v>
      </c>
      <c r="Q34" s="69">
        <f>O34/'סכום נכסי הקרן'!$C$41</f>
        <v>2.1797813263517061E-5</v>
      </c>
    </row>
    <row r="35" spans="1:17">
      <c r="A35" s="62" t="s">
        <v>3485</v>
      </c>
      <c r="B35" s="71" t="s">
        <v>3095</v>
      </c>
      <c r="C35" s="59">
        <v>5022</v>
      </c>
      <c r="D35" s="130" t="s">
        <v>3565</v>
      </c>
      <c r="E35" s="59" t="s">
        <v>621</v>
      </c>
      <c r="F35" s="78">
        <v>42551</v>
      </c>
      <c r="G35" s="130" t="s">
        <v>3565</v>
      </c>
      <c r="H35" s="68">
        <v>6.8099999999879328</v>
      </c>
      <c r="I35" s="71" t="s">
        <v>27</v>
      </c>
      <c r="J35" s="71" t="s">
        <v>132</v>
      </c>
      <c r="K35" s="72">
        <v>2.5799999999949613E-2</v>
      </c>
      <c r="L35" s="72">
        <v>2.5799999999949613E-2</v>
      </c>
      <c r="M35" s="68">
        <v>264377.47307299997</v>
      </c>
      <c r="N35" s="70">
        <v>114.1</v>
      </c>
      <c r="O35" s="68">
        <v>301.654616444</v>
      </c>
      <c r="P35" s="69">
        <f t="shared" si="0"/>
        <v>3.5247193942948393E-3</v>
      </c>
      <c r="Q35" s="69">
        <f>O35/'סכום נכסי הקרן'!$C$41</f>
        <v>1.4332772656279406E-5</v>
      </c>
    </row>
    <row r="36" spans="1:17">
      <c r="A36" s="62" t="s">
        <v>3485</v>
      </c>
      <c r="B36" s="71" t="s">
        <v>3095</v>
      </c>
      <c r="C36" s="59">
        <v>6024</v>
      </c>
      <c r="D36" s="130" t="s">
        <v>3565</v>
      </c>
      <c r="E36" s="59" t="s">
        <v>621</v>
      </c>
      <c r="F36" s="78">
        <v>43100</v>
      </c>
      <c r="G36" s="130" t="s">
        <v>3565</v>
      </c>
      <c r="H36" s="68">
        <v>7.0900000000096108</v>
      </c>
      <c r="I36" s="71" t="s">
        <v>27</v>
      </c>
      <c r="J36" s="71" t="s">
        <v>132</v>
      </c>
      <c r="K36" s="72">
        <v>2.3500000000028262E-2</v>
      </c>
      <c r="L36" s="72">
        <v>2.3500000000028262E-2</v>
      </c>
      <c r="M36" s="68">
        <v>274590.35239800002</v>
      </c>
      <c r="N36" s="70">
        <v>114.94042990612323</v>
      </c>
      <c r="O36" s="68">
        <v>315.61533152699997</v>
      </c>
      <c r="P36" s="69">
        <f t="shared" si="0"/>
        <v>3.6878450370956997E-3</v>
      </c>
      <c r="Q36" s="69">
        <f>O36/'סכום נכסי הקרן'!$C$41</f>
        <v>1.4996099999857043E-5</v>
      </c>
    </row>
    <row r="37" spans="1:17">
      <c r="A37" s="62" t="s">
        <v>3485</v>
      </c>
      <c r="B37" s="71" t="s">
        <v>3095</v>
      </c>
      <c r="C37" s="59">
        <v>5209</v>
      </c>
      <c r="D37" s="130" t="s">
        <v>3565</v>
      </c>
      <c r="E37" s="59" t="s">
        <v>621</v>
      </c>
      <c r="F37" s="78">
        <v>42643</v>
      </c>
      <c r="G37" s="130" t="s">
        <v>3565</v>
      </c>
      <c r="H37" s="68">
        <v>5.8799999999973744</v>
      </c>
      <c r="I37" s="71" t="s">
        <v>27</v>
      </c>
      <c r="J37" s="71" t="s">
        <v>132</v>
      </c>
      <c r="K37" s="72">
        <v>2.3499999999989064E-2</v>
      </c>
      <c r="L37" s="72">
        <v>2.3499999999989064E-2</v>
      </c>
      <c r="M37" s="68">
        <v>198881.46257199999</v>
      </c>
      <c r="N37" s="70">
        <v>114.91</v>
      </c>
      <c r="O37" s="68">
        <v>228.53475539499999</v>
      </c>
      <c r="P37" s="69">
        <f t="shared" si="0"/>
        <v>2.6703416447157961E-3</v>
      </c>
      <c r="Q37" s="69">
        <f>O37/'סכום נכסי הקרן'!$C$41</f>
        <v>1.0858566435176827E-5</v>
      </c>
    </row>
    <row r="38" spans="1:17">
      <c r="A38" s="62" t="s">
        <v>3486</v>
      </c>
      <c r="B38" s="71" t="s">
        <v>3095</v>
      </c>
      <c r="C38" s="59">
        <v>9902</v>
      </c>
      <c r="D38" s="130" t="s">
        <v>3565</v>
      </c>
      <c r="E38" s="59" t="s">
        <v>621</v>
      </c>
      <c r="F38" s="78">
        <v>45286</v>
      </c>
      <c r="G38" s="130" t="s">
        <v>3565</v>
      </c>
      <c r="H38" s="108">
        <v>8.39</v>
      </c>
      <c r="I38" s="71" t="s">
        <v>27</v>
      </c>
      <c r="J38" s="71" t="s">
        <v>132</v>
      </c>
      <c r="K38" s="72">
        <v>4.4699999999999997E-2</v>
      </c>
      <c r="L38" s="72">
        <v>4.4699999999999997E-2</v>
      </c>
      <c r="M38" s="68">
        <v>19.325444000000001</v>
      </c>
      <c r="N38" s="70">
        <v>104.551463</v>
      </c>
      <c r="O38" s="68">
        <v>2.0205035E-2</v>
      </c>
      <c r="P38" s="69">
        <f t="shared" si="0"/>
        <v>2.3608814466834776E-7</v>
      </c>
      <c r="Q38" s="69">
        <f>O38/'סכום נכסי הקרן'!$C$41</f>
        <v>9.6001903296225349E-10</v>
      </c>
    </row>
    <row r="39" spans="1:17">
      <c r="A39" s="62" t="s">
        <v>3486</v>
      </c>
      <c r="B39" s="71" t="s">
        <v>3095</v>
      </c>
      <c r="C39" s="59">
        <v>9903</v>
      </c>
      <c r="D39" s="130" t="s">
        <v>3565</v>
      </c>
      <c r="E39" s="59" t="s">
        <v>621</v>
      </c>
      <c r="F39" s="78">
        <v>45286</v>
      </c>
      <c r="G39" s="130" t="s">
        <v>3565</v>
      </c>
      <c r="H39" s="68">
        <v>8.2799999999999994</v>
      </c>
      <c r="I39" s="71" t="s">
        <v>27</v>
      </c>
      <c r="J39" s="71" t="s">
        <v>132</v>
      </c>
      <c r="K39" s="72">
        <v>7.9500000000000001E-2</v>
      </c>
      <c r="L39" s="72">
        <v>7.9500000000000001E-2</v>
      </c>
      <c r="M39" s="68">
        <v>194.44460100000001</v>
      </c>
      <c r="N39" s="70">
        <v>103.45296500000001</v>
      </c>
      <c r="O39" s="68">
        <v>0.20115870499999999</v>
      </c>
      <c r="P39" s="69">
        <f t="shared" si="0"/>
        <v>2.3504629141863643E-6</v>
      </c>
      <c r="Q39" s="69">
        <f>O39/'סכום נכסי הקרן'!$C$41</f>
        <v>9.5578248414832854E-9</v>
      </c>
    </row>
    <row r="40" spans="1:17">
      <c r="A40" s="62" t="s">
        <v>3486</v>
      </c>
      <c r="B40" s="71" t="s">
        <v>3095</v>
      </c>
      <c r="C40" s="59">
        <v>9901</v>
      </c>
      <c r="D40" s="130" t="s">
        <v>3565</v>
      </c>
      <c r="E40" s="59" t="s">
        <v>621</v>
      </c>
      <c r="F40" s="78">
        <v>45286</v>
      </c>
      <c r="G40" s="130" t="s">
        <v>3565</v>
      </c>
      <c r="H40" s="68">
        <v>7.92</v>
      </c>
      <c r="I40" s="71" t="s">
        <v>27</v>
      </c>
      <c r="J40" s="71" t="s">
        <v>132</v>
      </c>
      <c r="K40" s="72">
        <v>7.6600000000000001E-2</v>
      </c>
      <c r="L40" s="72">
        <v>7.6600000000000001E-2</v>
      </c>
      <c r="M40" s="68">
        <v>38.992680999999997</v>
      </c>
      <c r="N40" s="70">
        <v>104.248654</v>
      </c>
      <c r="O40" s="68">
        <v>4.0649344999999996E-2</v>
      </c>
      <c r="P40" s="69">
        <f t="shared" si="0"/>
        <v>4.7497212665227149E-7</v>
      </c>
      <c r="Q40" s="69">
        <f>O40/'סכום נכסי הקרן'!$C$41</f>
        <v>1.9314069427471426E-9</v>
      </c>
    </row>
    <row r="41" spans="1:17">
      <c r="A41" s="62" t="s">
        <v>3486</v>
      </c>
      <c r="B41" s="71" t="s">
        <v>3095</v>
      </c>
      <c r="C41" s="59">
        <v>9900</v>
      </c>
      <c r="D41" s="130" t="s">
        <v>3565</v>
      </c>
      <c r="E41" s="59" t="s">
        <v>621</v>
      </c>
      <c r="F41" s="78">
        <v>45286</v>
      </c>
      <c r="G41" s="130" t="s">
        <v>3565</v>
      </c>
      <c r="H41" s="68">
        <v>8.3800000000000008</v>
      </c>
      <c r="I41" s="71" t="s">
        <v>27</v>
      </c>
      <c r="J41" s="71" t="s">
        <v>132</v>
      </c>
      <c r="K41" s="72">
        <v>7.1099999999999997E-2</v>
      </c>
      <c r="L41" s="72">
        <v>7.1099999999999997E-2</v>
      </c>
      <c r="M41" s="68">
        <v>71.580884999999995</v>
      </c>
      <c r="N41" s="70">
        <v>85.123093999999995</v>
      </c>
      <c r="O41" s="68">
        <v>6.0931863999999995E-2</v>
      </c>
      <c r="P41" s="69">
        <f t="shared" si="0"/>
        <v>7.1196564237300706E-7</v>
      </c>
      <c r="Q41" s="69">
        <f>O41/'סכום נכסי הקרן'!$C$41</f>
        <v>2.8951075389806324E-9</v>
      </c>
    </row>
    <row r="42" spans="1:17">
      <c r="A42" s="62" t="s">
        <v>3486</v>
      </c>
      <c r="B42" s="71" t="s">
        <v>3095</v>
      </c>
      <c r="C42" s="59">
        <v>9897</v>
      </c>
      <c r="D42" s="130" t="s">
        <v>3565</v>
      </c>
      <c r="E42" s="59" t="s">
        <v>621</v>
      </c>
      <c r="F42" s="78">
        <v>45286</v>
      </c>
      <c r="G42" s="130" t="s">
        <v>3565</v>
      </c>
      <c r="H42" s="68">
        <v>8.8800000000000008</v>
      </c>
      <c r="I42" s="71" t="s">
        <v>27</v>
      </c>
      <c r="J42" s="71" t="s">
        <v>132</v>
      </c>
      <c r="K42" s="72">
        <v>4.6600000000000003E-2</v>
      </c>
      <c r="L42" s="72">
        <v>4.6600000000000003E-2</v>
      </c>
      <c r="M42" s="68">
        <v>217462.73837400001</v>
      </c>
      <c r="N42" s="70">
        <v>139.14890399999999</v>
      </c>
      <c r="O42" s="68">
        <v>302.596991414</v>
      </c>
      <c r="P42" s="69">
        <f t="shared" si="0"/>
        <v>3.5357306871854079E-3</v>
      </c>
      <c r="Q42" s="69">
        <f>O42/'סכום נכסי הקרן'!$C$41</f>
        <v>1.4377548520680891E-5</v>
      </c>
    </row>
    <row r="43" spans="1:17">
      <c r="A43" s="62" t="s">
        <v>3486</v>
      </c>
      <c r="B43" s="71" t="s">
        <v>3095</v>
      </c>
      <c r="C43" s="59">
        <v>9896</v>
      </c>
      <c r="D43" s="130" t="s">
        <v>3565</v>
      </c>
      <c r="E43" s="59" t="s">
        <v>621</v>
      </c>
      <c r="F43" s="78">
        <v>45286</v>
      </c>
      <c r="G43" s="130" t="s">
        <v>3565</v>
      </c>
      <c r="H43" s="68">
        <v>9.57</v>
      </c>
      <c r="I43" s="71" t="s">
        <v>27</v>
      </c>
      <c r="J43" s="71" t="s">
        <v>132</v>
      </c>
      <c r="K43" s="72">
        <v>4.4600000000000001E-2</v>
      </c>
      <c r="L43" s="72">
        <v>4.4600000000000001E-2</v>
      </c>
      <c r="M43" s="68">
        <v>333865.47071299999</v>
      </c>
      <c r="N43" s="70">
        <v>105.39944300000001</v>
      </c>
      <c r="O43" s="68">
        <v>351.892389589</v>
      </c>
      <c r="P43" s="69">
        <f t="shared" si="0"/>
        <v>4.1117286548119532E-3</v>
      </c>
      <c r="Q43" s="69">
        <f>O43/'סכום נכסי הקרן'!$C$41</f>
        <v>1.671976275022579E-5</v>
      </c>
    </row>
    <row r="44" spans="1:17">
      <c r="A44" s="62" t="s">
        <v>3486</v>
      </c>
      <c r="B44" s="71" t="s">
        <v>3095</v>
      </c>
      <c r="C44" s="59">
        <v>9898</v>
      </c>
      <c r="D44" s="130" t="s">
        <v>3565</v>
      </c>
      <c r="E44" s="59" t="s">
        <v>621</v>
      </c>
      <c r="F44" s="78">
        <v>45286</v>
      </c>
      <c r="G44" s="130" t="s">
        <v>3565</v>
      </c>
      <c r="H44" s="68">
        <v>9.99</v>
      </c>
      <c r="I44" s="71" t="s">
        <v>27</v>
      </c>
      <c r="J44" s="71" t="s">
        <v>132</v>
      </c>
      <c r="K44" s="72">
        <v>2.5899999999999999E-2</v>
      </c>
      <c r="L44" s="72">
        <v>2.5899999999999999E-2</v>
      </c>
      <c r="M44" s="68">
        <v>61231.029254000001</v>
      </c>
      <c r="N44" s="70">
        <v>130.05219399999999</v>
      </c>
      <c r="O44" s="68">
        <v>79.632285475000003</v>
      </c>
      <c r="P44" s="69">
        <f t="shared" si="0"/>
        <v>9.3047295060330105E-4</v>
      </c>
      <c r="Q44" s="69">
        <f>O44/'סכום נכסי הקרן'!$C$41</f>
        <v>3.7836365883198721E-6</v>
      </c>
    </row>
    <row r="45" spans="1:17">
      <c r="A45" s="62" t="s">
        <v>3486</v>
      </c>
      <c r="B45" s="71" t="s">
        <v>3095</v>
      </c>
      <c r="C45" s="59">
        <v>9899</v>
      </c>
      <c r="D45" s="130" t="s">
        <v>3565</v>
      </c>
      <c r="E45" s="59" t="s">
        <v>621</v>
      </c>
      <c r="F45" s="78">
        <v>45286</v>
      </c>
      <c r="G45" s="130" t="s">
        <v>3565</v>
      </c>
      <c r="H45" s="68">
        <v>9.58</v>
      </c>
      <c r="I45" s="71" t="s">
        <v>27</v>
      </c>
      <c r="J45" s="71" t="s">
        <v>132</v>
      </c>
      <c r="K45" s="72">
        <v>2.9899999999999999E-2</v>
      </c>
      <c r="L45" s="72">
        <v>2.9899999999999999E-2</v>
      </c>
      <c r="M45" s="68">
        <v>71273.599925000002</v>
      </c>
      <c r="N45" s="70">
        <v>125.826601</v>
      </c>
      <c r="O45" s="68">
        <v>89.681151245000009</v>
      </c>
      <c r="P45" s="69">
        <f t="shared" si="0"/>
        <v>1.0478901228903358E-3</v>
      </c>
      <c r="Q45" s="69">
        <f>O45/'סכום נכסי הקרן'!$C$41</f>
        <v>4.2610969044679463E-6</v>
      </c>
    </row>
    <row r="46" spans="1:17">
      <c r="A46" s="129" t="s">
        <v>3565</v>
      </c>
      <c r="B46" s="130" t="s">
        <v>3565</v>
      </c>
      <c r="C46" s="130" t="s">
        <v>3565</v>
      </c>
      <c r="D46" s="130" t="s">
        <v>3565</v>
      </c>
      <c r="E46" s="130" t="s">
        <v>3565</v>
      </c>
      <c r="F46" s="130" t="s">
        <v>3565</v>
      </c>
      <c r="G46" s="130" t="s">
        <v>3565</v>
      </c>
      <c r="H46" s="130" t="s">
        <v>3565</v>
      </c>
      <c r="I46" s="130" t="s">
        <v>3565</v>
      </c>
      <c r="J46" s="130" t="s">
        <v>3565</v>
      </c>
      <c r="K46" s="130" t="s">
        <v>3565</v>
      </c>
      <c r="L46" s="130" t="s">
        <v>3565</v>
      </c>
      <c r="M46" s="130" t="s">
        <v>3565</v>
      </c>
      <c r="N46" s="130" t="s">
        <v>3565</v>
      </c>
      <c r="O46" s="130" t="s">
        <v>3565</v>
      </c>
      <c r="P46" s="130" t="s">
        <v>3565</v>
      </c>
      <c r="Q46" s="130" t="s">
        <v>3565</v>
      </c>
    </row>
    <row r="47" spans="1:17">
      <c r="A47" s="74" t="s">
        <v>37</v>
      </c>
      <c r="B47" s="127" t="s">
        <v>3565</v>
      </c>
      <c r="C47" s="127" t="s">
        <v>3565</v>
      </c>
      <c r="D47" s="127" t="s">
        <v>3565</v>
      </c>
      <c r="E47" s="127" t="s">
        <v>3565</v>
      </c>
      <c r="F47" s="127" t="s">
        <v>3565</v>
      </c>
      <c r="G47" s="127" t="s">
        <v>3565</v>
      </c>
      <c r="H47" s="65">
        <v>5.895561352691197</v>
      </c>
      <c r="I47" s="127" t="s">
        <v>3565</v>
      </c>
      <c r="J47" s="127" t="s">
        <v>3565</v>
      </c>
      <c r="K47" s="127" t="s">
        <v>3565</v>
      </c>
      <c r="L47" s="76">
        <v>3.4983004133510055E-2</v>
      </c>
      <c r="M47" s="127" t="s">
        <v>3565</v>
      </c>
      <c r="N47" s="127" t="s">
        <v>3565</v>
      </c>
      <c r="O47" s="65">
        <f>SUM(O48:O277)</f>
        <v>28365.544545828991</v>
      </c>
      <c r="P47" s="66">
        <f t="shared" si="0"/>
        <v>0.33144059311612861</v>
      </c>
      <c r="Q47" s="66">
        <f>O47/'סכום נכסי הקרן'!$C$41</f>
        <v>1.3477562718567165E-3</v>
      </c>
    </row>
    <row r="48" spans="1:17">
      <c r="A48" s="62" t="s">
        <v>3487</v>
      </c>
      <c r="B48" s="71" t="s">
        <v>3104</v>
      </c>
      <c r="C48" s="59" t="s">
        <v>3105</v>
      </c>
      <c r="D48" s="130" t="s">
        <v>3565</v>
      </c>
      <c r="E48" s="59" t="s">
        <v>315</v>
      </c>
      <c r="F48" s="78">
        <v>42368</v>
      </c>
      <c r="G48" s="59" t="s">
        <v>287</v>
      </c>
      <c r="H48" s="68">
        <v>6.8199999999984842</v>
      </c>
      <c r="I48" s="71" t="s">
        <v>128</v>
      </c>
      <c r="J48" s="71" t="s">
        <v>132</v>
      </c>
      <c r="K48" s="72">
        <v>3.1699999999999999E-2</v>
      </c>
      <c r="L48" s="72">
        <v>2.3899999999969678E-2</v>
      </c>
      <c r="M48" s="68">
        <v>66699.258566999997</v>
      </c>
      <c r="N48" s="70">
        <v>118.66</v>
      </c>
      <c r="O48" s="68">
        <v>79.145346716000006</v>
      </c>
      <c r="P48" s="69">
        <f t="shared" si="0"/>
        <v>9.247832565156929E-4</v>
      </c>
      <c r="Q48" s="69">
        <f>O48/'סכום נכסי הקרן'!$C$41</f>
        <v>3.7605002524250313E-6</v>
      </c>
    </row>
    <row r="49" spans="1:17">
      <c r="A49" s="62" t="s">
        <v>3487</v>
      </c>
      <c r="B49" s="71" t="s">
        <v>3104</v>
      </c>
      <c r="C49" s="59" t="s">
        <v>3106</v>
      </c>
      <c r="D49" s="130" t="s">
        <v>3565</v>
      </c>
      <c r="E49" s="59" t="s">
        <v>315</v>
      </c>
      <c r="F49" s="78">
        <v>42388</v>
      </c>
      <c r="G49" s="59" t="s">
        <v>287</v>
      </c>
      <c r="H49" s="68">
        <v>6.8199999999736844</v>
      </c>
      <c r="I49" s="71" t="s">
        <v>128</v>
      </c>
      <c r="J49" s="71" t="s">
        <v>132</v>
      </c>
      <c r="K49" s="72">
        <v>3.1899999999999998E-2</v>
      </c>
      <c r="L49" s="72">
        <v>2.4099999999913482E-2</v>
      </c>
      <c r="M49" s="68">
        <v>93378.962752000007</v>
      </c>
      <c r="N49" s="70">
        <v>118.83</v>
      </c>
      <c r="O49" s="68">
        <v>110.962221356</v>
      </c>
      <c r="P49" s="69">
        <f t="shared" si="0"/>
        <v>1.2965513283306144E-3</v>
      </c>
      <c r="Q49" s="69">
        <f>O49/'סכום נכסי הקרן'!$C$41</f>
        <v>5.2722425099254039E-6</v>
      </c>
    </row>
    <row r="50" spans="1:17">
      <c r="A50" s="62" t="s">
        <v>3487</v>
      </c>
      <c r="B50" s="71" t="s">
        <v>3104</v>
      </c>
      <c r="C50" s="59" t="s">
        <v>3107</v>
      </c>
      <c r="D50" s="130" t="s">
        <v>3565</v>
      </c>
      <c r="E50" s="59" t="s">
        <v>315</v>
      </c>
      <c r="F50" s="78">
        <v>42509</v>
      </c>
      <c r="G50" s="59" t="s">
        <v>287</v>
      </c>
      <c r="H50" s="68">
        <v>6.8799999999756967</v>
      </c>
      <c r="I50" s="71" t="s">
        <v>128</v>
      </c>
      <c r="J50" s="71" t="s">
        <v>132</v>
      </c>
      <c r="K50" s="72">
        <v>2.7400000000000001E-2</v>
      </c>
      <c r="L50" s="72">
        <v>2.5899999999901856E-2</v>
      </c>
      <c r="M50" s="68">
        <v>93378.962752000007</v>
      </c>
      <c r="N50" s="70">
        <v>114.57</v>
      </c>
      <c r="O50" s="68">
        <v>106.984276995</v>
      </c>
      <c r="P50" s="69">
        <f t="shared" si="0"/>
        <v>1.2500705623342968E-3</v>
      </c>
      <c r="Q50" s="69">
        <f>O50/'סכום נכסי הקרן'!$C$41</f>
        <v>5.0832350521989083E-6</v>
      </c>
    </row>
    <row r="51" spans="1:17">
      <c r="A51" s="62" t="s">
        <v>3487</v>
      </c>
      <c r="B51" s="71" t="s">
        <v>3104</v>
      </c>
      <c r="C51" s="59" t="s">
        <v>3108</v>
      </c>
      <c r="D51" s="130" t="s">
        <v>3565</v>
      </c>
      <c r="E51" s="59" t="s">
        <v>315</v>
      </c>
      <c r="F51" s="78">
        <v>42723</v>
      </c>
      <c r="G51" s="59" t="s">
        <v>287</v>
      </c>
      <c r="H51" s="68">
        <v>6.7899999999114948</v>
      </c>
      <c r="I51" s="71" t="s">
        <v>128</v>
      </c>
      <c r="J51" s="71" t="s">
        <v>132</v>
      </c>
      <c r="K51" s="72">
        <v>3.15E-2</v>
      </c>
      <c r="L51" s="72">
        <v>2.7499999999838494E-2</v>
      </c>
      <c r="M51" s="68">
        <v>13339.851558</v>
      </c>
      <c r="N51" s="70">
        <v>116.04</v>
      </c>
      <c r="O51" s="68">
        <v>15.479564403000001</v>
      </c>
      <c r="P51" s="69">
        <f t="shared" si="0"/>
        <v>1.8087281908586006E-4</v>
      </c>
      <c r="Q51" s="69">
        <f>O51/'סכום נכסי הקרן'!$C$41</f>
        <v>7.3549372465056279E-7</v>
      </c>
    </row>
    <row r="52" spans="1:17">
      <c r="A52" s="62" t="s">
        <v>3487</v>
      </c>
      <c r="B52" s="71" t="s">
        <v>3104</v>
      </c>
      <c r="C52" s="59" t="s">
        <v>3109</v>
      </c>
      <c r="D52" s="130" t="s">
        <v>3565</v>
      </c>
      <c r="E52" s="59" t="s">
        <v>315</v>
      </c>
      <c r="F52" s="78">
        <v>42918</v>
      </c>
      <c r="G52" s="59" t="s">
        <v>287</v>
      </c>
      <c r="H52" s="68">
        <v>6.7599999999768023</v>
      </c>
      <c r="I52" s="71" t="s">
        <v>128</v>
      </c>
      <c r="J52" s="71" t="s">
        <v>132</v>
      </c>
      <c r="K52" s="72">
        <v>3.1899999999999998E-2</v>
      </c>
      <c r="L52" s="72">
        <v>2.989999999986951E-2</v>
      </c>
      <c r="M52" s="68">
        <v>66699.258566999997</v>
      </c>
      <c r="N52" s="70">
        <v>113.75</v>
      </c>
      <c r="O52" s="68">
        <v>75.870406201000009</v>
      </c>
      <c r="P52" s="69">
        <f t="shared" si="0"/>
        <v>8.8651682292200924E-4</v>
      </c>
      <c r="Q52" s="69">
        <f>O52/'סכום נכסי הקרן'!$C$41</f>
        <v>3.60489521505592E-6</v>
      </c>
    </row>
    <row r="53" spans="1:17">
      <c r="A53" s="62" t="s">
        <v>3487</v>
      </c>
      <c r="B53" s="71" t="s">
        <v>3104</v>
      </c>
      <c r="C53" s="59" t="s">
        <v>3110</v>
      </c>
      <c r="D53" s="130" t="s">
        <v>3565</v>
      </c>
      <c r="E53" s="59" t="s">
        <v>315</v>
      </c>
      <c r="F53" s="78">
        <v>43915</v>
      </c>
      <c r="G53" s="59" t="s">
        <v>287</v>
      </c>
      <c r="H53" s="68">
        <v>6.7899999999876606</v>
      </c>
      <c r="I53" s="71" t="s">
        <v>128</v>
      </c>
      <c r="J53" s="71" t="s">
        <v>132</v>
      </c>
      <c r="K53" s="72">
        <v>2.6600000000000002E-2</v>
      </c>
      <c r="L53" s="72">
        <v>3.5599999999967456E-2</v>
      </c>
      <c r="M53" s="68">
        <v>140419.49246000001</v>
      </c>
      <c r="N53" s="70">
        <v>105.04</v>
      </c>
      <c r="O53" s="68">
        <v>147.49664695799999</v>
      </c>
      <c r="P53" s="69">
        <f t="shared" si="0"/>
        <v>1.7234421878069756E-3</v>
      </c>
      <c r="Q53" s="69">
        <f>O53/'סכום נכסי הקרן'!$C$41</f>
        <v>7.0081337833759786E-6</v>
      </c>
    </row>
    <row r="54" spans="1:17">
      <c r="A54" s="62" t="s">
        <v>3487</v>
      </c>
      <c r="B54" s="71" t="s">
        <v>3104</v>
      </c>
      <c r="C54" s="59" t="s">
        <v>3111</v>
      </c>
      <c r="D54" s="130" t="s">
        <v>3565</v>
      </c>
      <c r="E54" s="59" t="s">
        <v>315</v>
      </c>
      <c r="F54" s="78">
        <v>44168</v>
      </c>
      <c r="G54" s="59" t="s">
        <v>287</v>
      </c>
      <c r="H54" s="68">
        <v>6.9100000000039579</v>
      </c>
      <c r="I54" s="71" t="s">
        <v>128</v>
      </c>
      <c r="J54" s="71" t="s">
        <v>132</v>
      </c>
      <c r="K54" s="72">
        <v>1.89E-2</v>
      </c>
      <c r="L54" s="72">
        <v>3.8100000000003596E-2</v>
      </c>
      <c r="M54" s="68">
        <v>142215.90365600001</v>
      </c>
      <c r="N54" s="70">
        <v>97.7</v>
      </c>
      <c r="O54" s="68">
        <v>138.94492679500001</v>
      </c>
      <c r="P54" s="69">
        <f t="shared" si="0"/>
        <v>1.623518592178185E-3</v>
      </c>
      <c r="Q54" s="69">
        <f>O54/'סכום נכסי הקרן'!$C$41</f>
        <v>6.6018086213038984E-6</v>
      </c>
    </row>
    <row r="55" spans="1:17">
      <c r="A55" s="62" t="s">
        <v>3487</v>
      </c>
      <c r="B55" s="71" t="s">
        <v>3104</v>
      </c>
      <c r="C55" s="59" t="s">
        <v>3112</v>
      </c>
      <c r="D55" s="130" t="s">
        <v>3565</v>
      </c>
      <c r="E55" s="59" t="s">
        <v>315</v>
      </c>
      <c r="F55" s="78">
        <v>44277</v>
      </c>
      <c r="G55" s="59" t="s">
        <v>287</v>
      </c>
      <c r="H55" s="68">
        <v>6.8200000000138594</v>
      </c>
      <c r="I55" s="71" t="s">
        <v>128</v>
      </c>
      <c r="J55" s="71" t="s">
        <v>132</v>
      </c>
      <c r="K55" s="72">
        <v>1.9E-2</v>
      </c>
      <c r="L55" s="72">
        <v>4.6200000000098704E-2</v>
      </c>
      <c r="M55" s="68">
        <v>216263.47149700002</v>
      </c>
      <c r="N55" s="70">
        <v>92.75</v>
      </c>
      <c r="O55" s="68">
        <v>200.584361371</v>
      </c>
      <c r="P55" s="69">
        <f t="shared" si="0"/>
        <v>2.3437519274559435E-3</v>
      </c>
      <c r="Q55" s="69">
        <f>O55/'סכום נכסי הקרן'!$C$41</f>
        <v>9.5305355635730703E-6</v>
      </c>
    </row>
    <row r="56" spans="1:17">
      <c r="A56" s="62" t="s">
        <v>3488</v>
      </c>
      <c r="B56" s="71" t="s">
        <v>3095</v>
      </c>
      <c r="C56" s="59">
        <v>4069</v>
      </c>
      <c r="D56" s="130" t="s">
        <v>3565</v>
      </c>
      <c r="E56" s="59" t="s">
        <v>321</v>
      </c>
      <c r="F56" s="78">
        <v>42052</v>
      </c>
      <c r="G56" s="59" t="s">
        <v>130</v>
      </c>
      <c r="H56" s="68">
        <v>4.0099999999932745</v>
      </c>
      <c r="I56" s="71" t="s">
        <v>628</v>
      </c>
      <c r="J56" s="71" t="s">
        <v>132</v>
      </c>
      <c r="K56" s="72">
        <v>2.9779E-2</v>
      </c>
      <c r="L56" s="72">
        <v>2.0299999999970685E-2</v>
      </c>
      <c r="M56" s="68">
        <v>197254.806083</v>
      </c>
      <c r="N56" s="70">
        <v>117.59</v>
      </c>
      <c r="O56" s="68">
        <v>231.95192935599999</v>
      </c>
      <c r="P56" s="69">
        <f t="shared" si="0"/>
        <v>2.7102700219970768E-3</v>
      </c>
      <c r="Q56" s="69">
        <f>O56/'סכום נכסי הקרן'!$C$41</f>
        <v>1.1020929531380472E-5</v>
      </c>
    </row>
    <row r="57" spans="1:17">
      <c r="A57" s="62" t="s">
        <v>3489</v>
      </c>
      <c r="B57" s="71" t="s">
        <v>3104</v>
      </c>
      <c r="C57" s="59" t="s">
        <v>3113</v>
      </c>
      <c r="D57" s="130" t="s">
        <v>3565</v>
      </c>
      <c r="E57" s="59" t="s">
        <v>321</v>
      </c>
      <c r="F57" s="78">
        <v>42122</v>
      </c>
      <c r="G57" s="59" t="s">
        <v>130</v>
      </c>
      <c r="H57" s="68">
        <v>4.1300000000011989</v>
      </c>
      <c r="I57" s="71" t="s">
        <v>291</v>
      </c>
      <c r="J57" s="71" t="s">
        <v>132</v>
      </c>
      <c r="K57" s="72">
        <v>2.98E-2</v>
      </c>
      <c r="L57" s="72">
        <v>2.6400000000006849E-2</v>
      </c>
      <c r="M57" s="68">
        <v>1275006.478259</v>
      </c>
      <c r="N57" s="70">
        <v>114.6</v>
      </c>
      <c r="O57" s="68">
        <v>1461.157464725</v>
      </c>
      <c r="P57" s="69">
        <f t="shared" si="0"/>
        <v>1.7073068911547643E-2</v>
      </c>
      <c r="Q57" s="69">
        <f>O57/'סכום נכסי הקרן'!$C$41</f>
        <v>6.9425218827429518E-5</v>
      </c>
    </row>
    <row r="58" spans="1:17">
      <c r="A58" s="62" t="s">
        <v>3490</v>
      </c>
      <c r="B58" s="71" t="s">
        <v>3095</v>
      </c>
      <c r="C58" s="59">
        <v>4099</v>
      </c>
      <c r="D58" s="130" t="s">
        <v>3565</v>
      </c>
      <c r="E58" s="59" t="s">
        <v>321</v>
      </c>
      <c r="F58" s="78">
        <v>42052</v>
      </c>
      <c r="G58" s="59" t="s">
        <v>130</v>
      </c>
      <c r="H58" s="68">
        <v>3.9400000000001207</v>
      </c>
      <c r="I58" s="71" t="s">
        <v>628</v>
      </c>
      <c r="J58" s="71" t="s">
        <v>132</v>
      </c>
      <c r="K58" s="72">
        <v>2.9779E-2</v>
      </c>
      <c r="L58" s="72">
        <v>2.9199999999961458E-2</v>
      </c>
      <c r="M58" s="68">
        <v>146191.90866799999</v>
      </c>
      <c r="N58" s="70">
        <v>113.58</v>
      </c>
      <c r="O58" s="68">
        <v>166.04477211699998</v>
      </c>
      <c r="P58" s="69">
        <f t="shared" si="0"/>
        <v>1.9401699715432875E-3</v>
      </c>
      <c r="Q58" s="69">
        <f>O58/'סכום נכסי הקרן'!$C$41</f>
        <v>7.8894266481696305E-6</v>
      </c>
    </row>
    <row r="59" spans="1:17">
      <c r="A59" s="62" t="s">
        <v>3490</v>
      </c>
      <c r="B59" s="71" t="s">
        <v>3095</v>
      </c>
      <c r="C59" s="59" t="s">
        <v>3114</v>
      </c>
      <c r="D59" s="130" t="s">
        <v>3565</v>
      </c>
      <c r="E59" s="59" t="s">
        <v>321</v>
      </c>
      <c r="F59" s="78">
        <v>42054</v>
      </c>
      <c r="G59" s="59" t="s">
        <v>130</v>
      </c>
      <c r="H59" s="68">
        <v>3.9400000003577644</v>
      </c>
      <c r="I59" s="71" t="s">
        <v>628</v>
      </c>
      <c r="J59" s="71" t="s">
        <v>132</v>
      </c>
      <c r="K59" s="72">
        <v>2.9779E-2</v>
      </c>
      <c r="L59" s="72">
        <v>2.9200000002640641E-2</v>
      </c>
      <c r="M59" s="68">
        <v>4134.3866609999995</v>
      </c>
      <c r="N59" s="70">
        <v>113.58</v>
      </c>
      <c r="O59" s="68">
        <v>4.6958364279999998</v>
      </c>
      <c r="P59" s="69">
        <f t="shared" si="0"/>
        <v>5.4869061595417249E-5</v>
      </c>
      <c r="Q59" s="69">
        <f>O59/'סכום נכסי הקרן'!$C$41</f>
        <v>2.2311727480588291E-7</v>
      </c>
    </row>
    <row r="60" spans="1:17">
      <c r="A60" s="62" t="s">
        <v>3491</v>
      </c>
      <c r="B60" s="71" t="s">
        <v>3104</v>
      </c>
      <c r="C60" s="59" t="s">
        <v>3115</v>
      </c>
      <c r="D60" s="130" t="s">
        <v>3565</v>
      </c>
      <c r="E60" s="59" t="s">
        <v>3116</v>
      </c>
      <c r="F60" s="78">
        <v>40742</v>
      </c>
      <c r="G60" s="59" t="s">
        <v>3094</v>
      </c>
      <c r="H60" s="68">
        <v>2.959999999999797</v>
      </c>
      <c r="I60" s="71" t="s">
        <v>308</v>
      </c>
      <c r="J60" s="71" t="s">
        <v>132</v>
      </c>
      <c r="K60" s="72">
        <v>4.4999999999999998E-2</v>
      </c>
      <c r="L60" s="72">
        <v>1.659999999999966E-2</v>
      </c>
      <c r="M60" s="68">
        <v>469356.62662</v>
      </c>
      <c r="N60" s="70">
        <v>126.06</v>
      </c>
      <c r="O60" s="68">
        <v>591.67097584700002</v>
      </c>
      <c r="P60" s="69">
        <f t="shared" si="0"/>
        <v>6.9134501841659288E-3</v>
      </c>
      <c r="Q60" s="69">
        <f>O60/'סכום נכסי הקרן'!$C$41</f>
        <v>2.8112566895552014E-5</v>
      </c>
    </row>
    <row r="61" spans="1:17">
      <c r="A61" s="62" t="s">
        <v>3492</v>
      </c>
      <c r="B61" s="71" t="s">
        <v>3104</v>
      </c>
      <c r="C61" s="59" t="s">
        <v>3117</v>
      </c>
      <c r="D61" s="130" t="s">
        <v>3565</v>
      </c>
      <c r="E61" s="59" t="s">
        <v>3116</v>
      </c>
      <c r="F61" s="78">
        <v>41534</v>
      </c>
      <c r="G61" s="59" t="s">
        <v>3094</v>
      </c>
      <c r="H61" s="68">
        <v>5.2699999999995146</v>
      </c>
      <c r="I61" s="71" t="s">
        <v>514</v>
      </c>
      <c r="J61" s="71" t="s">
        <v>132</v>
      </c>
      <c r="K61" s="72">
        <v>3.9842000000000002E-2</v>
      </c>
      <c r="L61" s="72">
        <v>3.3599999999997569E-2</v>
      </c>
      <c r="M61" s="68">
        <v>1419029.708596</v>
      </c>
      <c r="N61" s="70">
        <v>116.09</v>
      </c>
      <c r="O61" s="68">
        <v>1647.35147194</v>
      </c>
      <c r="P61" s="69">
        <f t="shared" si="0"/>
        <v>1.9248675027139835E-2</v>
      </c>
      <c r="Q61" s="69">
        <f>O61/'סכום נכסי הקרן'!$C$41</f>
        <v>7.8272013240302909E-5</v>
      </c>
    </row>
    <row r="62" spans="1:17">
      <c r="A62" s="62" t="s">
        <v>3493</v>
      </c>
      <c r="B62" s="71" t="s">
        <v>3104</v>
      </c>
      <c r="C62" s="59" t="s">
        <v>3118</v>
      </c>
      <c r="D62" s="130" t="s">
        <v>3565</v>
      </c>
      <c r="E62" s="59" t="s">
        <v>428</v>
      </c>
      <c r="F62" s="78">
        <v>43431</v>
      </c>
      <c r="G62" s="59" t="s">
        <v>287</v>
      </c>
      <c r="H62" s="68">
        <v>7.7000000000319551</v>
      </c>
      <c r="I62" s="71" t="s">
        <v>291</v>
      </c>
      <c r="J62" s="71" t="s">
        <v>132</v>
      </c>
      <c r="K62" s="72">
        <v>3.6600000000000001E-2</v>
      </c>
      <c r="L62" s="72">
        <v>3.4200000000149125E-2</v>
      </c>
      <c r="M62" s="68">
        <v>41470.280657000003</v>
      </c>
      <c r="N62" s="70">
        <v>113.19</v>
      </c>
      <c r="O62" s="68">
        <v>46.940209164999999</v>
      </c>
      <c r="P62" s="69">
        <f t="shared" si="0"/>
        <v>5.484784803445786E-4</v>
      </c>
      <c r="Q62" s="69">
        <f>O62/'סכום נכסי הקרן'!$C$41</f>
        <v>2.2303101286203766E-6</v>
      </c>
    </row>
    <row r="63" spans="1:17">
      <c r="A63" s="62" t="s">
        <v>3493</v>
      </c>
      <c r="B63" s="71" t="s">
        <v>3104</v>
      </c>
      <c r="C63" s="59" t="s">
        <v>3119</v>
      </c>
      <c r="D63" s="130" t="s">
        <v>3565</v>
      </c>
      <c r="E63" s="59" t="s">
        <v>428</v>
      </c>
      <c r="F63" s="78">
        <v>43276</v>
      </c>
      <c r="G63" s="59" t="s">
        <v>287</v>
      </c>
      <c r="H63" s="68">
        <v>7.7500000000110338</v>
      </c>
      <c r="I63" s="71" t="s">
        <v>291</v>
      </c>
      <c r="J63" s="71" t="s">
        <v>132</v>
      </c>
      <c r="K63" s="72">
        <v>3.2599999999999997E-2</v>
      </c>
      <c r="L63" s="72">
        <v>3.5100000000136813E-2</v>
      </c>
      <c r="M63" s="68">
        <v>41318.043185000002</v>
      </c>
      <c r="N63" s="70">
        <v>109.68</v>
      </c>
      <c r="O63" s="68">
        <v>45.317630238</v>
      </c>
      <c r="P63" s="69">
        <f t="shared" si="0"/>
        <v>5.2951926307752667E-4</v>
      </c>
      <c r="Q63" s="69">
        <f>O63/'סכום נכסי הקרן'!$C$41</f>
        <v>2.1532151544021447E-6</v>
      </c>
    </row>
    <row r="64" spans="1:17">
      <c r="A64" s="62" t="s">
        <v>3493</v>
      </c>
      <c r="B64" s="71" t="s">
        <v>3104</v>
      </c>
      <c r="C64" s="59" t="s">
        <v>3120</v>
      </c>
      <c r="D64" s="130" t="s">
        <v>3565</v>
      </c>
      <c r="E64" s="59" t="s">
        <v>428</v>
      </c>
      <c r="F64" s="78">
        <v>43222</v>
      </c>
      <c r="G64" s="59" t="s">
        <v>287</v>
      </c>
      <c r="H64" s="68">
        <v>7.7600000000080849</v>
      </c>
      <c r="I64" s="71" t="s">
        <v>291</v>
      </c>
      <c r="J64" s="71" t="s">
        <v>132</v>
      </c>
      <c r="K64" s="72">
        <v>3.2199999999999999E-2</v>
      </c>
      <c r="L64" s="72">
        <v>3.51000000000464E-2</v>
      </c>
      <c r="M64" s="68">
        <v>197445.24058400001</v>
      </c>
      <c r="N64" s="70">
        <v>110.26</v>
      </c>
      <c r="O64" s="68">
        <v>217.70313534899998</v>
      </c>
      <c r="P64" s="69">
        <f t="shared" si="0"/>
        <v>2.5437782866017111E-3</v>
      </c>
      <c r="Q64" s="69">
        <f>O64/'סכום נכסי הקרן'!$C$41</f>
        <v>1.0343914448581631E-5</v>
      </c>
    </row>
    <row r="65" spans="1:17">
      <c r="A65" s="62" t="s">
        <v>3493</v>
      </c>
      <c r="B65" s="71" t="s">
        <v>3104</v>
      </c>
      <c r="C65" s="59" t="s">
        <v>3121</v>
      </c>
      <c r="D65" s="130" t="s">
        <v>3565</v>
      </c>
      <c r="E65" s="59" t="s">
        <v>428</v>
      </c>
      <c r="F65" s="78">
        <v>43922</v>
      </c>
      <c r="G65" s="59" t="s">
        <v>287</v>
      </c>
      <c r="H65" s="68">
        <v>7.8900000000727424</v>
      </c>
      <c r="I65" s="71" t="s">
        <v>291</v>
      </c>
      <c r="J65" s="71" t="s">
        <v>132</v>
      </c>
      <c r="K65" s="72">
        <v>2.7699999999999999E-2</v>
      </c>
      <c r="L65" s="72">
        <v>3.260000000022352E-2</v>
      </c>
      <c r="M65" s="68">
        <v>47505.265125000005</v>
      </c>
      <c r="N65" s="70">
        <v>107.36</v>
      </c>
      <c r="O65" s="68">
        <v>51.001651160999998</v>
      </c>
      <c r="P65" s="69">
        <f t="shared" si="0"/>
        <v>5.9593488442968672E-4</v>
      </c>
      <c r="Q65" s="69">
        <f>O65/'סכום נכסי הקרן'!$C$41</f>
        <v>2.4232848805785988E-6</v>
      </c>
    </row>
    <row r="66" spans="1:17">
      <c r="A66" s="62" t="s">
        <v>3493</v>
      </c>
      <c r="B66" s="71" t="s">
        <v>3104</v>
      </c>
      <c r="C66" s="59" t="s">
        <v>3122</v>
      </c>
      <c r="D66" s="130" t="s">
        <v>3565</v>
      </c>
      <c r="E66" s="59" t="s">
        <v>428</v>
      </c>
      <c r="F66" s="78">
        <v>43978</v>
      </c>
      <c r="G66" s="59" t="s">
        <v>287</v>
      </c>
      <c r="H66" s="68">
        <v>7.9199999999779207</v>
      </c>
      <c r="I66" s="71" t="s">
        <v>291</v>
      </c>
      <c r="J66" s="71" t="s">
        <v>132</v>
      </c>
      <c r="K66" s="72">
        <v>2.3E-2</v>
      </c>
      <c r="L66" s="72">
        <v>3.6800000000120431E-2</v>
      </c>
      <c r="M66" s="68">
        <v>19928.191144</v>
      </c>
      <c r="N66" s="70">
        <v>100</v>
      </c>
      <c r="O66" s="68">
        <v>19.928192406999997</v>
      </c>
      <c r="P66" s="69">
        <f t="shared" si="0"/>
        <v>2.3285334432543596E-4</v>
      </c>
      <c r="Q66" s="69">
        <f>O66/'סכום נכסי הקרן'!$C$41</f>
        <v>9.4686517510382239E-7</v>
      </c>
    </row>
    <row r="67" spans="1:17">
      <c r="A67" s="62" t="s">
        <v>3493</v>
      </c>
      <c r="B67" s="71" t="s">
        <v>3104</v>
      </c>
      <c r="C67" s="59" t="s">
        <v>3123</v>
      </c>
      <c r="D67" s="130" t="s">
        <v>3565</v>
      </c>
      <c r="E67" s="59" t="s">
        <v>428</v>
      </c>
      <c r="F67" s="78">
        <v>44010</v>
      </c>
      <c r="G67" s="59" t="s">
        <v>287</v>
      </c>
      <c r="H67" s="68">
        <v>7.9799999999412785</v>
      </c>
      <c r="I67" s="71" t="s">
        <v>291</v>
      </c>
      <c r="J67" s="71" t="s">
        <v>132</v>
      </c>
      <c r="K67" s="72">
        <v>2.2000000000000002E-2</v>
      </c>
      <c r="L67" s="72">
        <v>3.4299999999838987E-2</v>
      </c>
      <c r="M67" s="68">
        <v>31247.293646999999</v>
      </c>
      <c r="N67" s="70">
        <v>101.37</v>
      </c>
      <c r="O67" s="68">
        <v>31.675382057</v>
      </c>
      <c r="P67" s="69">
        <f t="shared" si="0"/>
        <v>3.7011478482953399E-4</v>
      </c>
      <c r="Q67" s="69">
        <f>O67/'סכום נכסי הקרן'!$C$41</f>
        <v>1.5050193999204188E-6</v>
      </c>
    </row>
    <row r="68" spans="1:17">
      <c r="A68" s="62" t="s">
        <v>3493</v>
      </c>
      <c r="B68" s="71" t="s">
        <v>3104</v>
      </c>
      <c r="C68" s="59" t="s">
        <v>3124</v>
      </c>
      <c r="D68" s="130" t="s">
        <v>3565</v>
      </c>
      <c r="E68" s="59" t="s">
        <v>428</v>
      </c>
      <c r="F68" s="78">
        <v>44133</v>
      </c>
      <c r="G68" s="59" t="s">
        <v>287</v>
      </c>
      <c r="H68" s="68">
        <v>7.8900000000353625</v>
      </c>
      <c r="I68" s="71" t="s">
        <v>291</v>
      </c>
      <c r="J68" s="71" t="s">
        <v>132</v>
      </c>
      <c r="K68" s="72">
        <v>2.3799999999999998E-2</v>
      </c>
      <c r="L68" s="72">
        <v>3.6800000000097553E-2</v>
      </c>
      <c r="M68" s="68">
        <v>40633.563529999999</v>
      </c>
      <c r="N68" s="70">
        <v>100.91</v>
      </c>
      <c r="O68" s="68">
        <v>41.003329694999998</v>
      </c>
      <c r="P68" s="69">
        <f t="shared" si="0"/>
        <v>4.7910830309955512E-4</v>
      </c>
      <c r="Q68" s="69">
        <f>O68/'סכום נכסי הקרן'!$C$41</f>
        <v>1.9482261189860026E-6</v>
      </c>
    </row>
    <row r="69" spans="1:17">
      <c r="A69" s="62" t="s">
        <v>3493</v>
      </c>
      <c r="B69" s="71" t="s">
        <v>3104</v>
      </c>
      <c r="C69" s="59" t="s">
        <v>3125</v>
      </c>
      <c r="D69" s="130" t="s">
        <v>3565</v>
      </c>
      <c r="E69" s="59" t="s">
        <v>428</v>
      </c>
      <c r="F69" s="78">
        <v>44251</v>
      </c>
      <c r="G69" s="59" t="s">
        <v>287</v>
      </c>
      <c r="H69" s="68">
        <v>7.7999999999760092</v>
      </c>
      <c r="I69" s="71" t="s">
        <v>291</v>
      </c>
      <c r="J69" s="71" t="s">
        <v>132</v>
      </c>
      <c r="K69" s="72">
        <v>2.3599999999999999E-2</v>
      </c>
      <c r="L69" s="72">
        <v>4.2299999999817511E-2</v>
      </c>
      <c r="M69" s="68">
        <v>120645.94382299999</v>
      </c>
      <c r="N69" s="70">
        <v>96.74</v>
      </c>
      <c r="O69" s="68">
        <v>116.712883831</v>
      </c>
      <c r="P69" s="69">
        <f t="shared" si="0"/>
        <v>1.3637456308565263E-3</v>
      </c>
      <c r="Q69" s="69">
        <f>O69/'סכום נכסי הקרן'!$C$41</f>
        <v>5.5454786329087013E-6</v>
      </c>
    </row>
    <row r="70" spans="1:17">
      <c r="A70" s="62" t="s">
        <v>3493</v>
      </c>
      <c r="B70" s="71" t="s">
        <v>3104</v>
      </c>
      <c r="C70" s="59" t="s">
        <v>3126</v>
      </c>
      <c r="D70" s="130" t="s">
        <v>3565</v>
      </c>
      <c r="E70" s="59" t="s">
        <v>428</v>
      </c>
      <c r="F70" s="78">
        <v>44294</v>
      </c>
      <c r="G70" s="59" t="s">
        <v>287</v>
      </c>
      <c r="H70" s="68">
        <v>7.769999999980417</v>
      </c>
      <c r="I70" s="71" t="s">
        <v>291</v>
      </c>
      <c r="J70" s="71" t="s">
        <v>132</v>
      </c>
      <c r="K70" s="72">
        <v>2.3199999999999998E-2</v>
      </c>
      <c r="L70" s="72">
        <v>4.4299999999879575E-2</v>
      </c>
      <c r="M70" s="68">
        <v>86803.295940000011</v>
      </c>
      <c r="N70" s="70">
        <v>94.71</v>
      </c>
      <c r="O70" s="68">
        <v>82.211396593000003</v>
      </c>
      <c r="P70" s="69">
        <f t="shared" si="0"/>
        <v>9.6060888250057951E-4</v>
      </c>
      <c r="Q70" s="69">
        <f>O70/'סכום נכסי הקרן'!$C$41</f>
        <v>3.9061800910361284E-6</v>
      </c>
    </row>
    <row r="71" spans="1:17">
      <c r="A71" s="62" t="s">
        <v>3493</v>
      </c>
      <c r="B71" s="71" t="s">
        <v>3104</v>
      </c>
      <c r="C71" s="59" t="s">
        <v>3127</v>
      </c>
      <c r="D71" s="130" t="s">
        <v>3565</v>
      </c>
      <c r="E71" s="59" t="s">
        <v>428</v>
      </c>
      <c r="F71" s="78">
        <v>44602</v>
      </c>
      <c r="G71" s="59" t="s">
        <v>287</v>
      </c>
      <c r="H71" s="68">
        <v>7.6300000000319095</v>
      </c>
      <c r="I71" s="71" t="s">
        <v>291</v>
      </c>
      <c r="J71" s="71" t="s">
        <v>132</v>
      </c>
      <c r="K71" s="72">
        <v>2.0899999999999998E-2</v>
      </c>
      <c r="L71" s="72">
        <v>5.3700000000252414E-2</v>
      </c>
      <c r="M71" s="68">
        <v>124361.50470400001</v>
      </c>
      <c r="N71" s="70">
        <v>84.42</v>
      </c>
      <c r="O71" s="68">
        <v>104.985972455</v>
      </c>
      <c r="P71" s="69">
        <f t="shared" si="0"/>
        <v>1.2267211342669394E-3</v>
      </c>
      <c r="Q71" s="69">
        <f>O71/'סכום נכסי הקרן'!$C$41</f>
        <v>4.9882879069920383E-6</v>
      </c>
    </row>
    <row r="72" spans="1:17">
      <c r="A72" s="62" t="s">
        <v>3493</v>
      </c>
      <c r="B72" s="71" t="s">
        <v>3104</v>
      </c>
      <c r="C72" s="59" t="s">
        <v>3128</v>
      </c>
      <c r="D72" s="130" t="s">
        <v>3565</v>
      </c>
      <c r="E72" s="59" t="s">
        <v>428</v>
      </c>
      <c r="F72" s="78">
        <v>43500</v>
      </c>
      <c r="G72" s="59" t="s">
        <v>287</v>
      </c>
      <c r="H72" s="68">
        <v>7.7600000000367535</v>
      </c>
      <c r="I72" s="71" t="s">
        <v>291</v>
      </c>
      <c r="J72" s="71" t="s">
        <v>132</v>
      </c>
      <c r="K72" s="72">
        <v>3.4500000000000003E-2</v>
      </c>
      <c r="L72" s="72">
        <v>3.2700000000111168E-2</v>
      </c>
      <c r="M72" s="68">
        <v>77839.944166000001</v>
      </c>
      <c r="N72" s="70">
        <v>113.25</v>
      </c>
      <c r="O72" s="68">
        <v>88.153737325999998</v>
      </c>
      <c r="P72" s="69">
        <f t="shared" si="0"/>
        <v>1.0300428725253986E-3</v>
      </c>
      <c r="Q72" s="69">
        <f>O72/'סכום נכסי הקרן'!$C$41</f>
        <v>4.1885235863098002E-6</v>
      </c>
    </row>
    <row r="73" spans="1:17">
      <c r="A73" s="62" t="s">
        <v>3493</v>
      </c>
      <c r="B73" s="71" t="s">
        <v>3104</v>
      </c>
      <c r="C73" s="59" t="s">
        <v>3129</v>
      </c>
      <c r="D73" s="130" t="s">
        <v>3565</v>
      </c>
      <c r="E73" s="59" t="s">
        <v>428</v>
      </c>
      <c r="F73" s="78">
        <v>43556</v>
      </c>
      <c r="G73" s="59" t="s">
        <v>287</v>
      </c>
      <c r="H73" s="68">
        <v>7.8400000000083576</v>
      </c>
      <c r="I73" s="71" t="s">
        <v>291</v>
      </c>
      <c r="J73" s="71" t="s">
        <v>132</v>
      </c>
      <c r="K73" s="72">
        <v>3.0499999999999999E-2</v>
      </c>
      <c r="L73" s="72">
        <v>3.2800000000027862E-2</v>
      </c>
      <c r="M73" s="68">
        <v>78495.812202000001</v>
      </c>
      <c r="N73" s="70">
        <v>109.75</v>
      </c>
      <c r="O73" s="68">
        <v>86.149153767000001</v>
      </c>
      <c r="P73" s="69">
        <f t="shared" ref="P73:P136" si="1">IFERROR(O73/$O$8,0)</f>
        <v>1.0066200765105943E-3</v>
      </c>
      <c r="Q73" s="69">
        <f>O73/'סכום נכסי הקרן'!$C$41</f>
        <v>4.0932781007264688E-6</v>
      </c>
    </row>
    <row r="74" spans="1:17">
      <c r="A74" s="62" t="s">
        <v>3493</v>
      </c>
      <c r="B74" s="71" t="s">
        <v>3104</v>
      </c>
      <c r="C74" s="59" t="s">
        <v>3130</v>
      </c>
      <c r="D74" s="130" t="s">
        <v>3565</v>
      </c>
      <c r="E74" s="59" t="s">
        <v>428</v>
      </c>
      <c r="F74" s="78">
        <v>43647</v>
      </c>
      <c r="G74" s="59" t="s">
        <v>287</v>
      </c>
      <c r="H74" s="68">
        <v>7.8199999999568686</v>
      </c>
      <c r="I74" s="71" t="s">
        <v>291</v>
      </c>
      <c r="J74" s="71" t="s">
        <v>132</v>
      </c>
      <c r="K74" s="72">
        <v>2.8999999999999998E-2</v>
      </c>
      <c r="L74" s="72">
        <v>3.5099999999849689E-2</v>
      </c>
      <c r="M74" s="68">
        <v>72867.935624000005</v>
      </c>
      <c r="N74" s="70">
        <v>105</v>
      </c>
      <c r="O74" s="68">
        <v>76.511326365000002</v>
      </c>
      <c r="P74" s="69">
        <f t="shared" si="1"/>
        <v>8.9400573112728048E-4</v>
      </c>
      <c r="Q74" s="69">
        <f>O74/'סכום נכסי הקרן'!$C$41</f>
        <v>3.6353478005648925E-6</v>
      </c>
    </row>
    <row r="75" spans="1:17">
      <c r="A75" s="62" t="s">
        <v>3493</v>
      </c>
      <c r="B75" s="71" t="s">
        <v>3104</v>
      </c>
      <c r="C75" s="59" t="s">
        <v>3131</v>
      </c>
      <c r="D75" s="130" t="s">
        <v>3565</v>
      </c>
      <c r="E75" s="59" t="s">
        <v>428</v>
      </c>
      <c r="F75" s="78">
        <v>43703</v>
      </c>
      <c r="G75" s="59" t="s">
        <v>287</v>
      </c>
      <c r="H75" s="68">
        <v>7.9500000000094744</v>
      </c>
      <c r="I75" s="71" t="s">
        <v>291</v>
      </c>
      <c r="J75" s="71" t="s">
        <v>132</v>
      </c>
      <c r="K75" s="72">
        <v>2.3799999999999998E-2</v>
      </c>
      <c r="L75" s="72">
        <v>3.4499999999147393E-2</v>
      </c>
      <c r="M75" s="68">
        <v>5174.4355770000002</v>
      </c>
      <c r="N75" s="70">
        <v>102</v>
      </c>
      <c r="O75" s="68">
        <v>5.2779243610000002</v>
      </c>
      <c r="P75" s="69">
        <f t="shared" si="1"/>
        <v>6.1670537570876022E-5</v>
      </c>
      <c r="Q75" s="69">
        <f>O75/'סכום נכסי הקרן'!$C$41</f>
        <v>2.507745144264853E-7</v>
      </c>
    </row>
    <row r="76" spans="1:17">
      <c r="A76" s="62" t="s">
        <v>3493</v>
      </c>
      <c r="B76" s="71" t="s">
        <v>3104</v>
      </c>
      <c r="C76" s="59" t="s">
        <v>3132</v>
      </c>
      <c r="D76" s="130" t="s">
        <v>3565</v>
      </c>
      <c r="E76" s="59" t="s">
        <v>428</v>
      </c>
      <c r="F76" s="78">
        <v>43740</v>
      </c>
      <c r="G76" s="59" t="s">
        <v>287</v>
      </c>
      <c r="H76" s="68">
        <v>7.8699999999917338</v>
      </c>
      <c r="I76" s="71" t="s">
        <v>291</v>
      </c>
      <c r="J76" s="71" t="s">
        <v>132</v>
      </c>
      <c r="K76" s="72">
        <v>2.4300000000000002E-2</v>
      </c>
      <c r="L76" s="72">
        <v>3.7799999999971134E-2</v>
      </c>
      <c r="M76" s="68">
        <v>76468.074546000003</v>
      </c>
      <c r="N76" s="70">
        <v>99.67</v>
      </c>
      <c r="O76" s="68">
        <v>76.215728948999995</v>
      </c>
      <c r="P76" s="69">
        <f t="shared" si="1"/>
        <v>8.9055178781502194E-4</v>
      </c>
      <c r="Q76" s="69">
        <f>O76/'סכום נכסי הקרן'!$C$41</f>
        <v>3.6213028288311405E-6</v>
      </c>
    </row>
    <row r="77" spans="1:17">
      <c r="A77" s="62" t="s">
        <v>3493</v>
      </c>
      <c r="B77" s="71" t="s">
        <v>3104</v>
      </c>
      <c r="C77" s="59" t="s">
        <v>3133</v>
      </c>
      <c r="D77" s="130" t="s">
        <v>3565</v>
      </c>
      <c r="E77" s="59" t="s">
        <v>428</v>
      </c>
      <c r="F77" s="78">
        <v>43831</v>
      </c>
      <c r="G77" s="59" t="s">
        <v>287</v>
      </c>
      <c r="H77" s="68">
        <v>7.8599999999897587</v>
      </c>
      <c r="I77" s="71" t="s">
        <v>291</v>
      </c>
      <c r="J77" s="71" t="s">
        <v>132</v>
      </c>
      <c r="K77" s="72">
        <v>2.3799999999999998E-2</v>
      </c>
      <c r="L77" s="72">
        <v>3.9199999999923178E-2</v>
      </c>
      <c r="M77" s="68">
        <v>79366.061673000004</v>
      </c>
      <c r="N77" s="70">
        <v>98.42</v>
      </c>
      <c r="O77" s="68">
        <v>78.112079230000006</v>
      </c>
      <c r="P77" s="69">
        <f t="shared" si="1"/>
        <v>9.1270991916607338E-4</v>
      </c>
      <c r="Q77" s="69">
        <f>O77/'סכום נכסי הקרן'!$C$41</f>
        <v>3.7114057345139732E-6</v>
      </c>
    </row>
    <row r="78" spans="1:17">
      <c r="A78" s="62" t="s">
        <v>3494</v>
      </c>
      <c r="B78" s="71" t="s">
        <v>3104</v>
      </c>
      <c r="C78" s="59">
        <v>7936</v>
      </c>
      <c r="D78" s="130" t="s">
        <v>3565</v>
      </c>
      <c r="E78" s="59" t="s">
        <v>3134</v>
      </c>
      <c r="F78" s="78">
        <v>44087</v>
      </c>
      <c r="G78" s="59" t="s">
        <v>3094</v>
      </c>
      <c r="H78" s="68">
        <v>5.1599999999967237</v>
      </c>
      <c r="I78" s="71" t="s">
        <v>308</v>
      </c>
      <c r="J78" s="71" t="s">
        <v>132</v>
      </c>
      <c r="K78" s="72">
        <v>1.7947999999999999E-2</v>
      </c>
      <c r="L78" s="72">
        <v>2.8999999999994884E-2</v>
      </c>
      <c r="M78" s="68">
        <v>370299.54099299997</v>
      </c>
      <c r="N78" s="70">
        <v>105.5</v>
      </c>
      <c r="O78" s="68">
        <v>390.66600915800001</v>
      </c>
      <c r="P78" s="69">
        <f t="shared" si="1"/>
        <v>4.5647836436363502E-3</v>
      </c>
      <c r="Q78" s="69">
        <f>O78/'סכום נכסי הקרן'!$C$41</f>
        <v>1.8562046753350641E-5</v>
      </c>
    </row>
    <row r="79" spans="1:17">
      <c r="A79" s="62" t="s">
        <v>3494</v>
      </c>
      <c r="B79" s="71" t="s">
        <v>3104</v>
      </c>
      <c r="C79" s="59">
        <v>7937</v>
      </c>
      <c r="D79" s="130" t="s">
        <v>3565</v>
      </c>
      <c r="E79" s="59" t="s">
        <v>3134</v>
      </c>
      <c r="F79" s="78">
        <v>44087</v>
      </c>
      <c r="G79" s="59" t="s">
        <v>3094</v>
      </c>
      <c r="H79" s="68">
        <v>6.5300005084295663</v>
      </c>
      <c r="I79" s="71" t="s">
        <v>308</v>
      </c>
      <c r="J79" s="71" t="s">
        <v>132</v>
      </c>
      <c r="K79" s="72">
        <v>7.5499999999999998E-2</v>
      </c>
      <c r="L79" s="72">
        <v>7.5700003862319024E-2</v>
      </c>
      <c r="M79" s="68">
        <v>4.5003780000000004</v>
      </c>
      <c r="N79" s="70">
        <v>101.83</v>
      </c>
      <c r="O79" s="68">
        <v>4.5827389999999997E-3</v>
      </c>
      <c r="P79" s="69">
        <f t="shared" si="1"/>
        <v>5.3547561190034032E-8</v>
      </c>
      <c r="Q79" s="69">
        <f>O79/'סכום נכסי הקרן'!$C$41</f>
        <v>2.1774358040450832E-10</v>
      </c>
    </row>
    <row r="80" spans="1:17">
      <c r="A80" s="62" t="s">
        <v>3495</v>
      </c>
      <c r="B80" s="71" t="s">
        <v>3095</v>
      </c>
      <c r="C80" s="59">
        <v>8063</v>
      </c>
      <c r="D80" s="130" t="s">
        <v>3565</v>
      </c>
      <c r="E80" s="59" t="s">
        <v>432</v>
      </c>
      <c r="F80" s="78">
        <v>44147</v>
      </c>
      <c r="G80" s="59" t="s">
        <v>130</v>
      </c>
      <c r="H80" s="68">
        <v>7.6099999999992534</v>
      </c>
      <c r="I80" s="71" t="s">
        <v>577</v>
      </c>
      <c r="J80" s="71" t="s">
        <v>132</v>
      </c>
      <c r="K80" s="72">
        <v>1.6250000000000001E-2</v>
      </c>
      <c r="L80" s="72">
        <v>3.1199999999991852E-2</v>
      </c>
      <c r="M80" s="68">
        <v>295558.24339900003</v>
      </c>
      <c r="N80" s="70">
        <v>99.62</v>
      </c>
      <c r="O80" s="68">
        <v>294.435138102</v>
      </c>
      <c r="P80" s="69">
        <f t="shared" si="1"/>
        <v>3.4403625373413075E-3</v>
      </c>
      <c r="Q80" s="69">
        <f>O80/'סכום נכסי הקרן'!$C$41</f>
        <v>1.3989747434280099E-5</v>
      </c>
    </row>
    <row r="81" spans="1:17">
      <c r="A81" s="62" t="s">
        <v>3495</v>
      </c>
      <c r="B81" s="71" t="s">
        <v>3095</v>
      </c>
      <c r="C81" s="59">
        <v>8145</v>
      </c>
      <c r="D81" s="130" t="s">
        <v>3565</v>
      </c>
      <c r="E81" s="59" t="s">
        <v>432</v>
      </c>
      <c r="F81" s="78">
        <v>44185</v>
      </c>
      <c r="G81" s="59" t="s">
        <v>130</v>
      </c>
      <c r="H81" s="68">
        <v>7.6200000000268924</v>
      </c>
      <c r="I81" s="71" t="s">
        <v>577</v>
      </c>
      <c r="J81" s="71" t="s">
        <v>132</v>
      </c>
      <c r="K81" s="72">
        <v>1.4990000000000002E-2</v>
      </c>
      <c r="L81" s="72">
        <v>3.1900000000122705E-2</v>
      </c>
      <c r="M81" s="68">
        <v>138936.05864100001</v>
      </c>
      <c r="N81" s="70">
        <v>97.96</v>
      </c>
      <c r="O81" s="68">
        <v>136.10175670699999</v>
      </c>
      <c r="P81" s="69">
        <f t="shared" si="1"/>
        <v>1.5902972317077642E-3</v>
      </c>
      <c r="Q81" s="69">
        <f>O81/'סכום נכסי הקרן'!$C$41</f>
        <v>6.4667186598943299E-6</v>
      </c>
    </row>
    <row r="82" spans="1:17">
      <c r="A82" s="62" t="s">
        <v>3496</v>
      </c>
      <c r="B82" s="71" t="s">
        <v>3095</v>
      </c>
      <c r="C82" s="59" t="s">
        <v>3135</v>
      </c>
      <c r="D82" s="130" t="s">
        <v>3565</v>
      </c>
      <c r="E82" s="59" t="s">
        <v>428</v>
      </c>
      <c r="F82" s="78">
        <v>42901</v>
      </c>
      <c r="G82" s="59" t="s">
        <v>287</v>
      </c>
      <c r="H82" s="68">
        <v>0.46000000053824081</v>
      </c>
      <c r="I82" s="71" t="s">
        <v>156</v>
      </c>
      <c r="J82" s="71" t="s">
        <v>132</v>
      </c>
      <c r="K82" s="72">
        <v>0.04</v>
      </c>
      <c r="L82" s="72">
        <v>5.4800000069971301E-2</v>
      </c>
      <c r="M82" s="68">
        <v>74.659611999999996</v>
      </c>
      <c r="N82" s="70">
        <v>99.54</v>
      </c>
      <c r="O82" s="68">
        <v>7.4316175999999998E-2</v>
      </c>
      <c r="P82" s="69">
        <f t="shared" si="1"/>
        <v>8.683562345072104E-7</v>
      </c>
      <c r="Q82" s="69">
        <f>O82/'סכום נכסי הקרן'!$C$41</f>
        <v>3.5310477520564866E-9</v>
      </c>
    </row>
    <row r="83" spans="1:17">
      <c r="A83" s="62" t="s">
        <v>3497</v>
      </c>
      <c r="B83" s="71" t="s">
        <v>3095</v>
      </c>
      <c r="C83" s="59">
        <v>8224</v>
      </c>
      <c r="D83" s="130" t="s">
        <v>3565</v>
      </c>
      <c r="E83" s="59" t="s">
        <v>432</v>
      </c>
      <c r="F83" s="78">
        <v>44223</v>
      </c>
      <c r="G83" s="59" t="s">
        <v>130</v>
      </c>
      <c r="H83" s="68">
        <v>12.249999999993079</v>
      </c>
      <c r="I83" s="71" t="s">
        <v>308</v>
      </c>
      <c r="J83" s="71" t="s">
        <v>132</v>
      </c>
      <c r="K83" s="72">
        <v>2.1537000000000001E-2</v>
      </c>
      <c r="L83" s="72">
        <v>4.0699999999973695E-2</v>
      </c>
      <c r="M83" s="68">
        <v>652181.48688600003</v>
      </c>
      <c r="N83" s="70">
        <v>88.6</v>
      </c>
      <c r="O83" s="68">
        <v>577.832798336</v>
      </c>
      <c r="P83" s="69">
        <f t="shared" si="1"/>
        <v>6.7517563462605127E-3</v>
      </c>
      <c r="Q83" s="69">
        <f>O83/'סכום נכסי הקרן'!$C$41</f>
        <v>2.7455061783976102E-5</v>
      </c>
    </row>
    <row r="84" spans="1:17">
      <c r="A84" s="62" t="s">
        <v>3497</v>
      </c>
      <c r="B84" s="71" t="s">
        <v>3095</v>
      </c>
      <c r="C84" s="59">
        <v>2963</v>
      </c>
      <c r="D84" s="130" t="s">
        <v>3565</v>
      </c>
      <c r="E84" s="59" t="s">
        <v>432</v>
      </c>
      <c r="F84" s="78">
        <v>41423</v>
      </c>
      <c r="G84" s="59" t="s">
        <v>130</v>
      </c>
      <c r="H84" s="68">
        <v>2.8399999999991432</v>
      </c>
      <c r="I84" s="71" t="s">
        <v>308</v>
      </c>
      <c r="J84" s="71" t="s">
        <v>132</v>
      </c>
      <c r="K84" s="72">
        <v>0.05</v>
      </c>
      <c r="L84" s="72">
        <v>2.0399999999948574E-2</v>
      </c>
      <c r="M84" s="68">
        <v>114445.172431</v>
      </c>
      <c r="N84" s="70">
        <v>122.33</v>
      </c>
      <c r="O84" s="68">
        <v>140.000782093</v>
      </c>
      <c r="P84" s="69">
        <f t="shared" si="1"/>
        <v>1.6358558595149187E-3</v>
      </c>
      <c r="Q84" s="69">
        <f>O84/'סכום נכסי הקרן'!$C$41</f>
        <v>6.651976373160504E-6</v>
      </c>
    </row>
    <row r="85" spans="1:17">
      <c r="A85" s="62" t="s">
        <v>3497</v>
      </c>
      <c r="B85" s="71" t="s">
        <v>3095</v>
      </c>
      <c r="C85" s="59">
        <v>2968</v>
      </c>
      <c r="D85" s="130" t="s">
        <v>3565</v>
      </c>
      <c r="E85" s="59" t="s">
        <v>432</v>
      </c>
      <c r="F85" s="78">
        <v>41423</v>
      </c>
      <c r="G85" s="59" t="s">
        <v>130</v>
      </c>
      <c r="H85" s="68">
        <v>2.8399999999697965</v>
      </c>
      <c r="I85" s="71" t="s">
        <v>308</v>
      </c>
      <c r="J85" s="71" t="s">
        <v>132</v>
      </c>
      <c r="K85" s="72">
        <v>0.05</v>
      </c>
      <c r="L85" s="72">
        <v>2.0399999999742374E-2</v>
      </c>
      <c r="M85" s="68">
        <v>36807.842262999999</v>
      </c>
      <c r="N85" s="70">
        <v>122.33</v>
      </c>
      <c r="O85" s="68">
        <v>45.027034228999995</v>
      </c>
      <c r="P85" s="69">
        <f t="shared" si="1"/>
        <v>5.2612375930270836E-4</v>
      </c>
      <c r="Q85" s="69">
        <f>O85/'סכום נכסי הקרן'!$C$41</f>
        <v>2.1394078187779858E-6</v>
      </c>
    </row>
    <row r="86" spans="1:17">
      <c r="A86" s="62" t="s">
        <v>3497</v>
      </c>
      <c r="B86" s="71" t="s">
        <v>3095</v>
      </c>
      <c r="C86" s="59">
        <v>4605</v>
      </c>
      <c r="D86" s="130" t="s">
        <v>3565</v>
      </c>
      <c r="E86" s="59" t="s">
        <v>432</v>
      </c>
      <c r="F86" s="78">
        <v>42352</v>
      </c>
      <c r="G86" s="59" t="s">
        <v>130</v>
      </c>
      <c r="H86" s="68">
        <v>5.1100000000095207</v>
      </c>
      <c r="I86" s="71" t="s">
        <v>308</v>
      </c>
      <c r="J86" s="71" t="s">
        <v>132</v>
      </c>
      <c r="K86" s="72">
        <v>0.05</v>
      </c>
      <c r="L86" s="72">
        <v>2.6100000000041111E-2</v>
      </c>
      <c r="M86" s="68">
        <v>146781.40362500001</v>
      </c>
      <c r="N86" s="70">
        <v>125.93</v>
      </c>
      <c r="O86" s="68">
        <v>184.84181718400001</v>
      </c>
      <c r="P86" s="69">
        <f t="shared" si="1"/>
        <v>2.1598062896746521E-3</v>
      </c>
      <c r="Q86" s="69">
        <f>O86/'סכום נכסי הקרן'!$C$41</f>
        <v>8.7825466565125642E-6</v>
      </c>
    </row>
    <row r="87" spans="1:17">
      <c r="A87" s="62" t="s">
        <v>3497</v>
      </c>
      <c r="B87" s="71" t="s">
        <v>3095</v>
      </c>
      <c r="C87" s="59">
        <v>4606</v>
      </c>
      <c r="D87" s="130" t="s">
        <v>3565</v>
      </c>
      <c r="E87" s="59" t="s">
        <v>432</v>
      </c>
      <c r="F87" s="78">
        <v>42352</v>
      </c>
      <c r="G87" s="59" t="s">
        <v>130</v>
      </c>
      <c r="H87" s="68">
        <v>6.8200000000009977</v>
      </c>
      <c r="I87" s="71" t="s">
        <v>308</v>
      </c>
      <c r="J87" s="71" t="s">
        <v>132</v>
      </c>
      <c r="K87" s="72">
        <v>4.0999999999999995E-2</v>
      </c>
      <c r="L87" s="72">
        <v>2.7100000000012104E-2</v>
      </c>
      <c r="M87" s="68">
        <v>457223.75673199998</v>
      </c>
      <c r="N87" s="70">
        <v>122.83</v>
      </c>
      <c r="O87" s="68">
        <v>561.60794199199995</v>
      </c>
      <c r="P87" s="69">
        <f t="shared" si="1"/>
        <v>6.5621750744752653E-3</v>
      </c>
      <c r="Q87" s="69">
        <f>O87/'סכום נכסי הקרן'!$C$41</f>
        <v>2.6684156368701225E-5</v>
      </c>
    </row>
    <row r="88" spans="1:17">
      <c r="A88" s="62" t="s">
        <v>3497</v>
      </c>
      <c r="B88" s="71" t="s">
        <v>3095</v>
      </c>
      <c r="C88" s="59">
        <v>5150</v>
      </c>
      <c r="D88" s="130" t="s">
        <v>3565</v>
      </c>
      <c r="E88" s="59" t="s">
        <v>432</v>
      </c>
      <c r="F88" s="78">
        <v>42631</v>
      </c>
      <c r="G88" s="59" t="s">
        <v>130</v>
      </c>
      <c r="H88" s="68">
        <v>6.779999999984696</v>
      </c>
      <c r="I88" s="71" t="s">
        <v>308</v>
      </c>
      <c r="J88" s="71" t="s">
        <v>132</v>
      </c>
      <c r="K88" s="72">
        <v>4.0999999999999995E-2</v>
      </c>
      <c r="L88" s="72">
        <v>2.9499999999951419E-2</v>
      </c>
      <c r="M88" s="68">
        <v>135681.49146200001</v>
      </c>
      <c r="N88" s="70">
        <v>121.36</v>
      </c>
      <c r="O88" s="68">
        <v>164.66305818399999</v>
      </c>
      <c r="P88" s="69">
        <f t="shared" si="1"/>
        <v>1.9240251700666075E-3</v>
      </c>
      <c r="Q88" s="69">
        <f>O88/'סכום נכסי הקרן'!$C$41</f>
        <v>7.8237760975128695E-6</v>
      </c>
    </row>
    <row r="89" spans="1:17">
      <c r="A89" s="62" t="s">
        <v>3498</v>
      </c>
      <c r="B89" s="71" t="s">
        <v>3104</v>
      </c>
      <c r="C89" s="59" t="s">
        <v>3136</v>
      </c>
      <c r="D89" s="130" t="s">
        <v>3565</v>
      </c>
      <c r="E89" s="59" t="s">
        <v>428</v>
      </c>
      <c r="F89" s="78">
        <v>42033</v>
      </c>
      <c r="G89" s="59" t="s">
        <v>287</v>
      </c>
      <c r="H89" s="68">
        <v>3.7000000000453239</v>
      </c>
      <c r="I89" s="71" t="s">
        <v>291</v>
      </c>
      <c r="J89" s="71" t="s">
        <v>132</v>
      </c>
      <c r="K89" s="72">
        <v>5.0999999999999997E-2</v>
      </c>
      <c r="L89" s="72">
        <v>2.5500000000396584E-2</v>
      </c>
      <c r="M89" s="68">
        <v>28775.385973999997</v>
      </c>
      <c r="N89" s="70">
        <v>122.68</v>
      </c>
      <c r="O89" s="68">
        <v>35.301645131999997</v>
      </c>
      <c r="P89" s="69">
        <f t="shared" si="1"/>
        <v>4.1248628883613859E-4</v>
      </c>
      <c r="Q89" s="69">
        <f>O89/'סכום נכסי הקרן'!$C$41</f>
        <v>1.6773171252412718E-6</v>
      </c>
    </row>
    <row r="90" spans="1:17">
      <c r="A90" s="62" t="s">
        <v>3498</v>
      </c>
      <c r="B90" s="71" t="s">
        <v>3104</v>
      </c>
      <c r="C90" s="59" t="s">
        <v>3137</v>
      </c>
      <c r="D90" s="130" t="s">
        <v>3565</v>
      </c>
      <c r="E90" s="59" t="s">
        <v>428</v>
      </c>
      <c r="F90" s="78">
        <v>42054</v>
      </c>
      <c r="G90" s="59" t="s">
        <v>287</v>
      </c>
      <c r="H90" s="68">
        <v>3.7000000000215625</v>
      </c>
      <c r="I90" s="71" t="s">
        <v>291</v>
      </c>
      <c r="J90" s="71" t="s">
        <v>132</v>
      </c>
      <c r="K90" s="72">
        <v>5.0999999999999997E-2</v>
      </c>
      <c r="L90" s="72">
        <v>2.5600000000229998E-2</v>
      </c>
      <c r="M90" s="68">
        <v>56210.145486000001</v>
      </c>
      <c r="N90" s="70">
        <v>123.76</v>
      </c>
      <c r="O90" s="68">
        <v>69.565681115000004</v>
      </c>
      <c r="P90" s="69">
        <f t="shared" si="1"/>
        <v>8.1284850964278307E-4</v>
      </c>
      <c r="Q90" s="69">
        <f>O90/'סכום נכסי הקרן'!$C$41</f>
        <v>3.3053334434403506E-6</v>
      </c>
    </row>
    <row r="91" spans="1:17">
      <c r="A91" s="62" t="s">
        <v>3498</v>
      </c>
      <c r="B91" s="71" t="s">
        <v>3104</v>
      </c>
      <c r="C91" s="59" t="s">
        <v>3138</v>
      </c>
      <c r="D91" s="130" t="s">
        <v>3565</v>
      </c>
      <c r="E91" s="59" t="s">
        <v>428</v>
      </c>
      <c r="F91" s="78">
        <v>42565</v>
      </c>
      <c r="G91" s="59" t="s">
        <v>287</v>
      </c>
      <c r="H91" s="68">
        <v>3.6999999999988269</v>
      </c>
      <c r="I91" s="71" t="s">
        <v>291</v>
      </c>
      <c r="J91" s="71" t="s">
        <v>132</v>
      </c>
      <c r="K91" s="72">
        <v>5.0999999999999997E-2</v>
      </c>
      <c r="L91" s="72">
        <v>2.5599999999990616E-2</v>
      </c>
      <c r="M91" s="68">
        <v>68609.481516999993</v>
      </c>
      <c r="N91" s="70">
        <v>124.26</v>
      </c>
      <c r="O91" s="68">
        <v>85.254146843000001</v>
      </c>
      <c r="P91" s="69">
        <f t="shared" si="1"/>
        <v>9.9616226121096788E-4</v>
      </c>
      <c r="Q91" s="69">
        <f>O91/'סכום נכסי הקרן'!$C$41</f>
        <v>4.0507528746294583E-6</v>
      </c>
    </row>
    <row r="92" spans="1:17">
      <c r="A92" s="62" t="s">
        <v>3498</v>
      </c>
      <c r="B92" s="71" t="s">
        <v>3104</v>
      </c>
      <c r="C92" s="59" t="s">
        <v>3139</v>
      </c>
      <c r="D92" s="130" t="s">
        <v>3565</v>
      </c>
      <c r="E92" s="59" t="s">
        <v>428</v>
      </c>
      <c r="F92" s="78">
        <v>40570</v>
      </c>
      <c r="G92" s="59" t="s">
        <v>287</v>
      </c>
      <c r="H92" s="68">
        <v>3.7199999999963969</v>
      </c>
      <c r="I92" s="71" t="s">
        <v>291</v>
      </c>
      <c r="J92" s="71" t="s">
        <v>132</v>
      </c>
      <c r="K92" s="72">
        <v>5.0999999999999997E-2</v>
      </c>
      <c r="L92" s="72">
        <v>2.2599999999986381E-2</v>
      </c>
      <c r="M92" s="68">
        <v>347880.50553700002</v>
      </c>
      <c r="N92" s="70">
        <v>130.84</v>
      </c>
      <c r="O92" s="68">
        <v>455.16687133699998</v>
      </c>
      <c r="P92" s="69">
        <f t="shared" si="1"/>
        <v>5.3184516714991524E-3</v>
      </c>
      <c r="Q92" s="69">
        <f>O92/'סכום נכסי הקרן'!$C$41</f>
        <v>2.1626731141886227E-5</v>
      </c>
    </row>
    <row r="93" spans="1:17">
      <c r="A93" s="62" t="s">
        <v>3498</v>
      </c>
      <c r="B93" s="71" t="s">
        <v>3104</v>
      </c>
      <c r="C93" s="59" t="s">
        <v>3140</v>
      </c>
      <c r="D93" s="130" t="s">
        <v>3565</v>
      </c>
      <c r="E93" s="59" t="s">
        <v>428</v>
      </c>
      <c r="F93" s="78">
        <v>41207</v>
      </c>
      <c r="G93" s="59" t="s">
        <v>287</v>
      </c>
      <c r="H93" s="68">
        <v>3.7200000002450677</v>
      </c>
      <c r="I93" s="71" t="s">
        <v>291</v>
      </c>
      <c r="J93" s="71" t="s">
        <v>132</v>
      </c>
      <c r="K93" s="72">
        <v>5.0999999999999997E-2</v>
      </c>
      <c r="L93" s="72">
        <v>2.2500000002015363E-2</v>
      </c>
      <c r="M93" s="68">
        <v>4944.8861290000004</v>
      </c>
      <c r="N93" s="70">
        <v>125.43</v>
      </c>
      <c r="O93" s="68">
        <v>6.2023709589999996</v>
      </c>
      <c r="P93" s="69">
        <f t="shared" si="1"/>
        <v>7.2472344257515554E-5</v>
      </c>
      <c r="Q93" s="69">
        <f>O93/'סכום נכסי הקרן'!$C$41</f>
        <v>2.9469853282275156E-7</v>
      </c>
    </row>
    <row r="94" spans="1:17">
      <c r="A94" s="62" t="s">
        <v>3498</v>
      </c>
      <c r="B94" s="71" t="s">
        <v>3104</v>
      </c>
      <c r="C94" s="59" t="s">
        <v>3141</v>
      </c>
      <c r="D94" s="130" t="s">
        <v>3565</v>
      </c>
      <c r="E94" s="59" t="s">
        <v>428</v>
      </c>
      <c r="F94" s="78">
        <v>41239</v>
      </c>
      <c r="G94" s="59" t="s">
        <v>287</v>
      </c>
      <c r="H94" s="68">
        <v>3.7000000000147608</v>
      </c>
      <c r="I94" s="71" t="s">
        <v>291</v>
      </c>
      <c r="J94" s="71" t="s">
        <v>132</v>
      </c>
      <c r="K94" s="72">
        <v>5.0999999999999997E-2</v>
      </c>
      <c r="L94" s="72">
        <v>2.5500000000036896E-2</v>
      </c>
      <c r="M94" s="68">
        <v>43607.820606000001</v>
      </c>
      <c r="N94" s="70">
        <v>124.29</v>
      </c>
      <c r="O94" s="68">
        <v>54.200162595999998</v>
      </c>
      <c r="P94" s="69">
        <f t="shared" si="1"/>
        <v>6.3330827330971803E-4</v>
      </c>
      <c r="Q94" s="69">
        <f>O94/'סכום נכסי הקרן'!$C$41</f>
        <v>2.5752584779887201E-6</v>
      </c>
    </row>
    <row r="95" spans="1:17">
      <c r="A95" s="62" t="s">
        <v>3498</v>
      </c>
      <c r="B95" s="71" t="s">
        <v>3104</v>
      </c>
      <c r="C95" s="59" t="s">
        <v>3142</v>
      </c>
      <c r="D95" s="130" t="s">
        <v>3565</v>
      </c>
      <c r="E95" s="59" t="s">
        <v>428</v>
      </c>
      <c r="F95" s="78">
        <v>41269</v>
      </c>
      <c r="G95" s="59" t="s">
        <v>287</v>
      </c>
      <c r="H95" s="68">
        <v>3.7199999999119289</v>
      </c>
      <c r="I95" s="71" t="s">
        <v>291</v>
      </c>
      <c r="J95" s="71" t="s">
        <v>132</v>
      </c>
      <c r="K95" s="72">
        <v>5.0999999999999997E-2</v>
      </c>
      <c r="L95" s="72">
        <v>2.2599999999626363E-2</v>
      </c>
      <c r="M95" s="68">
        <v>11872.455775000002</v>
      </c>
      <c r="N95" s="70">
        <v>126.24</v>
      </c>
      <c r="O95" s="68">
        <v>14.987788906</v>
      </c>
      <c r="P95" s="69">
        <f t="shared" si="1"/>
        <v>1.7512660955540962E-4</v>
      </c>
      <c r="Q95" s="69">
        <f>O95/'סכום נכסי הקרן'!$C$41</f>
        <v>7.1212757670454475E-7</v>
      </c>
    </row>
    <row r="96" spans="1:17">
      <c r="A96" s="62" t="s">
        <v>3498</v>
      </c>
      <c r="B96" s="71" t="s">
        <v>3104</v>
      </c>
      <c r="C96" s="59" t="s">
        <v>3143</v>
      </c>
      <c r="D96" s="130" t="s">
        <v>3565</v>
      </c>
      <c r="E96" s="59" t="s">
        <v>428</v>
      </c>
      <c r="F96" s="78">
        <v>41298</v>
      </c>
      <c r="G96" s="59" t="s">
        <v>287</v>
      </c>
      <c r="H96" s="68">
        <v>3.6999999999565811</v>
      </c>
      <c r="I96" s="71" t="s">
        <v>291</v>
      </c>
      <c r="J96" s="71" t="s">
        <v>132</v>
      </c>
      <c r="K96" s="72">
        <v>5.0999999999999997E-2</v>
      </c>
      <c r="L96" s="72">
        <v>2.5599999999853042E-2</v>
      </c>
      <c r="M96" s="68">
        <v>24023.779468999997</v>
      </c>
      <c r="N96" s="70">
        <v>124.63</v>
      </c>
      <c r="O96" s="68">
        <v>29.940837898999998</v>
      </c>
      <c r="P96" s="69">
        <f t="shared" si="1"/>
        <v>3.4984729644817051E-4</v>
      </c>
      <c r="Q96" s="69">
        <f>O96/'סכום נכסי הקרן'!$C$41</f>
        <v>1.4226045263409624E-6</v>
      </c>
    </row>
    <row r="97" spans="1:17">
      <c r="A97" s="62" t="s">
        <v>3498</v>
      </c>
      <c r="B97" s="71" t="s">
        <v>3104</v>
      </c>
      <c r="C97" s="59" t="s">
        <v>3144</v>
      </c>
      <c r="D97" s="130" t="s">
        <v>3565</v>
      </c>
      <c r="E97" s="59" t="s">
        <v>428</v>
      </c>
      <c r="F97" s="78">
        <v>41330</v>
      </c>
      <c r="G97" s="59" t="s">
        <v>287</v>
      </c>
      <c r="H97" s="68">
        <v>3.7000000000043012</v>
      </c>
      <c r="I97" s="71" t="s">
        <v>291</v>
      </c>
      <c r="J97" s="71" t="s">
        <v>132</v>
      </c>
      <c r="K97" s="72">
        <v>5.0999999999999997E-2</v>
      </c>
      <c r="L97" s="72">
        <v>2.550000000006452E-2</v>
      </c>
      <c r="M97" s="68">
        <v>37240.953840000002</v>
      </c>
      <c r="N97" s="70">
        <v>124.86</v>
      </c>
      <c r="O97" s="68">
        <v>46.499055593999998</v>
      </c>
      <c r="P97" s="69">
        <f t="shared" si="1"/>
        <v>5.4332376875456127E-4</v>
      </c>
      <c r="Q97" s="69">
        <f>O97/'סכום נכסי הקרן'!$C$41</f>
        <v>2.2093492233500187E-6</v>
      </c>
    </row>
    <row r="98" spans="1:17">
      <c r="A98" s="62" t="s">
        <v>3498</v>
      </c>
      <c r="B98" s="71" t="s">
        <v>3104</v>
      </c>
      <c r="C98" s="59" t="s">
        <v>3145</v>
      </c>
      <c r="D98" s="130" t="s">
        <v>3565</v>
      </c>
      <c r="E98" s="59" t="s">
        <v>428</v>
      </c>
      <c r="F98" s="78">
        <v>41389</v>
      </c>
      <c r="G98" s="59" t="s">
        <v>287</v>
      </c>
      <c r="H98" s="68">
        <v>3.7199999999376647</v>
      </c>
      <c r="I98" s="71" t="s">
        <v>291</v>
      </c>
      <c r="J98" s="71" t="s">
        <v>132</v>
      </c>
      <c r="K98" s="72">
        <v>5.0999999999999997E-2</v>
      </c>
      <c r="L98" s="72">
        <v>2.2599999999639624E-2</v>
      </c>
      <c r="M98" s="68">
        <v>16300.924561999998</v>
      </c>
      <c r="N98" s="70">
        <v>125.97</v>
      </c>
      <c r="O98" s="68">
        <v>20.534275849</v>
      </c>
      <c r="P98" s="69">
        <f t="shared" si="1"/>
        <v>2.3993519869173558E-4</v>
      </c>
      <c r="Q98" s="69">
        <f>O98/'סכום נכסי הקרן'!$C$41</f>
        <v>9.7566253377621651E-7</v>
      </c>
    </row>
    <row r="99" spans="1:17">
      <c r="A99" s="62" t="s">
        <v>3498</v>
      </c>
      <c r="B99" s="71" t="s">
        <v>3104</v>
      </c>
      <c r="C99" s="59" t="s">
        <v>3146</v>
      </c>
      <c r="D99" s="130" t="s">
        <v>3565</v>
      </c>
      <c r="E99" s="59" t="s">
        <v>428</v>
      </c>
      <c r="F99" s="78">
        <v>41422</v>
      </c>
      <c r="G99" s="59" t="s">
        <v>287</v>
      </c>
      <c r="H99" s="68">
        <v>3.7200000001655864</v>
      </c>
      <c r="I99" s="71" t="s">
        <v>291</v>
      </c>
      <c r="J99" s="71" t="s">
        <v>132</v>
      </c>
      <c r="K99" s="72">
        <v>5.0999999999999997E-2</v>
      </c>
      <c r="L99" s="72">
        <v>2.2600000000560855E-2</v>
      </c>
      <c r="M99" s="68">
        <v>5970.2886280000002</v>
      </c>
      <c r="N99" s="70">
        <v>125.43</v>
      </c>
      <c r="O99" s="68">
        <v>7.4885330830000001</v>
      </c>
      <c r="P99" s="69">
        <f t="shared" si="1"/>
        <v>8.750065920959861E-5</v>
      </c>
      <c r="Q99" s="69">
        <f>O99/'סכום נכסי הקרן'!$C$41</f>
        <v>3.5580904901414439E-7</v>
      </c>
    </row>
    <row r="100" spans="1:17">
      <c r="A100" s="62" t="s">
        <v>3498</v>
      </c>
      <c r="B100" s="71" t="s">
        <v>3104</v>
      </c>
      <c r="C100" s="59" t="s">
        <v>3147</v>
      </c>
      <c r="D100" s="130" t="s">
        <v>3565</v>
      </c>
      <c r="E100" s="59" t="s">
        <v>428</v>
      </c>
      <c r="F100" s="78">
        <v>41450</v>
      </c>
      <c r="G100" s="59" t="s">
        <v>287</v>
      </c>
      <c r="H100" s="68">
        <v>3.7199999999318347</v>
      </c>
      <c r="I100" s="71" t="s">
        <v>291</v>
      </c>
      <c r="J100" s="71" t="s">
        <v>132</v>
      </c>
      <c r="K100" s="72">
        <v>5.0999999999999997E-2</v>
      </c>
      <c r="L100" s="72">
        <v>2.269999999964294E-2</v>
      </c>
      <c r="M100" s="68">
        <v>9835.5915480000003</v>
      </c>
      <c r="N100" s="70">
        <v>125.29</v>
      </c>
      <c r="O100" s="68">
        <v>12.323013572000001</v>
      </c>
      <c r="P100" s="69">
        <f t="shared" si="1"/>
        <v>1.4398972389487814E-4</v>
      </c>
      <c r="Q100" s="69">
        <f>O100/'סכום נכסי הקרן'!$C$41</f>
        <v>5.8551383714861993E-7</v>
      </c>
    </row>
    <row r="101" spans="1:17">
      <c r="A101" s="62" t="s">
        <v>3498</v>
      </c>
      <c r="B101" s="71" t="s">
        <v>3104</v>
      </c>
      <c r="C101" s="59" t="s">
        <v>3148</v>
      </c>
      <c r="D101" s="130" t="s">
        <v>3565</v>
      </c>
      <c r="E101" s="59" t="s">
        <v>428</v>
      </c>
      <c r="F101" s="78">
        <v>41480</v>
      </c>
      <c r="G101" s="59" t="s">
        <v>287</v>
      </c>
      <c r="H101" s="68">
        <v>3.7100000000027991</v>
      </c>
      <c r="I101" s="71" t="s">
        <v>291</v>
      </c>
      <c r="J101" s="71" t="s">
        <v>132</v>
      </c>
      <c r="K101" s="72">
        <v>5.0999999999999997E-2</v>
      </c>
      <c r="L101" s="72">
        <v>2.3199999999776046E-2</v>
      </c>
      <c r="M101" s="68">
        <v>8637.5864500000007</v>
      </c>
      <c r="N101" s="70">
        <v>124.07</v>
      </c>
      <c r="O101" s="68">
        <v>10.716654107000002</v>
      </c>
      <c r="P101" s="69">
        <f t="shared" si="1"/>
        <v>1.2522002486875473E-4</v>
      </c>
      <c r="Q101" s="69">
        <f>O101/'סכום נכסי הקרן'!$C$41</f>
        <v>5.0918951203960324E-7</v>
      </c>
    </row>
    <row r="102" spans="1:17">
      <c r="A102" s="62" t="s">
        <v>3498</v>
      </c>
      <c r="B102" s="71" t="s">
        <v>3104</v>
      </c>
      <c r="C102" s="59" t="s">
        <v>3149</v>
      </c>
      <c r="D102" s="130" t="s">
        <v>3565</v>
      </c>
      <c r="E102" s="59" t="s">
        <v>428</v>
      </c>
      <c r="F102" s="78">
        <v>41512</v>
      </c>
      <c r="G102" s="59" t="s">
        <v>287</v>
      </c>
      <c r="H102" s="68">
        <v>3.6700000000062025</v>
      </c>
      <c r="I102" s="71" t="s">
        <v>291</v>
      </c>
      <c r="J102" s="71" t="s">
        <v>132</v>
      </c>
      <c r="K102" s="72">
        <v>5.0999999999999997E-2</v>
      </c>
      <c r="L102" s="72">
        <v>3.2300000000248102E-2</v>
      </c>
      <c r="M102" s="68">
        <v>26929.240603999999</v>
      </c>
      <c r="N102" s="70">
        <v>119.74</v>
      </c>
      <c r="O102" s="68">
        <v>32.24507414</v>
      </c>
      <c r="P102" s="69">
        <f t="shared" si="1"/>
        <v>3.7677142001515561E-4</v>
      </c>
      <c r="Q102" s="69">
        <f>O102/'סכום נכסי הקרן'!$C$41</f>
        <v>1.5320876649646471E-6</v>
      </c>
    </row>
    <row r="103" spans="1:17">
      <c r="A103" s="62" t="s">
        <v>3498</v>
      </c>
      <c r="B103" s="71" t="s">
        <v>3104</v>
      </c>
      <c r="C103" s="59" t="s">
        <v>3150</v>
      </c>
      <c r="D103" s="130" t="s">
        <v>3565</v>
      </c>
      <c r="E103" s="59" t="s">
        <v>428</v>
      </c>
      <c r="F103" s="78">
        <v>40871</v>
      </c>
      <c r="G103" s="59" t="s">
        <v>287</v>
      </c>
      <c r="H103" s="68">
        <v>3.7000000000348714</v>
      </c>
      <c r="I103" s="71" t="s">
        <v>291</v>
      </c>
      <c r="J103" s="71" t="s">
        <v>132</v>
      </c>
      <c r="K103" s="72">
        <v>5.1879999999999996E-2</v>
      </c>
      <c r="L103" s="72">
        <v>2.5500000000232479E-2</v>
      </c>
      <c r="M103" s="68">
        <v>13552.44209</v>
      </c>
      <c r="N103" s="70">
        <v>126.96</v>
      </c>
      <c r="O103" s="68">
        <v>17.206181251999997</v>
      </c>
      <c r="P103" s="69">
        <f t="shared" si="1"/>
        <v>2.0104767987840598E-4</v>
      </c>
      <c r="Q103" s="69">
        <f>O103/'סכום נכסי הקרן'!$C$41</f>
        <v>8.1753194124723329E-7</v>
      </c>
    </row>
    <row r="104" spans="1:17">
      <c r="A104" s="62" t="s">
        <v>3498</v>
      </c>
      <c r="B104" s="71" t="s">
        <v>3104</v>
      </c>
      <c r="C104" s="59" t="s">
        <v>3151</v>
      </c>
      <c r="D104" s="130" t="s">
        <v>3565</v>
      </c>
      <c r="E104" s="59" t="s">
        <v>428</v>
      </c>
      <c r="F104" s="78">
        <v>41547</v>
      </c>
      <c r="G104" s="59" t="s">
        <v>287</v>
      </c>
      <c r="H104" s="68">
        <v>3.6699999999702717</v>
      </c>
      <c r="I104" s="71" t="s">
        <v>291</v>
      </c>
      <c r="J104" s="71" t="s">
        <v>132</v>
      </c>
      <c r="K104" s="72">
        <v>5.0999999999999997E-2</v>
      </c>
      <c r="L104" s="72">
        <v>3.2299999999447902E-2</v>
      </c>
      <c r="M104" s="68">
        <v>19704.362106</v>
      </c>
      <c r="N104" s="70">
        <v>119.5</v>
      </c>
      <c r="O104" s="68">
        <v>23.546712710000005</v>
      </c>
      <c r="P104" s="69">
        <f t="shared" si="1"/>
        <v>2.751343769878401E-4</v>
      </c>
      <c r="Q104" s="69">
        <f>O104/'סכום נכסי הקרן'!$C$41</f>
        <v>1.1187950115055088E-6</v>
      </c>
    </row>
    <row r="105" spans="1:17">
      <c r="A105" s="62" t="s">
        <v>3498</v>
      </c>
      <c r="B105" s="71" t="s">
        <v>3104</v>
      </c>
      <c r="C105" s="59" t="s">
        <v>3152</v>
      </c>
      <c r="D105" s="130" t="s">
        <v>3565</v>
      </c>
      <c r="E105" s="59" t="s">
        <v>428</v>
      </c>
      <c r="F105" s="78">
        <v>41571</v>
      </c>
      <c r="G105" s="59" t="s">
        <v>287</v>
      </c>
      <c r="H105" s="68">
        <v>3.7100000000557363</v>
      </c>
      <c r="I105" s="71" t="s">
        <v>291</v>
      </c>
      <c r="J105" s="71" t="s">
        <v>132</v>
      </c>
      <c r="K105" s="72">
        <v>5.0999999999999997E-2</v>
      </c>
      <c r="L105" s="72">
        <v>2.3700000000861376E-2</v>
      </c>
      <c r="M105" s="68">
        <v>9607.7530009999991</v>
      </c>
      <c r="N105" s="70">
        <v>123.25</v>
      </c>
      <c r="O105" s="68">
        <v>11.841555553999999</v>
      </c>
      <c r="P105" s="69">
        <f t="shared" si="1"/>
        <v>1.3836407018008278E-4</v>
      </c>
      <c r="Q105" s="69">
        <f>O105/'סכום נכסי הקרן'!$C$41</f>
        <v>5.6263791236787669E-7</v>
      </c>
    </row>
    <row r="106" spans="1:17">
      <c r="A106" s="62" t="s">
        <v>3498</v>
      </c>
      <c r="B106" s="71" t="s">
        <v>3104</v>
      </c>
      <c r="C106" s="59" t="s">
        <v>3153</v>
      </c>
      <c r="D106" s="130" t="s">
        <v>3565</v>
      </c>
      <c r="E106" s="59" t="s">
        <v>428</v>
      </c>
      <c r="F106" s="78">
        <v>41597</v>
      </c>
      <c r="G106" s="59" t="s">
        <v>287</v>
      </c>
      <c r="H106" s="68">
        <v>3.7100000003084719</v>
      </c>
      <c r="I106" s="71" t="s">
        <v>291</v>
      </c>
      <c r="J106" s="71" t="s">
        <v>132</v>
      </c>
      <c r="K106" s="72">
        <v>5.0999999999999997E-2</v>
      </c>
      <c r="L106" s="72">
        <v>2.380000000105012E-2</v>
      </c>
      <c r="M106" s="68">
        <v>2481.2936340000001</v>
      </c>
      <c r="N106" s="70">
        <v>122.81</v>
      </c>
      <c r="O106" s="68">
        <v>3.0472768860000001</v>
      </c>
      <c r="P106" s="69">
        <f t="shared" si="1"/>
        <v>3.5606270729374151E-5</v>
      </c>
      <c r="Q106" s="69">
        <f>O106/'סכום נכסי הקרן'!$C$41</f>
        <v>1.4478786150412247E-7</v>
      </c>
    </row>
    <row r="107" spans="1:17">
      <c r="A107" s="62" t="s">
        <v>3498</v>
      </c>
      <c r="B107" s="71" t="s">
        <v>3104</v>
      </c>
      <c r="C107" s="59" t="s">
        <v>3154</v>
      </c>
      <c r="D107" s="130" t="s">
        <v>3565</v>
      </c>
      <c r="E107" s="59" t="s">
        <v>428</v>
      </c>
      <c r="F107" s="78">
        <v>41630</v>
      </c>
      <c r="G107" s="59" t="s">
        <v>287</v>
      </c>
      <c r="H107" s="68">
        <v>3.7</v>
      </c>
      <c r="I107" s="71" t="s">
        <v>291</v>
      </c>
      <c r="J107" s="71" t="s">
        <v>132</v>
      </c>
      <c r="K107" s="72">
        <v>5.0999999999999997E-2</v>
      </c>
      <c r="L107" s="72">
        <v>2.5600000000173463E-2</v>
      </c>
      <c r="M107" s="68">
        <v>28229.111359999999</v>
      </c>
      <c r="N107" s="70">
        <v>122.53</v>
      </c>
      <c r="O107" s="68">
        <v>34.589132140000004</v>
      </c>
      <c r="P107" s="69">
        <f t="shared" si="1"/>
        <v>4.0416084568133229E-4</v>
      </c>
      <c r="Q107" s="69">
        <f>O107/'סכום נכסי הקרן'!$C$41</f>
        <v>1.6434628887327543E-6</v>
      </c>
    </row>
    <row r="108" spans="1:17">
      <c r="A108" s="62" t="s">
        <v>3498</v>
      </c>
      <c r="B108" s="71" t="s">
        <v>3104</v>
      </c>
      <c r="C108" s="59" t="s">
        <v>3155</v>
      </c>
      <c r="D108" s="130" t="s">
        <v>3565</v>
      </c>
      <c r="E108" s="59" t="s">
        <v>428</v>
      </c>
      <c r="F108" s="78">
        <v>41666</v>
      </c>
      <c r="G108" s="59" t="s">
        <v>287</v>
      </c>
      <c r="H108" s="68">
        <v>3.700000000179513</v>
      </c>
      <c r="I108" s="71" t="s">
        <v>291</v>
      </c>
      <c r="J108" s="71" t="s">
        <v>132</v>
      </c>
      <c r="K108" s="72">
        <v>5.0999999999999997E-2</v>
      </c>
      <c r="L108" s="72">
        <v>2.5500000001196756E-2</v>
      </c>
      <c r="M108" s="68">
        <v>5460.068796999999</v>
      </c>
      <c r="N108" s="70">
        <v>122.43</v>
      </c>
      <c r="O108" s="68">
        <v>6.6847622439999999</v>
      </c>
      <c r="P108" s="69">
        <f t="shared" si="1"/>
        <v>7.8108902842038183E-5</v>
      </c>
      <c r="Q108" s="69">
        <f>O108/'סכום נכסי הקרן'!$C$41</f>
        <v>3.1761880071316203E-7</v>
      </c>
    </row>
    <row r="109" spans="1:17">
      <c r="A109" s="62" t="s">
        <v>3498</v>
      </c>
      <c r="B109" s="71" t="s">
        <v>3104</v>
      </c>
      <c r="C109" s="59" t="s">
        <v>3156</v>
      </c>
      <c r="D109" s="130" t="s">
        <v>3565</v>
      </c>
      <c r="E109" s="59" t="s">
        <v>428</v>
      </c>
      <c r="F109" s="78">
        <v>41696</v>
      </c>
      <c r="G109" s="59" t="s">
        <v>287</v>
      </c>
      <c r="H109" s="68">
        <v>3.7000000001699509</v>
      </c>
      <c r="I109" s="71" t="s">
        <v>291</v>
      </c>
      <c r="J109" s="71" t="s">
        <v>132</v>
      </c>
      <c r="K109" s="72">
        <v>5.0999999999999997E-2</v>
      </c>
      <c r="L109" s="72">
        <v>2.5500000001004254E-2</v>
      </c>
      <c r="M109" s="68">
        <v>5255.3142049999997</v>
      </c>
      <c r="N109" s="70">
        <v>123.16</v>
      </c>
      <c r="O109" s="68">
        <v>6.4724448969999999</v>
      </c>
      <c r="P109" s="69">
        <f t="shared" si="1"/>
        <v>7.5628055442657994E-5</v>
      </c>
      <c r="Q109" s="69">
        <f>O109/'סכום נכסי הקרן'!$C$41</f>
        <v>3.0753078581251714E-7</v>
      </c>
    </row>
    <row r="110" spans="1:17">
      <c r="A110" s="62" t="s">
        <v>3498</v>
      </c>
      <c r="B110" s="71" t="s">
        <v>3104</v>
      </c>
      <c r="C110" s="59" t="s">
        <v>3157</v>
      </c>
      <c r="D110" s="130" t="s">
        <v>3565</v>
      </c>
      <c r="E110" s="59" t="s">
        <v>428</v>
      </c>
      <c r="F110" s="78">
        <v>41725</v>
      </c>
      <c r="G110" s="59" t="s">
        <v>287</v>
      </c>
      <c r="H110" s="68">
        <v>3.7000000000929214</v>
      </c>
      <c r="I110" s="71" t="s">
        <v>291</v>
      </c>
      <c r="J110" s="71" t="s">
        <v>132</v>
      </c>
      <c r="K110" s="72">
        <v>5.0999999999999997E-2</v>
      </c>
      <c r="L110" s="72">
        <v>2.5500000000619472E-2</v>
      </c>
      <c r="M110" s="68">
        <v>10466.118698</v>
      </c>
      <c r="N110" s="70">
        <v>123.39</v>
      </c>
      <c r="O110" s="68">
        <v>12.914144624</v>
      </c>
      <c r="P110" s="69">
        <f t="shared" si="1"/>
        <v>1.5089686527436737E-4</v>
      </c>
      <c r="Q110" s="69">
        <f>O110/'סכום נכסי הקרן'!$C$41</f>
        <v>6.1360075018267304E-7</v>
      </c>
    </row>
    <row r="111" spans="1:17">
      <c r="A111" s="62" t="s">
        <v>3498</v>
      </c>
      <c r="B111" s="71" t="s">
        <v>3104</v>
      </c>
      <c r="C111" s="59" t="s">
        <v>3158</v>
      </c>
      <c r="D111" s="130" t="s">
        <v>3565</v>
      </c>
      <c r="E111" s="59" t="s">
        <v>428</v>
      </c>
      <c r="F111" s="78">
        <v>41787</v>
      </c>
      <c r="G111" s="59" t="s">
        <v>287</v>
      </c>
      <c r="H111" s="68">
        <v>3.6999999998765234</v>
      </c>
      <c r="I111" s="71" t="s">
        <v>291</v>
      </c>
      <c r="J111" s="71" t="s">
        <v>132</v>
      </c>
      <c r="K111" s="72">
        <v>5.0999999999999997E-2</v>
      </c>
      <c r="L111" s="72">
        <v>2.5499999999382617E-2</v>
      </c>
      <c r="M111" s="68">
        <v>6589.1231460000008</v>
      </c>
      <c r="N111" s="70">
        <v>122.91</v>
      </c>
      <c r="O111" s="68">
        <v>8.0986916099999995</v>
      </c>
      <c r="P111" s="69">
        <f t="shared" si="1"/>
        <v>9.4630129393293017E-5</v>
      </c>
      <c r="Q111" s="69">
        <f>O111/'סכום נכסי הקרן'!$C$41</f>
        <v>3.8480003067016295E-7</v>
      </c>
    </row>
    <row r="112" spans="1:17">
      <c r="A112" s="62" t="s">
        <v>3498</v>
      </c>
      <c r="B112" s="71" t="s">
        <v>3104</v>
      </c>
      <c r="C112" s="59" t="s">
        <v>3159</v>
      </c>
      <c r="D112" s="130" t="s">
        <v>3565</v>
      </c>
      <c r="E112" s="59" t="s">
        <v>428</v>
      </c>
      <c r="F112" s="78">
        <v>41815</v>
      </c>
      <c r="G112" s="59" t="s">
        <v>287</v>
      </c>
      <c r="H112" s="68">
        <v>3.7000000003736715</v>
      </c>
      <c r="I112" s="71" t="s">
        <v>291</v>
      </c>
      <c r="J112" s="71" t="s">
        <v>132</v>
      </c>
      <c r="K112" s="72">
        <v>5.0999999999999997E-2</v>
      </c>
      <c r="L112" s="72">
        <v>2.5500000002307975E-2</v>
      </c>
      <c r="M112" s="68">
        <v>3704.7599359999999</v>
      </c>
      <c r="N112" s="70">
        <v>122.8</v>
      </c>
      <c r="O112" s="68">
        <v>4.5494453689999999</v>
      </c>
      <c r="P112" s="69">
        <f t="shared" si="1"/>
        <v>5.3158537782152653E-5</v>
      </c>
      <c r="Q112" s="69">
        <f>O112/'סכום נכסי הקרן'!$C$41</f>
        <v>2.1616167176458652E-7</v>
      </c>
    </row>
    <row r="113" spans="1:17">
      <c r="A113" s="62" t="s">
        <v>3498</v>
      </c>
      <c r="B113" s="71" t="s">
        <v>3104</v>
      </c>
      <c r="C113" s="59" t="s">
        <v>3160</v>
      </c>
      <c r="D113" s="130" t="s">
        <v>3565</v>
      </c>
      <c r="E113" s="59" t="s">
        <v>428</v>
      </c>
      <c r="F113" s="78">
        <v>41836</v>
      </c>
      <c r="G113" s="59" t="s">
        <v>287</v>
      </c>
      <c r="H113" s="68">
        <v>3.6999999999035991</v>
      </c>
      <c r="I113" s="71" t="s">
        <v>291</v>
      </c>
      <c r="J113" s="71" t="s">
        <v>132</v>
      </c>
      <c r="K113" s="72">
        <v>5.0999999999999997E-2</v>
      </c>
      <c r="L113" s="72">
        <v>2.5499999999666303E-2</v>
      </c>
      <c r="M113" s="68">
        <v>11013.816990999998</v>
      </c>
      <c r="N113" s="70">
        <v>122.44</v>
      </c>
      <c r="O113" s="68">
        <v>13.485317558999999</v>
      </c>
      <c r="P113" s="69">
        <f t="shared" si="1"/>
        <v>1.5757080365205021E-4</v>
      </c>
      <c r="Q113" s="69">
        <f>O113/'סכום נכסי הקרן'!$C$41</f>
        <v>6.4073937620895368E-7</v>
      </c>
    </row>
    <row r="114" spans="1:17">
      <c r="A114" s="62" t="s">
        <v>3498</v>
      </c>
      <c r="B114" s="71" t="s">
        <v>3104</v>
      </c>
      <c r="C114" s="59" t="s">
        <v>3161</v>
      </c>
      <c r="D114" s="130" t="s">
        <v>3565</v>
      </c>
      <c r="E114" s="59" t="s">
        <v>428</v>
      </c>
      <c r="F114" s="78">
        <v>40903</v>
      </c>
      <c r="G114" s="59" t="s">
        <v>287</v>
      </c>
      <c r="H114" s="68">
        <v>3.6700000000491158</v>
      </c>
      <c r="I114" s="71" t="s">
        <v>291</v>
      </c>
      <c r="J114" s="71" t="s">
        <v>132</v>
      </c>
      <c r="K114" s="72">
        <v>5.2619999999999993E-2</v>
      </c>
      <c r="L114" s="72">
        <v>3.2100000000317805E-2</v>
      </c>
      <c r="M114" s="68">
        <v>13904.998595000001</v>
      </c>
      <c r="N114" s="70">
        <v>124.46</v>
      </c>
      <c r="O114" s="68">
        <v>17.306160944999998</v>
      </c>
      <c r="P114" s="69">
        <f t="shared" si="1"/>
        <v>2.0221590454245041E-4</v>
      </c>
      <c r="Q114" s="69">
        <f>O114/'סכום נכסי הקרן'!$C$41</f>
        <v>8.2228236153552908E-7</v>
      </c>
    </row>
    <row r="115" spans="1:17">
      <c r="A115" s="62" t="s">
        <v>3498</v>
      </c>
      <c r="B115" s="71" t="s">
        <v>3104</v>
      </c>
      <c r="C115" s="59" t="s">
        <v>3162</v>
      </c>
      <c r="D115" s="130" t="s">
        <v>3565</v>
      </c>
      <c r="E115" s="59" t="s">
        <v>428</v>
      </c>
      <c r="F115" s="78">
        <v>41911</v>
      </c>
      <c r="G115" s="59" t="s">
        <v>287</v>
      </c>
      <c r="H115" s="68">
        <v>3.7000000001133575</v>
      </c>
      <c r="I115" s="71" t="s">
        <v>291</v>
      </c>
      <c r="J115" s="71" t="s">
        <v>132</v>
      </c>
      <c r="K115" s="72">
        <v>5.0999999999999997E-2</v>
      </c>
      <c r="L115" s="72">
        <v>2.549999999981107E-2</v>
      </c>
      <c r="M115" s="68">
        <v>4322.908093</v>
      </c>
      <c r="N115" s="70">
        <v>122.44</v>
      </c>
      <c r="O115" s="68">
        <v>5.2929687020000005</v>
      </c>
      <c r="P115" s="69">
        <f t="shared" si="1"/>
        <v>6.1846324970128136E-5</v>
      </c>
      <c r="Q115" s="69">
        <f>O115/'סכום נכסי הקרן'!$C$41</f>
        <v>2.5148932901098733E-7</v>
      </c>
    </row>
    <row r="116" spans="1:17">
      <c r="A116" s="62" t="s">
        <v>3498</v>
      </c>
      <c r="B116" s="71" t="s">
        <v>3104</v>
      </c>
      <c r="C116" s="59" t="s">
        <v>3163</v>
      </c>
      <c r="D116" s="130" t="s">
        <v>3565</v>
      </c>
      <c r="E116" s="59" t="s">
        <v>428</v>
      </c>
      <c r="F116" s="78">
        <v>40933</v>
      </c>
      <c r="G116" s="59" t="s">
        <v>287</v>
      </c>
      <c r="H116" s="68">
        <v>3.6999999999738615</v>
      </c>
      <c r="I116" s="71" t="s">
        <v>291</v>
      </c>
      <c r="J116" s="71" t="s">
        <v>132</v>
      </c>
      <c r="K116" s="72">
        <v>5.1330999999999995E-2</v>
      </c>
      <c r="L116" s="72">
        <v>2.5499999999838555E-2</v>
      </c>
      <c r="M116" s="68">
        <v>51275.442139999999</v>
      </c>
      <c r="N116" s="70">
        <v>126.84</v>
      </c>
      <c r="O116" s="68">
        <v>65.037771331000002</v>
      </c>
      <c r="P116" s="69">
        <f t="shared" si="1"/>
        <v>7.5994160697568942E-4</v>
      </c>
      <c r="Q116" s="69">
        <f>O116/'סכום נכסי הקרן'!$C$41</f>
        <v>3.0901950102638673E-6</v>
      </c>
    </row>
    <row r="117" spans="1:17">
      <c r="A117" s="62" t="s">
        <v>3498</v>
      </c>
      <c r="B117" s="71" t="s">
        <v>3104</v>
      </c>
      <c r="C117" s="59" t="s">
        <v>3164</v>
      </c>
      <c r="D117" s="130" t="s">
        <v>3565</v>
      </c>
      <c r="E117" s="59" t="s">
        <v>428</v>
      </c>
      <c r="F117" s="78">
        <v>40993</v>
      </c>
      <c r="G117" s="59" t="s">
        <v>287</v>
      </c>
      <c r="H117" s="68">
        <v>3.699999999981515</v>
      </c>
      <c r="I117" s="71" t="s">
        <v>291</v>
      </c>
      <c r="J117" s="71" t="s">
        <v>132</v>
      </c>
      <c r="K117" s="72">
        <v>5.1451999999999998E-2</v>
      </c>
      <c r="L117" s="72">
        <v>2.549999999985476E-2</v>
      </c>
      <c r="M117" s="68">
        <v>29840.974737</v>
      </c>
      <c r="N117" s="70">
        <v>126.9</v>
      </c>
      <c r="O117" s="68">
        <v>37.868198161000002</v>
      </c>
      <c r="P117" s="69">
        <f t="shared" si="1"/>
        <v>4.4247548424260734E-4</v>
      </c>
      <c r="Q117" s="69">
        <f>O117/'סכום נכסי הקרן'!$C$41</f>
        <v>1.7992639447813978E-6</v>
      </c>
    </row>
    <row r="118" spans="1:17">
      <c r="A118" s="62" t="s">
        <v>3498</v>
      </c>
      <c r="B118" s="71" t="s">
        <v>3104</v>
      </c>
      <c r="C118" s="59" t="s">
        <v>3165</v>
      </c>
      <c r="D118" s="130" t="s">
        <v>3565</v>
      </c>
      <c r="E118" s="59" t="s">
        <v>428</v>
      </c>
      <c r="F118" s="78">
        <v>41053</v>
      </c>
      <c r="G118" s="59" t="s">
        <v>287</v>
      </c>
      <c r="H118" s="68">
        <v>3.769999999970326</v>
      </c>
      <c r="I118" s="71" t="s">
        <v>291</v>
      </c>
      <c r="J118" s="71" t="s">
        <v>132</v>
      </c>
      <c r="K118" s="72">
        <v>5.0999999999999997E-2</v>
      </c>
      <c r="L118" s="72">
        <v>2.5999999999847822E-2</v>
      </c>
      <c r="M118" s="68">
        <v>21009.943459999999</v>
      </c>
      <c r="N118" s="70">
        <v>125.11</v>
      </c>
      <c r="O118" s="68">
        <v>26.285540214000001</v>
      </c>
      <c r="P118" s="69">
        <f t="shared" si="1"/>
        <v>3.0713653407323991E-4</v>
      </c>
      <c r="Q118" s="69">
        <f>O118/'סכום נכסי הקרן'!$C$41</f>
        <v>1.2489272548716054E-6</v>
      </c>
    </row>
    <row r="119" spans="1:17">
      <c r="A119" s="62" t="s">
        <v>3498</v>
      </c>
      <c r="B119" s="71" t="s">
        <v>3104</v>
      </c>
      <c r="C119" s="59" t="s">
        <v>3166</v>
      </c>
      <c r="D119" s="130" t="s">
        <v>3565</v>
      </c>
      <c r="E119" s="59" t="s">
        <v>428</v>
      </c>
      <c r="F119" s="78">
        <v>41085</v>
      </c>
      <c r="G119" s="59" t="s">
        <v>287</v>
      </c>
      <c r="H119" s="68">
        <v>3.7000000000206663</v>
      </c>
      <c r="I119" s="71" t="s">
        <v>291</v>
      </c>
      <c r="J119" s="71" t="s">
        <v>132</v>
      </c>
      <c r="K119" s="72">
        <v>5.0999999999999997E-2</v>
      </c>
      <c r="L119" s="72">
        <v>2.5600000000082664E-2</v>
      </c>
      <c r="M119" s="68">
        <v>38676.933148999997</v>
      </c>
      <c r="N119" s="70">
        <v>125.11</v>
      </c>
      <c r="O119" s="68">
        <v>48.388710859999996</v>
      </c>
      <c r="P119" s="69">
        <f t="shared" si="1"/>
        <v>5.6540367140321852E-4</v>
      </c>
      <c r="Q119" s="69">
        <f>O119/'סכום נכסי הקרן'!$C$41</f>
        <v>2.2991340230842112E-6</v>
      </c>
    </row>
    <row r="120" spans="1:17">
      <c r="A120" s="62" t="s">
        <v>3498</v>
      </c>
      <c r="B120" s="71" t="s">
        <v>3104</v>
      </c>
      <c r="C120" s="59" t="s">
        <v>3167</v>
      </c>
      <c r="D120" s="130" t="s">
        <v>3565</v>
      </c>
      <c r="E120" s="59" t="s">
        <v>428</v>
      </c>
      <c r="F120" s="78">
        <v>41115</v>
      </c>
      <c r="G120" s="59" t="s">
        <v>287</v>
      </c>
      <c r="H120" s="68">
        <v>3.6999999999488593</v>
      </c>
      <c r="I120" s="71" t="s">
        <v>291</v>
      </c>
      <c r="J120" s="71" t="s">
        <v>132</v>
      </c>
      <c r="K120" s="72">
        <v>5.0999999999999997E-2</v>
      </c>
      <c r="L120" s="72">
        <v>2.5699999999762892E-2</v>
      </c>
      <c r="M120" s="68">
        <v>17151.298782999998</v>
      </c>
      <c r="N120" s="70">
        <v>125.41</v>
      </c>
      <c r="O120" s="68">
        <v>21.509444243000001</v>
      </c>
      <c r="P120" s="69">
        <f t="shared" si="1"/>
        <v>2.5132967026175133E-4</v>
      </c>
      <c r="Q120" s="69">
        <f>O120/'סכום נכסי הקרן'!$C$41</f>
        <v>1.0219965400564944E-6</v>
      </c>
    </row>
    <row r="121" spans="1:17">
      <c r="A121" s="62" t="s">
        <v>3498</v>
      </c>
      <c r="B121" s="71" t="s">
        <v>3104</v>
      </c>
      <c r="C121" s="59" t="s">
        <v>3168</v>
      </c>
      <c r="D121" s="130" t="s">
        <v>3565</v>
      </c>
      <c r="E121" s="59" t="s">
        <v>428</v>
      </c>
      <c r="F121" s="78">
        <v>41179</v>
      </c>
      <c r="G121" s="59" t="s">
        <v>287</v>
      </c>
      <c r="H121" s="68">
        <v>3.700000000067091</v>
      </c>
      <c r="I121" s="71" t="s">
        <v>291</v>
      </c>
      <c r="J121" s="71" t="s">
        <v>132</v>
      </c>
      <c r="K121" s="72">
        <v>5.0999999999999997E-2</v>
      </c>
      <c r="L121" s="72">
        <v>2.5600000000313091E-2</v>
      </c>
      <c r="M121" s="68">
        <v>21627.789238000001</v>
      </c>
      <c r="N121" s="70">
        <v>124.05</v>
      </c>
      <c r="O121" s="68">
        <v>26.829273686000001</v>
      </c>
      <c r="P121" s="69">
        <f t="shared" si="1"/>
        <v>3.1348985276823642E-4</v>
      </c>
      <c r="Q121" s="69">
        <f>O121/'סכום נכסי הקרן'!$C$41</f>
        <v>1.2747621263270939E-6</v>
      </c>
    </row>
    <row r="122" spans="1:17">
      <c r="A122" s="62" t="s">
        <v>3499</v>
      </c>
      <c r="B122" s="71" t="s">
        <v>3095</v>
      </c>
      <c r="C122" s="59">
        <v>9079</v>
      </c>
      <c r="D122" s="130" t="s">
        <v>3565</v>
      </c>
      <c r="E122" s="59" t="s">
        <v>3134</v>
      </c>
      <c r="F122" s="78">
        <v>44705</v>
      </c>
      <c r="G122" s="59" t="s">
        <v>3094</v>
      </c>
      <c r="H122" s="68">
        <v>7.399999999996715</v>
      </c>
      <c r="I122" s="71" t="s">
        <v>308</v>
      </c>
      <c r="J122" s="71" t="s">
        <v>132</v>
      </c>
      <c r="K122" s="72">
        <v>2.3671999999999999E-2</v>
      </c>
      <c r="L122" s="72">
        <v>2.5999999999988054E-2</v>
      </c>
      <c r="M122" s="68">
        <v>641043.41208499996</v>
      </c>
      <c r="N122" s="70">
        <v>104.47</v>
      </c>
      <c r="O122" s="68">
        <v>669.69799556800001</v>
      </c>
      <c r="P122" s="69">
        <f t="shared" si="1"/>
        <v>7.825166215339914E-3</v>
      </c>
      <c r="Q122" s="69">
        <f>O122/'סכום נכסי הקרן'!$C$41</f>
        <v>3.1819931125184932E-5</v>
      </c>
    </row>
    <row r="123" spans="1:17">
      <c r="A123" s="62" t="s">
        <v>3499</v>
      </c>
      <c r="B123" s="71" t="s">
        <v>3095</v>
      </c>
      <c r="C123" s="59">
        <v>9017</v>
      </c>
      <c r="D123" s="130" t="s">
        <v>3565</v>
      </c>
      <c r="E123" s="59" t="s">
        <v>3134</v>
      </c>
      <c r="F123" s="78">
        <v>44651</v>
      </c>
      <c r="G123" s="59" t="s">
        <v>3094</v>
      </c>
      <c r="H123" s="68">
        <v>7.5000000000017097</v>
      </c>
      <c r="I123" s="71" t="s">
        <v>308</v>
      </c>
      <c r="J123" s="71" t="s">
        <v>132</v>
      </c>
      <c r="K123" s="72">
        <v>1.797E-2</v>
      </c>
      <c r="L123" s="72">
        <v>3.7700000000009372E-2</v>
      </c>
      <c r="M123" s="68">
        <v>1570627.973127</v>
      </c>
      <c r="N123" s="70">
        <v>93.1</v>
      </c>
      <c r="O123" s="68">
        <v>1462.2547168189999</v>
      </c>
      <c r="P123" s="69">
        <f t="shared" si="1"/>
        <v>1.7085889884691511E-2</v>
      </c>
      <c r="Q123" s="69">
        <f>O123/'סכום נכסי הקרן'!$C$41</f>
        <v>6.9477353500504706E-5</v>
      </c>
    </row>
    <row r="124" spans="1:17">
      <c r="A124" s="62" t="s">
        <v>3499</v>
      </c>
      <c r="B124" s="71" t="s">
        <v>3095</v>
      </c>
      <c r="C124" s="59">
        <v>9080</v>
      </c>
      <c r="D124" s="130" t="s">
        <v>3565</v>
      </c>
      <c r="E124" s="59" t="s">
        <v>3134</v>
      </c>
      <c r="F124" s="78">
        <v>44705</v>
      </c>
      <c r="G124" s="59" t="s">
        <v>3094</v>
      </c>
      <c r="H124" s="68">
        <v>7.0299999999941498</v>
      </c>
      <c r="I124" s="71" t="s">
        <v>308</v>
      </c>
      <c r="J124" s="71" t="s">
        <v>132</v>
      </c>
      <c r="K124" s="72">
        <v>2.3184999999999997E-2</v>
      </c>
      <c r="L124" s="72">
        <v>2.7399999999968085E-2</v>
      </c>
      <c r="M124" s="68">
        <v>455563.84428999998</v>
      </c>
      <c r="N124" s="70">
        <v>103.18</v>
      </c>
      <c r="O124" s="68">
        <v>470.05077382499996</v>
      </c>
      <c r="P124" s="69">
        <f t="shared" si="1"/>
        <v>5.492364407795651E-3</v>
      </c>
      <c r="Q124" s="69">
        <f>O124/'סכום נכסי הקרן'!$C$41</f>
        <v>2.2333922674750894E-5</v>
      </c>
    </row>
    <row r="125" spans="1:17">
      <c r="A125" s="62" t="s">
        <v>3499</v>
      </c>
      <c r="B125" s="71" t="s">
        <v>3095</v>
      </c>
      <c r="C125" s="59">
        <v>9019</v>
      </c>
      <c r="D125" s="130" t="s">
        <v>3565</v>
      </c>
      <c r="E125" s="59" t="s">
        <v>3134</v>
      </c>
      <c r="F125" s="78">
        <v>44651</v>
      </c>
      <c r="G125" s="59" t="s">
        <v>3094</v>
      </c>
      <c r="H125" s="68">
        <v>7.0900000000011474</v>
      </c>
      <c r="I125" s="71" t="s">
        <v>308</v>
      </c>
      <c r="J125" s="71" t="s">
        <v>132</v>
      </c>
      <c r="K125" s="72">
        <v>1.8769999999999998E-2</v>
      </c>
      <c r="L125" s="72">
        <v>3.9000000000004406E-2</v>
      </c>
      <c r="M125" s="68">
        <v>970196.57854400005</v>
      </c>
      <c r="N125" s="70">
        <v>93.53</v>
      </c>
      <c r="O125" s="68">
        <v>907.424864544</v>
      </c>
      <c r="P125" s="69">
        <f t="shared" si="1"/>
        <v>1.0602914209063223E-2</v>
      </c>
      <c r="Q125" s="69">
        <f>O125/'סכום נכסי הקרן'!$C$41</f>
        <v>4.3115250280211577E-5</v>
      </c>
    </row>
    <row r="126" spans="1:17">
      <c r="A126" s="62" t="s">
        <v>3500</v>
      </c>
      <c r="B126" s="71" t="s">
        <v>3095</v>
      </c>
      <c r="C126" s="59">
        <v>4100</v>
      </c>
      <c r="D126" s="130" t="s">
        <v>3565</v>
      </c>
      <c r="E126" s="59" t="s">
        <v>432</v>
      </c>
      <c r="F126" s="78">
        <v>42052</v>
      </c>
      <c r="G126" s="59" t="s">
        <v>130</v>
      </c>
      <c r="H126" s="68">
        <v>3.9699999999918987</v>
      </c>
      <c r="I126" s="71" t="s">
        <v>628</v>
      </c>
      <c r="J126" s="71" t="s">
        <v>132</v>
      </c>
      <c r="K126" s="72">
        <v>2.9779E-2</v>
      </c>
      <c r="L126" s="72">
        <v>1.9999999999948729E-2</v>
      </c>
      <c r="M126" s="68">
        <v>165753.87844100001</v>
      </c>
      <c r="N126" s="70">
        <v>117.66</v>
      </c>
      <c r="O126" s="68">
        <v>195.026015914</v>
      </c>
      <c r="P126" s="69">
        <f t="shared" si="1"/>
        <v>2.2788047760964494E-3</v>
      </c>
      <c r="Q126" s="69">
        <f>O126/'סכום נכסי הקרן'!$C$41</f>
        <v>9.2664371628279449E-6</v>
      </c>
    </row>
    <row r="127" spans="1:17">
      <c r="A127" s="62" t="s">
        <v>3501</v>
      </c>
      <c r="B127" s="71" t="s">
        <v>3104</v>
      </c>
      <c r="C127" s="59" t="s">
        <v>3169</v>
      </c>
      <c r="D127" s="130" t="s">
        <v>3565</v>
      </c>
      <c r="E127" s="59" t="s">
        <v>432</v>
      </c>
      <c r="F127" s="78">
        <v>41767</v>
      </c>
      <c r="G127" s="59" t="s">
        <v>130</v>
      </c>
      <c r="H127" s="68">
        <v>4.2499999998462146</v>
      </c>
      <c r="I127" s="71" t="s">
        <v>628</v>
      </c>
      <c r="J127" s="71" t="s">
        <v>132</v>
      </c>
      <c r="K127" s="72">
        <v>5.3499999999999999E-2</v>
      </c>
      <c r="L127" s="72">
        <v>2.5099999998708204E-2</v>
      </c>
      <c r="M127" s="68">
        <v>10213.765475</v>
      </c>
      <c r="N127" s="70">
        <v>127.33</v>
      </c>
      <c r="O127" s="68">
        <v>13.005187868</v>
      </c>
      <c r="P127" s="69">
        <f t="shared" si="1"/>
        <v>1.5196067093273659E-4</v>
      </c>
      <c r="Q127" s="69">
        <f>O127/'סכום נכסי הקרן'!$C$41</f>
        <v>6.1792656536005958E-7</v>
      </c>
    </row>
    <row r="128" spans="1:17">
      <c r="A128" s="62" t="s">
        <v>3501</v>
      </c>
      <c r="B128" s="71" t="s">
        <v>3104</v>
      </c>
      <c r="C128" s="59" t="s">
        <v>3170</v>
      </c>
      <c r="D128" s="130" t="s">
        <v>3565</v>
      </c>
      <c r="E128" s="59" t="s">
        <v>432</v>
      </c>
      <c r="F128" s="78">
        <v>41269</v>
      </c>
      <c r="G128" s="59" t="s">
        <v>130</v>
      </c>
      <c r="H128" s="68">
        <v>4.2900000000192042</v>
      </c>
      <c r="I128" s="71" t="s">
        <v>628</v>
      </c>
      <c r="J128" s="71" t="s">
        <v>132</v>
      </c>
      <c r="K128" s="72">
        <v>5.3499999999999999E-2</v>
      </c>
      <c r="L128" s="72">
        <v>1.9300000000138449E-2</v>
      </c>
      <c r="M128" s="68">
        <v>50727.264899000002</v>
      </c>
      <c r="N128" s="70">
        <v>132.41999999999999</v>
      </c>
      <c r="O128" s="68">
        <v>67.173042398999996</v>
      </c>
      <c r="P128" s="69">
        <f t="shared" si="1"/>
        <v>7.8489143679821242E-4</v>
      </c>
      <c r="Q128" s="69">
        <f>O128/'סכום נכסי הקרן'!$C$41</f>
        <v>3.191649962745446E-6</v>
      </c>
    </row>
    <row r="129" spans="1:17">
      <c r="A129" s="62" t="s">
        <v>3501</v>
      </c>
      <c r="B129" s="71" t="s">
        <v>3104</v>
      </c>
      <c r="C129" s="59" t="s">
        <v>3171</v>
      </c>
      <c r="D129" s="130" t="s">
        <v>3565</v>
      </c>
      <c r="E129" s="59" t="s">
        <v>432</v>
      </c>
      <c r="F129" s="78">
        <v>41767</v>
      </c>
      <c r="G129" s="59" t="s">
        <v>130</v>
      </c>
      <c r="H129" s="68">
        <v>4.2499999998771854</v>
      </c>
      <c r="I129" s="71" t="s">
        <v>628</v>
      </c>
      <c r="J129" s="71" t="s">
        <v>132</v>
      </c>
      <c r="K129" s="72">
        <v>5.3499999999999999E-2</v>
      </c>
      <c r="L129" s="72">
        <v>2.5099999998791506E-2</v>
      </c>
      <c r="M129" s="68">
        <v>7993.3821939999998</v>
      </c>
      <c r="N129" s="70">
        <v>127.33</v>
      </c>
      <c r="O129" s="68">
        <v>10.177973773</v>
      </c>
      <c r="P129" s="69">
        <f t="shared" si="1"/>
        <v>1.1892575016824635E-4</v>
      </c>
      <c r="Q129" s="69">
        <f>O129/'סכום נכסי הקרן'!$C$41</f>
        <v>4.8359473463276048E-7</v>
      </c>
    </row>
    <row r="130" spans="1:17">
      <c r="A130" s="62" t="s">
        <v>3501</v>
      </c>
      <c r="B130" s="71" t="s">
        <v>3104</v>
      </c>
      <c r="C130" s="59" t="s">
        <v>3172</v>
      </c>
      <c r="D130" s="130" t="s">
        <v>3565</v>
      </c>
      <c r="E130" s="59" t="s">
        <v>432</v>
      </c>
      <c r="F130" s="78">
        <v>41767</v>
      </c>
      <c r="G130" s="59" t="s">
        <v>130</v>
      </c>
      <c r="H130" s="68">
        <v>4.249999999903884</v>
      </c>
      <c r="I130" s="71" t="s">
        <v>628</v>
      </c>
      <c r="J130" s="71" t="s">
        <v>132</v>
      </c>
      <c r="K130" s="72">
        <v>5.3499999999999999E-2</v>
      </c>
      <c r="L130" s="72">
        <v>2.5099999998961956E-2</v>
      </c>
      <c r="M130" s="68">
        <v>10213.765038</v>
      </c>
      <c r="N130" s="70">
        <v>127.33</v>
      </c>
      <c r="O130" s="68">
        <v>13.005187285</v>
      </c>
      <c r="P130" s="69">
        <f t="shared" si="1"/>
        <v>1.5196066412060346E-4</v>
      </c>
      <c r="Q130" s="69">
        <f>O130/'סכום נכסי הקרן'!$C$41</f>
        <v>6.1792653765948414E-7</v>
      </c>
    </row>
    <row r="131" spans="1:17">
      <c r="A131" s="62" t="s">
        <v>3501</v>
      </c>
      <c r="B131" s="71" t="s">
        <v>3104</v>
      </c>
      <c r="C131" s="59" t="s">
        <v>3173</v>
      </c>
      <c r="D131" s="130" t="s">
        <v>3565</v>
      </c>
      <c r="E131" s="59" t="s">
        <v>432</v>
      </c>
      <c r="F131" s="78">
        <v>41269</v>
      </c>
      <c r="G131" s="59" t="s">
        <v>130</v>
      </c>
      <c r="H131" s="68">
        <v>4.2900000000211564</v>
      </c>
      <c r="I131" s="71" t="s">
        <v>628</v>
      </c>
      <c r="J131" s="71" t="s">
        <v>132</v>
      </c>
      <c r="K131" s="72">
        <v>5.3499999999999999E-2</v>
      </c>
      <c r="L131" s="72">
        <v>1.9300000000093874E-2</v>
      </c>
      <c r="M131" s="68">
        <v>53897.715941000002</v>
      </c>
      <c r="N131" s="70">
        <v>132.41999999999999</v>
      </c>
      <c r="O131" s="68">
        <v>71.371353581000008</v>
      </c>
      <c r="P131" s="69">
        <f t="shared" si="1"/>
        <v>8.3394710523426122E-4</v>
      </c>
      <c r="Q131" s="69">
        <f>O131/'סכום נכסי הקרן'!$C$41</f>
        <v>3.3911278968850435E-6</v>
      </c>
    </row>
    <row r="132" spans="1:17">
      <c r="A132" s="62" t="s">
        <v>3501</v>
      </c>
      <c r="B132" s="71" t="s">
        <v>3104</v>
      </c>
      <c r="C132" s="59" t="s">
        <v>3174</v>
      </c>
      <c r="D132" s="130" t="s">
        <v>3565</v>
      </c>
      <c r="E132" s="59" t="s">
        <v>432</v>
      </c>
      <c r="F132" s="78">
        <v>41281</v>
      </c>
      <c r="G132" s="59" t="s">
        <v>130</v>
      </c>
      <c r="H132" s="68">
        <v>4.2799999999946614</v>
      </c>
      <c r="I132" s="71" t="s">
        <v>628</v>
      </c>
      <c r="J132" s="71" t="s">
        <v>132</v>
      </c>
      <c r="K132" s="72">
        <v>5.3499999999999999E-2</v>
      </c>
      <c r="L132" s="72">
        <v>1.9399999999995553E-2</v>
      </c>
      <c r="M132" s="68">
        <v>67903.346783000001</v>
      </c>
      <c r="N132" s="70">
        <v>132.38</v>
      </c>
      <c r="O132" s="68">
        <v>89.890448065999976</v>
      </c>
      <c r="P132" s="69">
        <f t="shared" si="1"/>
        <v>1.0503356765929088E-3</v>
      </c>
      <c r="Q132" s="69">
        <f>O132/'סכום נכסי הקרן'!$C$41</f>
        <v>4.2710414025447103E-6</v>
      </c>
    </row>
    <row r="133" spans="1:17">
      <c r="A133" s="62" t="s">
        <v>3501</v>
      </c>
      <c r="B133" s="71" t="s">
        <v>3104</v>
      </c>
      <c r="C133" s="59" t="s">
        <v>3175</v>
      </c>
      <c r="D133" s="130" t="s">
        <v>3565</v>
      </c>
      <c r="E133" s="59" t="s">
        <v>432</v>
      </c>
      <c r="F133" s="78">
        <v>41767</v>
      </c>
      <c r="G133" s="59" t="s">
        <v>130</v>
      </c>
      <c r="H133" s="68">
        <v>4.2499999998526228</v>
      </c>
      <c r="I133" s="71" t="s">
        <v>628</v>
      </c>
      <c r="J133" s="71" t="s">
        <v>132</v>
      </c>
      <c r="K133" s="72">
        <v>5.3499999999999999E-2</v>
      </c>
      <c r="L133" s="72">
        <v>2.5099999998984733E-2</v>
      </c>
      <c r="M133" s="68">
        <v>11990.072099999999</v>
      </c>
      <c r="N133" s="70">
        <v>127.33</v>
      </c>
      <c r="O133" s="68">
        <v>15.266959105</v>
      </c>
      <c r="P133" s="69">
        <f t="shared" si="1"/>
        <v>1.7838860708862861E-4</v>
      </c>
      <c r="Q133" s="69">
        <f>O133/'סכום נכסי הקרן'!$C$41</f>
        <v>7.2539202808885858E-7</v>
      </c>
    </row>
    <row r="134" spans="1:17">
      <c r="A134" s="62" t="s">
        <v>3501</v>
      </c>
      <c r="B134" s="71" t="s">
        <v>3104</v>
      </c>
      <c r="C134" s="59" t="s">
        <v>3176</v>
      </c>
      <c r="D134" s="130" t="s">
        <v>3565</v>
      </c>
      <c r="E134" s="59" t="s">
        <v>432</v>
      </c>
      <c r="F134" s="78">
        <v>41281</v>
      </c>
      <c r="G134" s="59" t="s">
        <v>130</v>
      </c>
      <c r="H134" s="68">
        <v>4.2799999999752902</v>
      </c>
      <c r="I134" s="71" t="s">
        <v>628</v>
      </c>
      <c r="J134" s="71" t="s">
        <v>132</v>
      </c>
      <c r="K134" s="72">
        <v>5.3499999999999999E-2</v>
      </c>
      <c r="L134" s="72">
        <v>1.939999999987645E-2</v>
      </c>
      <c r="M134" s="68">
        <v>48913.427885999998</v>
      </c>
      <c r="N134" s="70">
        <v>132.38</v>
      </c>
      <c r="O134" s="68">
        <v>64.75159416999999</v>
      </c>
      <c r="P134" s="69">
        <f t="shared" si="1"/>
        <v>7.5659773575809705E-4</v>
      </c>
      <c r="Q134" s="69">
        <f>O134/'סכום נכסי הקרן'!$C$41</f>
        <v>3.0765976311274733E-6</v>
      </c>
    </row>
    <row r="135" spans="1:17">
      <c r="A135" s="62" t="s">
        <v>3501</v>
      </c>
      <c r="B135" s="71" t="s">
        <v>3104</v>
      </c>
      <c r="C135" s="59" t="s">
        <v>3177</v>
      </c>
      <c r="D135" s="130" t="s">
        <v>3565</v>
      </c>
      <c r="E135" s="59" t="s">
        <v>432</v>
      </c>
      <c r="F135" s="78">
        <v>41767</v>
      </c>
      <c r="G135" s="59" t="s">
        <v>130</v>
      </c>
      <c r="H135" s="68">
        <v>4.2499999999798979</v>
      </c>
      <c r="I135" s="71" t="s">
        <v>628</v>
      </c>
      <c r="J135" s="71" t="s">
        <v>132</v>
      </c>
      <c r="K135" s="72">
        <v>5.3499999999999999E-2</v>
      </c>
      <c r="L135" s="72">
        <v>2.5100000000233175E-2</v>
      </c>
      <c r="M135" s="68">
        <v>9767.4494720000002</v>
      </c>
      <c r="N135" s="70">
        <v>127.33</v>
      </c>
      <c r="O135" s="68">
        <v>12.436893621000001</v>
      </c>
      <c r="P135" s="69">
        <f t="shared" si="1"/>
        <v>1.4532036892880908E-4</v>
      </c>
      <c r="Q135" s="69">
        <f>O135/'סכום נכסי הקרן'!$C$41</f>
        <v>5.9092471688798562E-7</v>
      </c>
    </row>
    <row r="136" spans="1:17">
      <c r="A136" s="62" t="s">
        <v>3501</v>
      </c>
      <c r="B136" s="71" t="s">
        <v>3104</v>
      </c>
      <c r="C136" s="59" t="s">
        <v>3178</v>
      </c>
      <c r="D136" s="130" t="s">
        <v>3565</v>
      </c>
      <c r="E136" s="59" t="s">
        <v>432</v>
      </c>
      <c r="F136" s="78">
        <v>41281</v>
      </c>
      <c r="G136" s="59" t="s">
        <v>130</v>
      </c>
      <c r="H136" s="68">
        <v>4.279999999973767</v>
      </c>
      <c r="I136" s="71" t="s">
        <v>628</v>
      </c>
      <c r="J136" s="71" t="s">
        <v>132</v>
      </c>
      <c r="K136" s="72">
        <v>5.3499999999999999E-2</v>
      </c>
      <c r="L136" s="72">
        <v>1.9399999999881692E-2</v>
      </c>
      <c r="M136" s="68">
        <v>58744.069468000002</v>
      </c>
      <c r="N136" s="70">
        <v>132.38</v>
      </c>
      <c r="O136" s="68">
        <v>77.765397067999999</v>
      </c>
      <c r="P136" s="69">
        <f t="shared" si="1"/>
        <v>9.0865907003781434E-4</v>
      </c>
      <c r="Q136" s="69">
        <f>O136/'סכום נכסי הקרן'!$C$41</f>
        <v>3.6949335297438003E-6</v>
      </c>
    </row>
    <row r="137" spans="1:17">
      <c r="A137" s="62" t="s">
        <v>3503</v>
      </c>
      <c r="B137" s="71" t="s">
        <v>3104</v>
      </c>
      <c r="C137" s="59">
        <v>7127</v>
      </c>
      <c r="D137" s="130" t="s">
        <v>3565</v>
      </c>
      <c r="E137" s="59" t="s">
        <v>3134</v>
      </c>
      <c r="F137" s="78">
        <v>43631</v>
      </c>
      <c r="G137" s="59" t="s">
        <v>3094</v>
      </c>
      <c r="H137" s="68">
        <v>4.7199999999993221</v>
      </c>
      <c r="I137" s="71" t="s">
        <v>308</v>
      </c>
      <c r="J137" s="71" t="s">
        <v>132</v>
      </c>
      <c r="K137" s="72">
        <v>3.1E-2</v>
      </c>
      <c r="L137" s="72">
        <v>2.6700000000003103E-2</v>
      </c>
      <c r="M137" s="68">
        <v>311407.94041600003</v>
      </c>
      <c r="N137" s="70">
        <v>113.73</v>
      </c>
      <c r="O137" s="68">
        <v>354.16424106700003</v>
      </c>
      <c r="P137" s="69">
        <f t="shared" ref="P137:P199" si="2">IFERROR(O137/$O$8,0)</f>
        <v>4.1382743747477545E-3</v>
      </c>
      <c r="Q137" s="69">
        <f>O137/'סכום נכסי הקרן'!$C$41</f>
        <v>1.6827707164028758E-5</v>
      </c>
    </row>
    <row r="138" spans="1:17">
      <c r="A138" s="62" t="s">
        <v>3503</v>
      </c>
      <c r="B138" s="71" t="s">
        <v>3104</v>
      </c>
      <c r="C138" s="59">
        <v>7128</v>
      </c>
      <c r="D138" s="130" t="s">
        <v>3565</v>
      </c>
      <c r="E138" s="59" t="s">
        <v>3134</v>
      </c>
      <c r="F138" s="78">
        <v>43634</v>
      </c>
      <c r="G138" s="59" t="s">
        <v>3094</v>
      </c>
      <c r="H138" s="68">
        <v>4.7400000000133247</v>
      </c>
      <c r="I138" s="71" t="s">
        <v>308</v>
      </c>
      <c r="J138" s="71" t="s">
        <v>132</v>
      </c>
      <c r="K138" s="72">
        <v>2.4900000000000002E-2</v>
      </c>
      <c r="L138" s="72">
        <v>2.6800000000048948E-2</v>
      </c>
      <c r="M138" s="68">
        <v>130819.86300899999</v>
      </c>
      <c r="N138" s="70">
        <v>112.44</v>
      </c>
      <c r="O138" s="68">
        <v>147.093846146</v>
      </c>
      <c r="P138" s="69">
        <f t="shared" si="2"/>
        <v>1.7187356136101986E-3</v>
      </c>
      <c r="Q138" s="69">
        <f>O138/'סכום נכסי הקרן'!$C$41</f>
        <v>6.9889951654021599E-6</v>
      </c>
    </row>
    <row r="139" spans="1:17">
      <c r="A139" s="62" t="s">
        <v>3503</v>
      </c>
      <c r="B139" s="71" t="s">
        <v>3104</v>
      </c>
      <c r="C139" s="59">
        <v>7130</v>
      </c>
      <c r="D139" s="130" t="s">
        <v>3565</v>
      </c>
      <c r="E139" s="59" t="s">
        <v>3134</v>
      </c>
      <c r="F139" s="78">
        <v>43634</v>
      </c>
      <c r="G139" s="59" t="s">
        <v>3094</v>
      </c>
      <c r="H139" s="68">
        <v>4.9899999999891591</v>
      </c>
      <c r="I139" s="71" t="s">
        <v>308</v>
      </c>
      <c r="J139" s="71" t="s">
        <v>132</v>
      </c>
      <c r="K139" s="72">
        <v>3.6000000000000004E-2</v>
      </c>
      <c r="L139" s="72">
        <v>2.7099999999911303E-2</v>
      </c>
      <c r="M139" s="68">
        <v>87044.510624000002</v>
      </c>
      <c r="N139" s="70">
        <v>116.58</v>
      </c>
      <c r="O139" s="68">
        <v>101.47649119000002</v>
      </c>
      <c r="P139" s="69">
        <f t="shared" si="2"/>
        <v>1.1857141812672456E-3</v>
      </c>
      <c r="Q139" s="69">
        <f>O139/'סכום נכסי הקרן'!$C$41</f>
        <v>4.8215389352518549E-6</v>
      </c>
    </row>
    <row r="140" spans="1:17">
      <c r="A140" s="62" t="s">
        <v>3504</v>
      </c>
      <c r="B140" s="71" t="s">
        <v>3104</v>
      </c>
      <c r="C140" s="59" t="s">
        <v>3180</v>
      </c>
      <c r="D140" s="130" t="s">
        <v>3565</v>
      </c>
      <c r="E140" s="59" t="s">
        <v>3134</v>
      </c>
      <c r="F140" s="78">
        <v>45273</v>
      </c>
      <c r="G140" s="59" t="s">
        <v>3094</v>
      </c>
      <c r="H140" s="68">
        <v>3.5300000046956326</v>
      </c>
      <c r="I140" s="71" t="s">
        <v>128</v>
      </c>
      <c r="J140" s="71" t="s">
        <v>132</v>
      </c>
      <c r="K140" s="72">
        <v>6.9500000000000006E-2</v>
      </c>
      <c r="L140" s="72">
        <v>7.0800000125216866E-2</v>
      </c>
      <c r="M140" s="68">
        <v>38.253160999999999</v>
      </c>
      <c r="N140" s="70">
        <v>100.21</v>
      </c>
      <c r="O140" s="68">
        <v>3.8333494000000003E-2</v>
      </c>
      <c r="P140" s="69">
        <f t="shared" si="2"/>
        <v>4.479122890465293E-7</v>
      </c>
      <c r="Q140" s="69">
        <f>O140/'סכום נכסי הקרן'!$C$41</f>
        <v>1.8213719421888827E-9</v>
      </c>
    </row>
    <row r="141" spans="1:17">
      <c r="A141" s="62" t="s">
        <v>3504</v>
      </c>
      <c r="B141" s="71" t="s">
        <v>3104</v>
      </c>
      <c r="C141" s="59" t="s">
        <v>3181</v>
      </c>
      <c r="D141" s="130" t="s">
        <v>3565</v>
      </c>
      <c r="E141" s="59" t="s">
        <v>3134</v>
      </c>
      <c r="F141" s="78">
        <v>45273</v>
      </c>
      <c r="G141" s="59" t="s">
        <v>3094</v>
      </c>
      <c r="H141" s="68">
        <v>4.730000003926258</v>
      </c>
      <c r="I141" s="71" t="s">
        <v>128</v>
      </c>
      <c r="J141" s="71" t="s">
        <v>132</v>
      </c>
      <c r="K141" s="72">
        <v>6.9500000000000006E-2</v>
      </c>
      <c r="L141" s="72">
        <v>7.0499999738249525E-2</v>
      </c>
      <c r="M141" s="68">
        <v>30.438656000000002</v>
      </c>
      <c r="N141" s="70">
        <v>100.41</v>
      </c>
      <c r="O141" s="68">
        <v>3.0563455999999996E-2</v>
      </c>
      <c r="P141" s="69">
        <f t="shared" si="2"/>
        <v>3.57122352012391E-7</v>
      </c>
      <c r="Q141" s="69">
        <f>O141/'סכום נכסי הקרן'!$C$41</f>
        <v>1.4521875103460291E-9</v>
      </c>
    </row>
    <row r="142" spans="1:17">
      <c r="A142" s="62" t="s">
        <v>3497</v>
      </c>
      <c r="B142" s="71" t="s">
        <v>3095</v>
      </c>
      <c r="C142" s="59">
        <v>2378</v>
      </c>
      <c r="D142" s="130" t="s">
        <v>3565</v>
      </c>
      <c r="E142" s="59" t="s">
        <v>432</v>
      </c>
      <c r="F142" s="78">
        <v>40489</v>
      </c>
      <c r="G142" s="59" t="s">
        <v>130</v>
      </c>
      <c r="H142" s="68">
        <v>1.6100000000001058</v>
      </c>
      <c r="I142" s="71" t="s">
        <v>308</v>
      </c>
      <c r="J142" s="71" t="s">
        <v>132</v>
      </c>
      <c r="K142" s="72">
        <v>5.7000000000000002E-2</v>
      </c>
      <c r="L142" s="72">
        <v>2.0200000000086923E-2</v>
      </c>
      <c r="M142" s="68">
        <v>75143.37775</v>
      </c>
      <c r="N142" s="70">
        <v>125.54</v>
      </c>
      <c r="O142" s="68">
        <v>94.33499675900002</v>
      </c>
      <c r="P142" s="69">
        <f t="shared" si="2"/>
        <v>1.1022685366358887E-3</v>
      </c>
      <c r="Q142" s="69">
        <f>O142/'סכום נכסי הקרן'!$C$41</f>
        <v>4.4822190292208117E-6</v>
      </c>
    </row>
    <row r="143" spans="1:17">
      <c r="A143" s="62" t="s">
        <v>3505</v>
      </c>
      <c r="B143" s="71" t="s">
        <v>3104</v>
      </c>
      <c r="C143" s="59">
        <v>9365</v>
      </c>
      <c r="D143" s="130" t="s">
        <v>3565</v>
      </c>
      <c r="E143" s="59" t="s">
        <v>272</v>
      </c>
      <c r="F143" s="78">
        <v>44906</v>
      </c>
      <c r="G143" s="59" t="s">
        <v>3094</v>
      </c>
      <c r="H143" s="68">
        <v>1.7599999999898701</v>
      </c>
      <c r="I143" s="71" t="s">
        <v>308</v>
      </c>
      <c r="J143" s="71" t="s">
        <v>132</v>
      </c>
      <c r="K143" s="72">
        <v>7.6799999999999993E-2</v>
      </c>
      <c r="L143" s="72">
        <v>7.6800045357958105E-2</v>
      </c>
      <c r="M143" s="68">
        <v>0.60462400000000005</v>
      </c>
      <c r="N143" s="70">
        <v>100.64</v>
      </c>
      <c r="O143" s="68">
        <v>6.0849299999999999E-4</v>
      </c>
      <c r="P143" s="69">
        <f t="shared" si="2"/>
        <v>7.110009134538838E-9</v>
      </c>
      <c r="Q143" s="69">
        <f>O143/'סכום נכסי הקרן'!$C$41</f>
        <v>2.8911846053436707E-11</v>
      </c>
    </row>
    <row r="144" spans="1:17">
      <c r="A144" s="62" t="s">
        <v>3505</v>
      </c>
      <c r="B144" s="71" t="s">
        <v>3104</v>
      </c>
      <c r="C144" s="59">
        <v>9509</v>
      </c>
      <c r="D144" s="130" t="s">
        <v>3565</v>
      </c>
      <c r="E144" s="59" t="s">
        <v>272</v>
      </c>
      <c r="F144" s="78">
        <v>44991</v>
      </c>
      <c r="G144" s="59" t="s">
        <v>3094</v>
      </c>
      <c r="H144" s="68">
        <v>1.7699999646618496</v>
      </c>
      <c r="I144" s="71" t="s">
        <v>308</v>
      </c>
      <c r="J144" s="71" t="s">
        <v>132</v>
      </c>
      <c r="K144" s="72">
        <v>7.6799999999999993E-2</v>
      </c>
      <c r="L144" s="72">
        <v>7.3099998939855484E-2</v>
      </c>
      <c r="M144" s="68">
        <v>29.90212</v>
      </c>
      <c r="N144" s="70">
        <v>101.26</v>
      </c>
      <c r="O144" s="68">
        <v>3.0278891000000002E-2</v>
      </c>
      <c r="P144" s="69">
        <f t="shared" si="2"/>
        <v>3.5379731828255353E-7</v>
      </c>
      <c r="Q144" s="69">
        <f>O144/'סכום נכסי הקרן'!$C$41</f>
        <v>1.4386667311880173E-9</v>
      </c>
    </row>
    <row r="145" spans="1:17">
      <c r="A145" s="62" t="s">
        <v>3505</v>
      </c>
      <c r="B145" s="71" t="s">
        <v>3104</v>
      </c>
      <c r="C145" s="59">
        <v>9316</v>
      </c>
      <c r="D145" s="130" t="s">
        <v>3565</v>
      </c>
      <c r="E145" s="59" t="s">
        <v>272</v>
      </c>
      <c r="F145" s="78">
        <v>44885</v>
      </c>
      <c r="G145" s="59" t="s">
        <v>3094</v>
      </c>
      <c r="H145" s="68">
        <v>1.7599999993158228</v>
      </c>
      <c r="I145" s="71" t="s">
        <v>308</v>
      </c>
      <c r="J145" s="71" t="s">
        <v>132</v>
      </c>
      <c r="K145" s="72">
        <v>7.6799999999999993E-2</v>
      </c>
      <c r="L145" s="72">
        <v>8.0899999949114301E-2</v>
      </c>
      <c r="M145" s="68">
        <v>233.92764099999999</v>
      </c>
      <c r="N145" s="70">
        <v>99.97</v>
      </c>
      <c r="O145" s="68">
        <v>0.233857491</v>
      </c>
      <c r="P145" s="69">
        <f t="shared" si="2"/>
        <v>2.7325357846192712E-6</v>
      </c>
      <c r="Q145" s="69">
        <f>O145/'סכום נכסי הקרן'!$C$41</f>
        <v>1.1111470104397192E-8</v>
      </c>
    </row>
    <row r="146" spans="1:17">
      <c r="A146" s="62" t="s">
        <v>3506</v>
      </c>
      <c r="B146" s="71" t="s">
        <v>3104</v>
      </c>
      <c r="C146" s="59" t="s">
        <v>3182</v>
      </c>
      <c r="D146" s="130" t="s">
        <v>3565</v>
      </c>
      <c r="E146" s="59" t="s">
        <v>518</v>
      </c>
      <c r="F146" s="78">
        <v>45015</v>
      </c>
      <c r="G146" s="59" t="s">
        <v>130</v>
      </c>
      <c r="H146" s="68">
        <v>4.9699999999968902</v>
      </c>
      <c r="I146" s="71" t="s">
        <v>291</v>
      </c>
      <c r="J146" s="71" t="s">
        <v>132</v>
      </c>
      <c r="K146" s="72">
        <v>4.4999999999999998E-2</v>
      </c>
      <c r="L146" s="72">
        <v>3.7099999999986755E-2</v>
      </c>
      <c r="M146" s="68">
        <v>305023.99349099997</v>
      </c>
      <c r="N146" s="70">
        <v>106.49</v>
      </c>
      <c r="O146" s="68">
        <v>324.82003303300002</v>
      </c>
      <c r="P146" s="69">
        <f t="shared" si="2"/>
        <v>3.7953984712163283E-3</v>
      </c>
      <c r="Q146" s="69">
        <f>O146/'סכום נכסי הקרן'!$C$41</f>
        <v>1.5433450820506271E-5</v>
      </c>
    </row>
    <row r="147" spans="1:17">
      <c r="A147" s="62" t="s">
        <v>3507</v>
      </c>
      <c r="B147" s="71" t="s">
        <v>3104</v>
      </c>
      <c r="C147" s="59" t="s">
        <v>3183</v>
      </c>
      <c r="D147" s="130" t="s">
        <v>3565</v>
      </c>
      <c r="E147" s="59" t="s">
        <v>518</v>
      </c>
      <c r="F147" s="78">
        <v>44074</v>
      </c>
      <c r="G147" s="59" t="s">
        <v>130</v>
      </c>
      <c r="H147" s="68">
        <v>8.5999999999939298</v>
      </c>
      <c r="I147" s="71" t="s">
        <v>628</v>
      </c>
      <c r="J147" s="71" t="s">
        <v>132</v>
      </c>
      <c r="K147" s="72">
        <v>2.35E-2</v>
      </c>
      <c r="L147" s="72">
        <v>4.0899999999964687E-2</v>
      </c>
      <c r="M147" s="68">
        <v>376864.62403800001</v>
      </c>
      <c r="N147" s="70">
        <v>96.18</v>
      </c>
      <c r="O147" s="68">
        <v>362.46839029200004</v>
      </c>
      <c r="P147" s="69">
        <f t="shared" si="2"/>
        <v>4.2353051981825745E-3</v>
      </c>
      <c r="Q147" s="69">
        <f>O147/'סכום נכסי הקרן'!$C$41</f>
        <v>1.7222269277311846E-5</v>
      </c>
    </row>
    <row r="148" spans="1:17">
      <c r="A148" s="62" t="s">
        <v>3507</v>
      </c>
      <c r="B148" s="71" t="s">
        <v>3104</v>
      </c>
      <c r="C148" s="59" t="s">
        <v>3184</v>
      </c>
      <c r="D148" s="130" t="s">
        <v>3565</v>
      </c>
      <c r="E148" s="59" t="s">
        <v>518</v>
      </c>
      <c r="F148" s="78">
        <v>44189</v>
      </c>
      <c r="G148" s="59" t="s">
        <v>130</v>
      </c>
      <c r="H148" s="68">
        <v>8.50000000003336</v>
      </c>
      <c r="I148" s="71" t="s">
        <v>628</v>
      </c>
      <c r="J148" s="71" t="s">
        <v>132</v>
      </c>
      <c r="K148" s="72">
        <v>2.4700000000000003E-2</v>
      </c>
      <c r="L148" s="72">
        <v>4.3300000000255759E-2</v>
      </c>
      <c r="M148" s="68">
        <v>47147.830543999997</v>
      </c>
      <c r="N148" s="70">
        <v>95.37</v>
      </c>
      <c r="O148" s="68">
        <v>44.964889245000002</v>
      </c>
      <c r="P148" s="69">
        <f t="shared" si="2"/>
        <v>5.253976188148051E-4</v>
      </c>
      <c r="Q148" s="69">
        <f>O148/'סכום נכסי הקרן'!$C$41</f>
        <v>2.1364550712354489E-6</v>
      </c>
    </row>
    <row r="149" spans="1:17">
      <c r="A149" s="62" t="s">
        <v>3507</v>
      </c>
      <c r="B149" s="71" t="s">
        <v>3104</v>
      </c>
      <c r="C149" s="59" t="s">
        <v>3185</v>
      </c>
      <c r="D149" s="130" t="s">
        <v>3565</v>
      </c>
      <c r="E149" s="59" t="s">
        <v>518</v>
      </c>
      <c r="F149" s="78">
        <v>44322</v>
      </c>
      <c r="G149" s="59" t="s">
        <v>130</v>
      </c>
      <c r="H149" s="68">
        <v>8.4099999999805846</v>
      </c>
      <c r="I149" s="71" t="s">
        <v>628</v>
      </c>
      <c r="J149" s="71" t="s">
        <v>132</v>
      </c>
      <c r="K149" s="72">
        <v>2.5600000000000001E-2</v>
      </c>
      <c r="L149" s="72">
        <v>4.5899999999898487E-2</v>
      </c>
      <c r="M149" s="68">
        <v>217040.37440500001</v>
      </c>
      <c r="N149" s="70">
        <v>93.5</v>
      </c>
      <c r="O149" s="68">
        <v>202.93274573400001</v>
      </c>
      <c r="P149" s="69">
        <f t="shared" si="2"/>
        <v>2.3711919050273173E-3</v>
      </c>
      <c r="Q149" s="69">
        <f>O149/'סכום נכסי הקרן'!$C$41</f>
        <v>9.6421163495103859E-6</v>
      </c>
    </row>
    <row r="150" spans="1:17">
      <c r="A150" s="62" t="s">
        <v>3507</v>
      </c>
      <c r="B150" s="71" t="s">
        <v>3104</v>
      </c>
      <c r="C150" s="59" t="s">
        <v>3186</v>
      </c>
      <c r="D150" s="130" t="s">
        <v>3565</v>
      </c>
      <c r="E150" s="59" t="s">
        <v>518</v>
      </c>
      <c r="F150" s="78">
        <v>44418</v>
      </c>
      <c r="G150" s="59" t="s">
        <v>130</v>
      </c>
      <c r="H150" s="68">
        <v>8.5300000000205713</v>
      </c>
      <c r="I150" s="71" t="s">
        <v>628</v>
      </c>
      <c r="J150" s="71" t="s">
        <v>132</v>
      </c>
      <c r="K150" s="72">
        <v>2.2700000000000001E-2</v>
      </c>
      <c r="L150" s="72">
        <v>4.4300000000109675E-2</v>
      </c>
      <c r="M150" s="68">
        <v>216296.71962900003</v>
      </c>
      <c r="N150" s="70">
        <v>91.47</v>
      </c>
      <c r="O150" s="68">
        <v>197.84660698100001</v>
      </c>
      <c r="P150" s="69">
        <f t="shared" si="2"/>
        <v>2.3117623092992453E-3</v>
      </c>
      <c r="Q150" s="69">
        <f>O150/'סכום נכסי הקרן'!$C$41</f>
        <v>9.4004543079862348E-6</v>
      </c>
    </row>
    <row r="151" spans="1:17">
      <c r="A151" s="62" t="s">
        <v>3507</v>
      </c>
      <c r="B151" s="71" t="s">
        <v>3104</v>
      </c>
      <c r="C151" s="59" t="s">
        <v>3187</v>
      </c>
      <c r="D151" s="130" t="s">
        <v>3565</v>
      </c>
      <c r="E151" s="59" t="s">
        <v>518</v>
      </c>
      <c r="F151" s="78">
        <v>44530</v>
      </c>
      <c r="G151" s="59" t="s">
        <v>130</v>
      </c>
      <c r="H151" s="68">
        <v>8.5700000000103014</v>
      </c>
      <c r="I151" s="71" t="s">
        <v>628</v>
      </c>
      <c r="J151" s="71" t="s">
        <v>132</v>
      </c>
      <c r="K151" s="72">
        <v>1.7899999999999999E-2</v>
      </c>
      <c r="L151" s="72">
        <v>4.7100000000043191E-2</v>
      </c>
      <c r="M151" s="68">
        <v>178230.98649899999</v>
      </c>
      <c r="N151" s="70">
        <v>84.42</v>
      </c>
      <c r="O151" s="68">
        <v>150.46260318500001</v>
      </c>
      <c r="P151" s="69">
        <f t="shared" si="2"/>
        <v>1.7580982575836411E-3</v>
      </c>
      <c r="Q151" s="69">
        <f>O151/'סכום נכסי הקרן'!$C$41</f>
        <v>7.1490577871628033E-6</v>
      </c>
    </row>
    <row r="152" spans="1:17">
      <c r="A152" s="62" t="s">
        <v>3507</v>
      </c>
      <c r="B152" s="71" t="s">
        <v>3104</v>
      </c>
      <c r="C152" s="59" t="s">
        <v>3188</v>
      </c>
      <c r="D152" s="130" t="s">
        <v>3565</v>
      </c>
      <c r="E152" s="59" t="s">
        <v>518</v>
      </c>
      <c r="F152" s="78">
        <v>44612</v>
      </c>
      <c r="G152" s="59" t="s">
        <v>130</v>
      </c>
      <c r="H152" s="68">
        <v>8.4100000000063293</v>
      </c>
      <c r="I152" s="71" t="s">
        <v>628</v>
      </c>
      <c r="J152" s="71" t="s">
        <v>132</v>
      </c>
      <c r="K152" s="72">
        <v>2.3599999999999999E-2</v>
      </c>
      <c r="L152" s="72">
        <v>4.7800000000046527E-2</v>
      </c>
      <c r="M152" s="68">
        <v>209017.38393400001</v>
      </c>
      <c r="N152" s="70">
        <v>88.43</v>
      </c>
      <c r="O152" s="68">
        <v>184.83407776300001</v>
      </c>
      <c r="P152" s="69">
        <f t="shared" si="2"/>
        <v>2.1597158574856111E-3</v>
      </c>
      <c r="Q152" s="69">
        <f>O152/'סכום נכסי הקרן'!$C$41</f>
        <v>8.7821789268123143E-6</v>
      </c>
    </row>
    <row r="153" spans="1:17">
      <c r="A153" s="62" t="s">
        <v>3507</v>
      </c>
      <c r="B153" s="71" t="s">
        <v>3104</v>
      </c>
      <c r="C153" s="59" t="s">
        <v>3189</v>
      </c>
      <c r="D153" s="130" t="s">
        <v>3565</v>
      </c>
      <c r="E153" s="59" t="s">
        <v>518</v>
      </c>
      <c r="F153" s="78">
        <v>44662</v>
      </c>
      <c r="G153" s="59" t="s">
        <v>130</v>
      </c>
      <c r="H153" s="68">
        <v>8.4499999999927375</v>
      </c>
      <c r="I153" s="71" t="s">
        <v>628</v>
      </c>
      <c r="J153" s="71" t="s">
        <v>132</v>
      </c>
      <c r="K153" s="72">
        <v>2.4E-2</v>
      </c>
      <c r="L153" s="72">
        <v>4.5699999999951751E-2</v>
      </c>
      <c r="M153" s="68">
        <v>238054.42471799999</v>
      </c>
      <c r="N153" s="70">
        <v>89.67</v>
      </c>
      <c r="O153" s="68">
        <v>213.46341517900001</v>
      </c>
      <c r="P153" s="69">
        <f t="shared" si="2"/>
        <v>2.4942387698996481E-3</v>
      </c>
      <c r="Q153" s="69">
        <f>O153/'סכום נכסי הקרן'!$C$41</f>
        <v>1.0142469013934576E-5</v>
      </c>
    </row>
    <row r="154" spans="1:17">
      <c r="A154" s="62" t="s">
        <v>3507</v>
      </c>
      <c r="B154" s="71" t="s">
        <v>3104</v>
      </c>
      <c r="C154" s="59" t="s">
        <v>3190</v>
      </c>
      <c r="D154" s="130" t="s">
        <v>3565</v>
      </c>
      <c r="E154" s="59" t="s">
        <v>518</v>
      </c>
      <c r="F154" s="78">
        <v>45197</v>
      </c>
      <c r="G154" s="59" t="s">
        <v>130</v>
      </c>
      <c r="H154" s="68">
        <v>8.2000000005411113</v>
      </c>
      <c r="I154" s="71" t="s">
        <v>628</v>
      </c>
      <c r="J154" s="71" t="s">
        <v>132</v>
      </c>
      <c r="K154" s="72">
        <v>4.1200000000000001E-2</v>
      </c>
      <c r="L154" s="72">
        <v>4.1400000001893894E-2</v>
      </c>
      <c r="M154" s="68">
        <v>3678.0715380000001</v>
      </c>
      <c r="N154" s="70">
        <v>100.49</v>
      </c>
      <c r="O154" s="68">
        <v>3.696094145</v>
      </c>
      <c r="P154" s="69">
        <f t="shared" si="2"/>
        <v>4.3187453484371255E-5</v>
      </c>
      <c r="Q154" s="69">
        <f>O154/'סכום נכסי הקרן'!$C$41</f>
        <v>1.7561566841237083E-7</v>
      </c>
    </row>
    <row r="155" spans="1:17">
      <c r="A155" s="62" t="s">
        <v>3507</v>
      </c>
      <c r="B155" s="71" t="s">
        <v>3104</v>
      </c>
      <c r="C155" s="59" t="s">
        <v>3191</v>
      </c>
      <c r="D155" s="130" t="s">
        <v>3565</v>
      </c>
      <c r="E155" s="59" t="s">
        <v>518</v>
      </c>
      <c r="F155" s="78">
        <v>45197</v>
      </c>
      <c r="G155" s="59" t="s">
        <v>130</v>
      </c>
      <c r="H155" s="68">
        <v>8.1999999999804309</v>
      </c>
      <c r="I155" s="71" t="s">
        <v>628</v>
      </c>
      <c r="J155" s="71" t="s">
        <v>132</v>
      </c>
      <c r="K155" s="72">
        <v>4.1200000000000001E-2</v>
      </c>
      <c r="L155" s="72">
        <v>4.1399999999916386E-2</v>
      </c>
      <c r="M155" s="68">
        <v>111874.67615</v>
      </c>
      <c r="N155" s="70">
        <v>100.49</v>
      </c>
      <c r="O155" s="68">
        <v>112.42286257100001</v>
      </c>
      <c r="P155" s="69">
        <f t="shared" si="2"/>
        <v>1.3136183650605915E-3</v>
      </c>
      <c r="Q155" s="69">
        <f>O155/'סכום נכסי הקרן'!$C$41</f>
        <v>5.341643199740053E-6</v>
      </c>
    </row>
    <row r="156" spans="1:17">
      <c r="A156" s="62" t="s">
        <v>3508</v>
      </c>
      <c r="B156" s="71" t="s">
        <v>3095</v>
      </c>
      <c r="C156" s="59">
        <v>7490</v>
      </c>
      <c r="D156" s="130" t="s">
        <v>3565</v>
      </c>
      <c r="E156" s="59" t="s">
        <v>272</v>
      </c>
      <c r="F156" s="78">
        <v>43899</v>
      </c>
      <c r="G156" s="59" t="s">
        <v>3094</v>
      </c>
      <c r="H156" s="68">
        <v>3.2799999939939557</v>
      </c>
      <c r="I156" s="71" t="s">
        <v>128</v>
      </c>
      <c r="J156" s="71" t="s">
        <v>132</v>
      </c>
      <c r="K156" s="72">
        <v>2.3889999999999998E-2</v>
      </c>
      <c r="L156" s="72">
        <v>4.7399999969969776E-2</v>
      </c>
      <c r="M156" s="68">
        <v>71.790000000000006</v>
      </c>
      <c r="N156" s="70">
        <v>92.77</v>
      </c>
      <c r="O156" s="68">
        <v>6.6599580000000005E-2</v>
      </c>
      <c r="P156" s="69">
        <f t="shared" si="2"/>
        <v>7.78190746904977E-7</v>
      </c>
      <c r="Q156" s="69">
        <f>O156/'סכום נכסי הקרן'!$C$41</f>
        <v>3.1644025554666075E-9</v>
      </c>
    </row>
    <row r="157" spans="1:17">
      <c r="A157" s="62" t="s">
        <v>3508</v>
      </c>
      <c r="B157" s="71" t="s">
        <v>3095</v>
      </c>
      <c r="C157" s="59">
        <v>7491</v>
      </c>
      <c r="D157" s="130" t="s">
        <v>3565</v>
      </c>
      <c r="E157" s="59" t="s">
        <v>272</v>
      </c>
      <c r="F157" s="78">
        <v>43899</v>
      </c>
      <c r="G157" s="59" t="s">
        <v>3094</v>
      </c>
      <c r="H157" s="68">
        <v>3.3900000000031092</v>
      </c>
      <c r="I157" s="71" t="s">
        <v>128</v>
      </c>
      <c r="J157" s="71" t="s">
        <v>132</v>
      </c>
      <c r="K157" s="72">
        <v>1.2969999999999999E-2</v>
      </c>
      <c r="L157" s="72">
        <v>2.1200000000026645E-2</v>
      </c>
      <c r="M157" s="68">
        <v>291448.74135999999</v>
      </c>
      <c r="N157" s="70">
        <v>108.17</v>
      </c>
      <c r="O157" s="68">
        <v>315.260106818</v>
      </c>
      <c r="P157" s="69">
        <f t="shared" si="2"/>
        <v>3.6836943715567311E-3</v>
      </c>
      <c r="Q157" s="69">
        <f>O157/'סכום נכסי הקרן'!$C$41</f>
        <v>1.4979221905777104E-5</v>
      </c>
    </row>
    <row r="158" spans="1:17">
      <c r="A158" s="62" t="s">
        <v>3509</v>
      </c>
      <c r="B158" s="71" t="s">
        <v>3104</v>
      </c>
      <c r="C158" s="59" t="s">
        <v>3192</v>
      </c>
      <c r="D158" s="130" t="s">
        <v>3565</v>
      </c>
      <c r="E158" s="59" t="s">
        <v>518</v>
      </c>
      <c r="F158" s="78">
        <v>43924</v>
      </c>
      <c r="G158" s="59" t="s">
        <v>130</v>
      </c>
      <c r="H158" s="68">
        <v>7.8000000000074099</v>
      </c>
      <c r="I158" s="71" t="s">
        <v>628</v>
      </c>
      <c r="J158" s="71" t="s">
        <v>132</v>
      </c>
      <c r="K158" s="72">
        <v>2.7900000000000001E-2</v>
      </c>
      <c r="L158" s="72">
        <v>3.190000000005002E-2</v>
      </c>
      <c r="M158" s="68">
        <v>49864.421821000011</v>
      </c>
      <c r="N158" s="70">
        <v>108.25</v>
      </c>
      <c r="O158" s="68">
        <v>53.978233367000001</v>
      </c>
      <c r="P158" s="69">
        <f t="shared" si="2"/>
        <v>6.3071511472710304E-4</v>
      </c>
      <c r="Q158" s="69">
        <f>O158/'סכום נכסי הקרן'!$C$41</f>
        <v>2.5647137655538923E-6</v>
      </c>
    </row>
    <row r="159" spans="1:17">
      <c r="A159" s="62" t="s">
        <v>3509</v>
      </c>
      <c r="B159" s="71" t="s">
        <v>3104</v>
      </c>
      <c r="C159" s="59" t="s">
        <v>3193</v>
      </c>
      <c r="D159" s="130" t="s">
        <v>3565</v>
      </c>
      <c r="E159" s="59" t="s">
        <v>518</v>
      </c>
      <c r="F159" s="78">
        <v>44015</v>
      </c>
      <c r="G159" s="59" t="s">
        <v>130</v>
      </c>
      <c r="H159" s="68">
        <v>7.5799999999104397</v>
      </c>
      <c r="I159" s="71" t="s">
        <v>628</v>
      </c>
      <c r="J159" s="71" t="s">
        <v>132</v>
      </c>
      <c r="K159" s="72">
        <v>2.75E-2</v>
      </c>
      <c r="L159" s="72">
        <v>4.1699999999624815E-2</v>
      </c>
      <c r="M159" s="68">
        <v>41107.275373999997</v>
      </c>
      <c r="N159" s="70">
        <v>100.5</v>
      </c>
      <c r="O159" s="68">
        <v>41.312810514999995</v>
      </c>
      <c r="P159" s="69">
        <f t="shared" si="2"/>
        <v>4.8272446870403134E-4</v>
      </c>
      <c r="Q159" s="69">
        <f>O159/'סכום נכסי הקרן'!$C$41</f>
        <v>1.9629307447160135E-6</v>
      </c>
    </row>
    <row r="160" spans="1:17">
      <c r="A160" s="62" t="s">
        <v>3509</v>
      </c>
      <c r="B160" s="71" t="s">
        <v>3104</v>
      </c>
      <c r="C160" s="59" t="s">
        <v>3194</v>
      </c>
      <c r="D160" s="130" t="s">
        <v>3565</v>
      </c>
      <c r="E160" s="59" t="s">
        <v>518</v>
      </c>
      <c r="F160" s="78">
        <v>44108</v>
      </c>
      <c r="G160" s="59" t="s">
        <v>130</v>
      </c>
      <c r="H160" s="68">
        <v>7.4899999999876785</v>
      </c>
      <c r="I160" s="71" t="s">
        <v>628</v>
      </c>
      <c r="J160" s="71" t="s">
        <v>132</v>
      </c>
      <c r="K160" s="72">
        <v>2.75E-2</v>
      </c>
      <c r="L160" s="72">
        <v>4.5999999999999999E-2</v>
      </c>
      <c r="M160" s="68">
        <v>66676.195888999995</v>
      </c>
      <c r="N160" s="70">
        <v>97.38</v>
      </c>
      <c r="O160" s="68">
        <v>64.929278420000003</v>
      </c>
      <c r="P160" s="69">
        <f t="shared" si="2"/>
        <v>7.5867390859913838E-4</v>
      </c>
      <c r="Q160" s="69">
        <f>O160/'סכום נכסי הקרן'!$C$41</f>
        <v>3.0850400941995555E-6</v>
      </c>
    </row>
    <row r="161" spans="1:17">
      <c r="A161" s="62" t="s">
        <v>3509</v>
      </c>
      <c r="B161" s="71" t="s">
        <v>3104</v>
      </c>
      <c r="C161" s="59" t="s">
        <v>3195</v>
      </c>
      <c r="D161" s="130" t="s">
        <v>3565</v>
      </c>
      <c r="E161" s="59" t="s">
        <v>518</v>
      </c>
      <c r="F161" s="78">
        <v>44200</v>
      </c>
      <c r="G161" s="59" t="s">
        <v>130</v>
      </c>
      <c r="H161" s="68">
        <v>7.3600000000148258</v>
      </c>
      <c r="I161" s="71" t="s">
        <v>628</v>
      </c>
      <c r="J161" s="71" t="s">
        <v>132</v>
      </c>
      <c r="K161" s="72">
        <v>2.75E-2</v>
      </c>
      <c r="L161" s="72">
        <v>5.1599999999962926E-2</v>
      </c>
      <c r="M161" s="68">
        <v>34592.507651</v>
      </c>
      <c r="N161" s="70">
        <v>93.59</v>
      </c>
      <c r="O161" s="68">
        <v>32.375127456999998</v>
      </c>
      <c r="P161" s="69">
        <f t="shared" si="2"/>
        <v>3.7829104353070476E-4</v>
      </c>
      <c r="Q161" s="69">
        <f>O161/'סכום נכסי הקרן'!$C$41</f>
        <v>1.5382669989583704E-6</v>
      </c>
    </row>
    <row r="162" spans="1:17">
      <c r="A162" s="62" t="s">
        <v>3509</v>
      </c>
      <c r="B162" s="71" t="s">
        <v>3104</v>
      </c>
      <c r="C162" s="59" t="s">
        <v>3196</v>
      </c>
      <c r="D162" s="130" t="s">
        <v>3565</v>
      </c>
      <c r="E162" s="59" t="s">
        <v>518</v>
      </c>
      <c r="F162" s="78">
        <v>44290</v>
      </c>
      <c r="G162" s="59" t="s">
        <v>130</v>
      </c>
      <c r="H162" s="68">
        <v>7.2699999999920664</v>
      </c>
      <c r="I162" s="71" t="s">
        <v>628</v>
      </c>
      <c r="J162" s="71" t="s">
        <v>132</v>
      </c>
      <c r="K162" s="72">
        <v>2.75E-2</v>
      </c>
      <c r="L162" s="72">
        <v>5.5400000000006611E-2</v>
      </c>
      <c r="M162" s="68">
        <v>66443.482036000001</v>
      </c>
      <c r="N162" s="70">
        <v>91.05</v>
      </c>
      <c r="O162" s="68">
        <v>60.496789923999998</v>
      </c>
      <c r="P162" s="69">
        <f t="shared" si="2"/>
        <v>7.0688196736842844E-4</v>
      </c>
      <c r="Q162" s="69">
        <f>O162/'סכום נכסי הקרן'!$C$41</f>
        <v>2.8744354939330261E-6</v>
      </c>
    </row>
    <row r="163" spans="1:17">
      <c r="A163" s="62" t="s">
        <v>3509</v>
      </c>
      <c r="B163" s="71" t="s">
        <v>3104</v>
      </c>
      <c r="C163" s="59" t="s">
        <v>3197</v>
      </c>
      <c r="D163" s="130" t="s">
        <v>3565</v>
      </c>
      <c r="E163" s="59" t="s">
        <v>518</v>
      </c>
      <c r="F163" s="78">
        <v>44496</v>
      </c>
      <c r="G163" s="59" t="s">
        <v>130</v>
      </c>
      <c r="H163" s="68">
        <v>6.7099999999655919</v>
      </c>
      <c r="I163" s="71" t="s">
        <v>628</v>
      </c>
      <c r="J163" s="71" t="s">
        <v>132</v>
      </c>
      <c r="K163" s="72">
        <v>2.75E-2</v>
      </c>
      <c r="L163" s="72">
        <v>8.1599999999584241E-2</v>
      </c>
      <c r="M163" s="68">
        <v>74430.913428999993</v>
      </c>
      <c r="N163" s="70">
        <v>74.97</v>
      </c>
      <c r="O163" s="68">
        <v>55.800856152000001</v>
      </c>
      <c r="P163" s="69">
        <f t="shared" si="2"/>
        <v>6.5201176834541689E-4</v>
      </c>
      <c r="Q163" s="69">
        <f>O163/'סכום נכסי הקרן'!$C$41</f>
        <v>2.651313593938781E-6</v>
      </c>
    </row>
    <row r="164" spans="1:17">
      <c r="A164" s="62" t="s">
        <v>3509</v>
      </c>
      <c r="B164" s="71" t="s">
        <v>3104</v>
      </c>
      <c r="C164" s="59" t="s">
        <v>3198</v>
      </c>
      <c r="D164" s="130" t="s">
        <v>3565</v>
      </c>
      <c r="E164" s="59" t="s">
        <v>518</v>
      </c>
      <c r="F164" s="78">
        <v>44615</v>
      </c>
      <c r="G164" s="59" t="s">
        <v>130</v>
      </c>
      <c r="H164" s="68">
        <v>6.9499999999924107</v>
      </c>
      <c r="I164" s="71" t="s">
        <v>628</v>
      </c>
      <c r="J164" s="71" t="s">
        <v>132</v>
      </c>
      <c r="K164" s="72">
        <v>2.75E-2</v>
      </c>
      <c r="L164" s="72">
        <v>7.0199999999892376E-2</v>
      </c>
      <c r="M164" s="68">
        <v>90352.336418000006</v>
      </c>
      <c r="N164" s="70">
        <v>80.209999999999994</v>
      </c>
      <c r="O164" s="68">
        <v>72.471609588999996</v>
      </c>
      <c r="P164" s="69">
        <f t="shared" si="2"/>
        <v>8.4680317797003815E-4</v>
      </c>
      <c r="Q164" s="69">
        <f>O164/'סכום נכסי הקרן'!$C$41</f>
        <v>3.443405297484006E-6</v>
      </c>
    </row>
    <row r="165" spans="1:17">
      <c r="A165" s="62" t="s">
        <v>3509</v>
      </c>
      <c r="B165" s="71" t="s">
        <v>3104</v>
      </c>
      <c r="C165" s="59" t="s">
        <v>3199</v>
      </c>
      <c r="D165" s="130" t="s">
        <v>3565</v>
      </c>
      <c r="E165" s="59" t="s">
        <v>518</v>
      </c>
      <c r="F165" s="78">
        <v>44753</v>
      </c>
      <c r="G165" s="59" t="s">
        <v>130</v>
      </c>
      <c r="H165" s="68">
        <v>7.5700000000008503</v>
      </c>
      <c r="I165" s="71" t="s">
        <v>628</v>
      </c>
      <c r="J165" s="71" t="s">
        <v>132</v>
      </c>
      <c r="K165" s="72">
        <v>2.9100000000000001E-2</v>
      </c>
      <c r="L165" s="72">
        <v>4.0700000000047122E-2</v>
      </c>
      <c r="M165" s="68">
        <v>133377.261341</v>
      </c>
      <c r="N165" s="70">
        <v>97.05</v>
      </c>
      <c r="O165" s="68">
        <v>129.442627477</v>
      </c>
      <c r="P165" s="69">
        <f t="shared" si="2"/>
        <v>1.5124878408793166E-3</v>
      </c>
      <c r="Q165" s="69">
        <f>O165/'סכום נכסי הקרן'!$C$41</f>
        <v>6.1503177824023946E-6</v>
      </c>
    </row>
    <row r="166" spans="1:17">
      <c r="A166" s="62" t="s">
        <v>3509</v>
      </c>
      <c r="B166" s="71" t="s">
        <v>3104</v>
      </c>
      <c r="C166" s="59" t="s">
        <v>3200</v>
      </c>
      <c r="D166" s="130" t="s">
        <v>3565</v>
      </c>
      <c r="E166" s="59" t="s">
        <v>518</v>
      </c>
      <c r="F166" s="78">
        <v>44959</v>
      </c>
      <c r="G166" s="59" t="s">
        <v>130</v>
      </c>
      <c r="H166" s="68">
        <v>7.4499999999636</v>
      </c>
      <c r="I166" s="71" t="s">
        <v>628</v>
      </c>
      <c r="J166" s="71" t="s">
        <v>132</v>
      </c>
      <c r="K166" s="72">
        <v>3.4599999999999999E-2</v>
      </c>
      <c r="L166" s="72">
        <v>4.219999999979742E-2</v>
      </c>
      <c r="M166" s="68">
        <v>64537.383086000002</v>
      </c>
      <c r="N166" s="70">
        <v>97.91</v>
      </c>
      <c r="O166" s="68">
        <v>63.188547874000008</v>
      </c>
      <c r="P166" s="69">
        <f t="shared" si="2"/>
        <v>7.3833413462831088E-4</v>
      </c>
      <c r="Q166" s="69">
        <f>O166/'סכום נכסי הקרן'!$C$41</f>
        <v>3.0023312814992178E-6</v>
      </c>
    </row>
    <row r="167" spans="1:17">
      <c r="A167" s="62" t="s">
        <v>3509</v>
      </c>
      <c r="B167" s="71" t="s">
        <v>3104</v>
      </c>
      <c r="C167" s="59" t="s">
        <v>3201</v>
      </c>
      <c r="D167" s="130" t="s">
        <v>3565</v>
      </c>
      <c r="E167" s="59" t="s">
        <v>518</v>
      </c>
      <c r="F167" s="78">
        <v>45153</v>
      </c>
      <c r="G167" s="59" t="s">
        <v>130</v>
      </c>
      <c r="H167" s="68">
        <v>7.3299999999666019</v>
      </c>
      <c r="I167" s="71" t="s">
        <v>628</v>
      </c>
      <c r="J167" s="71" t="s">
        <v>132</v>
      </c>
      <c r="K167" s="72">
        <v>3.9705999999999998E-2</v>
      </c>
      <c r="L167" s="72">
        <v>4.3799999999825381E-2</v>
      </c>
      <c r="M167" s="68">
        <v>73327.605419</v>
      </c>
      <c r="N167" s="70">
        <v>98.41</v>
      </c>
      <c r="O167" s="68">
        <v>72.161693976999999</v>
      </c>
      <c r="P167" s="69">
        <f t="shared" si="2"/>
        <v>8.4318193198650807E-4</v>
      </c>
      <c r="Q167" s="69">
        <f>O167/'סכום נכסי הקרן'!$C$41</f>
        <v>3.428680013111465E-6</v>
      </c>
    </row>
    <row r="168" spans="1:17">
      <c r="A168" s="62" t="s">
        <v>3509</v>
      </c>
      <c r="B168" s="71" t="s">
        <v>3104</v>
      </c>
      <c r="C168" s="59" t="s">
        <v>3202</v>
      </c>
      <c r="D168" s="130" t="s">
        <v>3565</v>
      </c>
      <c r="E168" s="59" t="s">
        <v>518</v>
      </c>
      <c r="F168" s="78">
        <v>43011</v>
      </c>
      <c r="G168" s="59" t="s">
        <v>130</v>
      </c>
      <c r="H168" s="68">
        <v>7.5699999999848187</v>
      </c>
      <c r="I168" s="71" t="s">
        <v>628</v>
      </c>
      <c r="J168" s="71" t="s">
        <v>132</v>
      </c>
      <c r="K168" s="72">
        <v>3.5499999999999997E-2</v>
      </c>
      <c r="L168" s="72">
        <v>3.6199999999956628E-2</v>
      </c>
      <c r="M168" s="68">
        <v>41044.035466000001</v>
      </c>
      <c r="N168" s="70">
        <v>112.34</v>
      </c>
      <c r="O168" s="68">
        <v>46.108869509999998</v>
      </c>
      <c r="P168" s="69">
        <f t="shared" si="2"/>
        <v>5.38764592853754E-4</v>
      </c>
      <c r="Q168" s="69">
        <f>O168/'סכום נכסי הקרן'!$C$41</f>
        <v>2.1908099796893664E-6</v>
      </c>
    </row>
    <row r="169" spans="1:17">
      <c r="A169" s="62" t="s">
        <v>3509</v>
      </c>
      <c r="B169" s="71" t="s">
        <v>3104</v>
      </c>
      <c r="C169" s="59" t="s">
        <v>3203</v>
      </c>
      <c r="D169" s="130" t="s">
        <v>3565</v>
      </c>
      <c r="E169" s="59" t="s">
        <v>518</v>
      </c>
      <c r="F169" s="78">
        <v>43104</v>
      </c>
      <c r="G169" s="59" t="s">
        <v>130</v>
      </c>
      <c r="H169" s="68">
        <v>7.4100000000184307</v>
      </c>
      <c r="I169" s="71" t="s">
        <v>628</v>
      </c>
      <c r="J169" s="71" t="s">
        <v>132</v>
      </c>
      <c r="K169" s="72">
        <v>3.4700000000000002E-2</v>
      </c>
      <c r="L169" s="72">
        <v>4.3800000000202476E-2</v>
      </c>
      <c r="M169" s="68">
        <v>72930.795578999998</v>
      </c>
      <c r="N169" s="70">
        <v>105.64</v>
      </c>
      <c r="O169" s="68">
        <v>77.044092038000002</v>
      </c>
      <c r="P169" s="69">
        <f t="shared" si="2"/>
        <v>9.0023089526491018E-4</v>
      </c>
      <c r="Q169" s="69">
        <f>O169/'סכום נכסי הקרן'!$C$41</f>
        <v>3.6606615496471854E-6</v>
      </c>
    </row>
    <row r="170" spans="1:17">
      <c r="A170" s="62" t="s">
        <v>3509</v>
      </c>
      <c r="B170" s="71" t="s">
        <v>3104</v>
      </c>
      <c r="C170" s="59" t="s">
        <v>3204</v>
      </c>
      <c r="D170" s="130" t="s">
        <v>3565</v>
      </c>
      <c r="E170" s="59" t="s">
        <v>518</v>
      </c>
      <c r="F170" s="78">
        <v>43194</v>
      </c>
      <c r="G170" s="59" t="s">
        <v>130</v>
      </c>
      <c r="H170" s="68">
        <v>7.579999999977046</v>
      </c>
      <c r="I170" s="71" t="s">
        <v>628</v>
      </c>
      <c r="J170" s="71" t="s">
        <v>132</v>
      </c>
      <c r="K170" s="72">
        <v>3.44E-2</v>
      </c>
      <c r="L170" s="72">
        <v>3.689999999978958E-2</v>
      </c>
      <c r="M170" s="68">
        <v>47054.764744</v>
      </c>
      <c r="N170" s="70">
        <v>111.1</v>
      </c>
      <c r="O170" s="68">
        <v>52.277845689999999</v>
      </c>
      <c r="P170" s="69">
        <f t="shared" si="2"/>
        <v>6.1084673182750144E-4</v>
      </c>
      <c r="Q170" s="69">
        <f>O170/'סכום נכסי הקרן'!$C$41</f>
        <v>2.4839217979411424E-6</v>
      </c>
    </row>
    <row r="171" spans="1:17">
      <c r="A171" s="62" t="s">
        <v>3509</v>
      </c>
      <c r="B171" s="71" t="s">
        <v>3104</v>
      </c>
      <c r="C171" s="59" t="s">
        <v>3205</v>
      </c>
      <c r="D171" s="130" t="s">
        <v>3565</v>
      </c>
      <c r="E171" s="59" t="s">
        <v>518</v>
      </c>
      <c r="F171" s="78">
        <v>43285</v>
      </c>
      <c r="G171" s="59" t="s">
        <v>130</v>
      </c>
      <c r="H171" s="68">
        <v>7.5299999999501654</v>
      </c>
      <c r="I171" s="71" t="s">
        <v>628</v>
      </c>
      <c r="J171" s="71" t="s">
        <v>132</v>
      </c>
      <c r="K171" s="72">
        <v>3.6600000000000001E-2</v>
      </c>
      <c r="L171" s="72">
        <v>3.6999999999842929E-2</v>
      </c>
      <c r="M171" s="68">
        <v>62774.244844000001</v>
      </c>
      <c r="N171" s="70">
        <v>111.56</v>
      </c>
      <c r="O171" s="68">
        <v>70.030949933000002</v>
      </c>
      <c r="P171" s="69">
        <f t="shared" si="2"/>
        <v>8.182849987166033E-4</v>
      </c>
      <c r="Q171" s="69">
        <f>O171/'סכום נכסי הקרן'!$C$41</f>
        <v>3.3274401569760535E-6</v>
      </c>
    </row>
    <row r="172" spans="1:17">
      <c r="A172" s="62" t="s">
        <v>3509</v>
      </c>
      <c r="B172" s="71" t="s">
        <v>3104</v>
      </c>
      <c r="C172" s="59" t="s">
        <v>3206</v>
      </c>
      <c r="D172" s="130" t="s">
        <v>3565</v>
      </c>
      <c r="E172" s="59" t="s">
        <v>518</v>
      </c>
      <c r="F172" s="78">
        <v>43377</v>
      </c>
      <c r="G172" s="59" t="s">
        <v>130</v>
      </c>
      <c r="H172" s="68">
        <v>7.5000000000072706</v>
      </c>
      <c r="I172" s="71" t="s">
        <v>628</v>
      </c>
      <c r="J172" s="71" t="s">
        <v>132</v>
      </c>
      <c r="K172" s="72">
        <v>3.6200000000000003E-2</v>
      </c>
      <c r="L172" s="72">
        <v>3.8700000000004363E-2</v>
      </c>
      <c r="M172" s="68">
        <v>125506.00199800002</v>
      </c>
      <c r="N172" s="70">
        <v>109.59</v>
      </c>
      <c r="O172" s="68">
        <v>137.54203566200002</v>
      </c>
      <c r="P172" s="69">
        <f t="shared" si="2"/>
        <v>1.6071263431787822E-3</v>
      </c>
      <c r="Q172" s="69">
        <f>O172/'סכום נכסי הקרן'!$C$41</f>
        <v>6.535151860310712E-6</v>
      </c>
    </row>
    <row r="173" spans="1:17">
      <c r="A173" s="62" t="s">
        <v>3509</v>
      </c>
      <c r="B173" s="71" t="s">
        <v>3104</v>
      </c>
      <c r="C173" s="59" t="s">
        <v>3207</v>
      </c>
      <c r="D173" s="130" t="s">
        <v>3565</v>
      </c>
      <c r="E173" s="59" t="s">
        <v>518</v>
      </c>
      <c r="F173" s="78">
        <v>43469</v>
      </c>
      <c r="G173" s="59" t="s">
        <v>130</v>
      </c>
      <c r="H173" s="68">
        <v>7.5799999999772911</v>
      </c>
      <c r="I173" s="71" t="s">
        <v>628</v>
      </c>
      <c r="J173" s="71" t="s">
        <v>132</v>
      </c>
      <c r="K173" s="72">
        <v>3.8199999999999998E-2</v>
      </c>
      <c r="L173" s="72">
        <v>3.37999999999491E-2</v>
      </c>
      <c r="M173" s="68">
        <v>88658.237815999979</v>
      </c>
      <c r="N173" s="70">
        <v>115.23</v>
      </c>
      <c r="O173" s="68">
        <v>102.160888754</v>
      </c>
      <c r="P173" s="69">
        <f t="shared" si="2"/>
        <v>1.1937111063455882E-3</v>
      </c>
      <c r="Q173" s="69">
        <f>O173/'סכום נכסי הקרן'!$C$41</f>
        <v>4.8540572994889363E-6</v>
      </c>
    </row>
    <row r="174" spans="1:17">
      <c r="A174" s="62" t="s">
        <v>3509</v>
      </c>
      <c r="B174" s="71" t="s">
        <v>3104</v>
      </c>
      <c r="C174" s="59" t="s">
        <v>3208</v>
      </c>
      <c r="D174" s="130" t="s">
        <v>3565</v>
      </c>
      <c r="E174" s="59" t="s">
        <v>518</v>
      </c>
      <c r="F174" s="78">
        <v>43559</v>
      </c>
      <c r="G174" s="59" t="s">
        <v>130</v>
      </c>
      <c r="H174" s="68">
        <v>7.5899999999889545</v>
      </c>
      <c r="I174" s="71" t="s">
        <v>628</v>
      </c>
      <c r="J174" s="71" t="s">
        <v>132</v>
      </c>
      <c r="K174" s="72">
        <v>3.3700000000000001E-2</v>
      </c>
      <c r="L174" s="72">
        <v>3.6299999999941525E-2</v>
      </c>
      <c r="M174" s="68">
        <v>210520.21361800001</v>
      </c>
      <c r="N174" s="70">
        <v>109.67</v>
      </c>
      <c r="O174" s="68">
        <v>230.87750974500003</v>
      </c>
      <c r="P174" s="69">
        <f t="shared" si="2"/>
        <v>2.6977158377278453E-3</v>
      </c>
      <c r="Q174" s="69">
        <f>O174/'סכום נכסי הקרן'!$C$41</f>
        <v>1.0969879717512401E-5</v>
      </c>
    </row>
    <row r="175" spans="1:17">
      <c r="A175" s="62" t="s">
        <v>3509</v>
      </c>
      <c r="B175" s="71" t="s">
        <v>3104</v>
      </c>
      <c r="C175" s="59" t="s">
        <v>3209</v>
      </c>
      <c r="D175" s="130" t="s">
        <v>3565</v>
      </c>
      <c r="E175" s="59" t="s">
        <v>518</v>
      </c>
      <c r="F175" s="78">
        <v>43742</v>
      </c>
      <c r="G175" s="59" t="s">
        <v>130</v>
      </c>
      <c r="H175" s="68">
        <v>7.4700000000010158</v>
      </c>
      <c r="I175" s="71" t="s">
        <v>628</v>
      </c>
      <c r="J175" s="71" t="s">
        <v>132</v>
      </c>
      <c r="K175" s="72">
        <v>2.75E-2</v>
      </c>
      <c r="L175" s="72">
        <v>4.6400000000037266E-2</v>
      </c>
      <c r="M175" s="68">
        <v>245090.30050499999</v>
      </c>
      <c r="N175" s="70">
        <v>96.34</v>
      </c>
      <c r="O175" s="68">
        <v>236.120003508</v>
      </c>
      <c r="P175" s="69">
        <f t="shared" si="2"/>
        <v>2.758972382244697E-3</v>
      </c>
      <c r="Q175" s="69">
        <f>O175/'סכום נכסי הקרן'!$C$41</f>
        <v>1.1218970787766221E-5</v>
      </c>
    </row>
    <row r="176" spans="1:17">
      <c r="A176" s="62" t="s">
        <v>3509</v>
      </c>
      <c r="B176" s="71" t="s">
        <v>3104</v>
      </c>
      <c r="C176" s="59" t="s">
        <v>3210</v>
      </c>
      <c r="D176" s="130" t="s">
        <v>3565</v>
      </c>
      <c r="E176" s="59" t="s">
        <v>518</v>
      </c>
      <c r="F176" s="78">
        <v>42935</v>
      </c>
      <c r="G176" s="59" t="s">
        <v>130</v>
      </c>
      <c r="H176" s="68">
        <v>7.5400000000156586</v>
      </c>
      <c r="I176" s="71" t="s">
        <v>628</v>
      </c>
      <c r="J176" s="71" t="s">
        <v>132</v>
      </c>
      <c r="K176" s="72">
        <v>3.73E-2</v>
      </c>
      <c r="L176" s="72">
        <v>3.6000000000072835E-2</v>
      </c>
      <c r="M176" s="68">
        <v>192251.479284</v>
      </c>
      <c r="N176" s="70">
        <v>114.27</v>
      </c>
      <c r="O176" s="68">
        <v>219.68577636399999</v>
      </c>
      <c r="P176" s="69">
        <f t="shared" si="2"/>
        <v>2.5669446923404153E-3</v>
      </c>
      <c r="Q176" s="69">
        <f>O176/'סכום נכסי הקרן'!$C$41</f>
        <v>1.0438117359387359E-5</v>
      </c>
    </row>
    <row r="177" spans="1:17">
      <c r="A177" s="62" t="s">
        <v>3509</v>
      </c>
      <c r="B177" s="71" t="s">
        <v>3104</v>
      </c>
      <c r="C177" s="59" t="s">
        <v>3211</v>
      </c>
      <c r="D177" s="130" t="s">
        <v>3565</v>
      </c>
      <c r="E177" s="59" t="s">
        <v>518</v>
      </c>
      <c r="F177" s="78">
        <v>45284</v>
      </c>
      <c r="G177" s="59" t="s">
        <v>130</v>
      </c>
      <c r="H177" s="68">
        <v>7.1999999999579938</v>
      </c>
      <c r="I177" s="71" t="s">
        <v>628</v>
      </c>
      <c r="J177" s="71" t="s">
        <v>132</v>
      </c>
      <c r="K177" s="72">
        <v>4.4500000000000005E-2</v>
      </c>
      <c r="L177" s="72">
        <v>4.6899999999648674E-2</v>
      </c>
      <c r="M177" s="68">
        <v>52934.658165000001</v>
      </c>
      <c r="N177" s="70">
        <v>98.94</v>
      </c>
      <c r="O177" s="68">
        <v>52.373553036000004</v>
      </c>
      <c r="P177" s="69">
        <f t="shared" si="2"/>
        <v>6.1196503574275187E-4</v>
      </c>
      <c r="Q177" s="69">
        <f>O177/'סכום נכסי הקרן'!$C$41</f>
        <v>2.4884692225684353E-6</v>
      </c>
    </row>
    <row r="178" spans="1:17">
      <c r="A178" s="62" t="s">
        <v>3491</v>
      </c>
      <c r="B178" s="71" t="s">
        <v>3104</v>
      </c>
      <c r="C178" s="59" t="s">
        <v>3212</v>
      </c>
      <c r="D178" s="130" t="s">
        <v>3565</v>
      </c>
      <c r="E178" s="59" t="s">
        <v>272</v>
      </c>
      <c r="F178" s="78">
        <v>40742</v>
      </c>
      <c r="G178" s="59" t="s">
        <v>3094</v>
      </c>
      <c r="H178" s="68">
        <v>4.9399999999980713</v>
      </c>
      <c r="I178" s="71" t="s">
        <v>308</v>
      </c>
      <c r="J178" s="71" t="s">
        <v>132</v>
      </c>
      <c r="K178" s="72">
        <v>0.06</v>
      </c>
      <c r="L178" s="72">
        <v>1.909999999998583E-2</v>
      </c>
      <c r="M178" s="68">
        <v>716114.03067699994</v>
      </c>
      <c r="N178" s="70">
        <v>141.91999999999999</v>
      </c>
      <c r="O178" s="68">
        <v>1016.3090154839999</v>
      </c>
      <c r="P178" s="69">
        <f t="shared" si="2"/>
        <v>1.1875184075421432E-2</v>
      </c>
      <c r="Q178" s="69">
        <f>O178/'סכום נכסי הקרן'!$C$41</f>
        <v>4.8288755660941423E-5</v>
      </c>
    </row>
    <row r="179" spans="1:17">
      <c r="A179" s="62" t="s">
        <v>3491</v>
      </c>
      <c r="B179" s="71" t="s">
        <v>3104</v>
      </c>
      <c r="C179" s="59" t="s">
        <v>3213</v>
      </c>
      <c r="D179" s="130" t="s">
        <v>3565</v>
      </c>
      <c r="E179" s="59" t="s">
        <v>272</v>
      </c>
      <c r="F179" s="78">
        <v>42201</v>
      </c>
      <c r="G179" s="59" t="s">
        <v>3094</v>
      </c>
      <c r="H179" s="68">
        <v>4.5699999999775036</v>
      </c>
      <c r="I179" s="71" t="s">
        <v>308</v>
      </c>
      <c r="J179" s="71" t="s">
        <v>132</v>
      </c>
      <c r="K179" s="72">
        <v>4.2030000000000005E-2</v>
      </c>
      <c r="L179" s="72">
        <v>3.0099999999883296E-2</v>
      </c>
      <c r="M179" s="68">
        <v>49702.183674</v>
      </c>
      <c r="N179" s="70">
        <v>118.95</v>
      </c>
      <c r="O179" s="68">
        <v>59.120742968999991</v>
      </c>
      <c r="P179" s="69">
        <f t="shared" si="2"/>
        <v>6.9080338237303095E-4</v>
      </c>
      <c r="Q179" s="69">
        <f>O179/'סכום נכסי הקרן'!$C$41</f>
        <v>2.8090542032275282E-6</v>
      </c>
    </row>
    <row r="180" spans="1:17">
      <c r="A180" s="62" t="s">
        <v>3510</v>
      </c>
      <c r="B180" s="71" t="s">
        <v>3104</v>
      </c>
      <c r="C180" s="59" t="s">
        <v>3214</v>
      </c>
      <c r="D180" s="130" t="s">
        <v>3565</v>
      </c>
      <c r="E180" s="59" t="s">
        <v>272</v>
      </c>
      <c r="F180" s="78">
        <v>42521</v>
      </c>
      <c r="G180" s="59" t="s">
        <v>3094</v>
      </c>
      <c r="H180" s="68">
        <v>1.2099999999888262</v>
      </c>
      <c r="I180" s="71" t="s">
        <v>128</v>
      </c>
      <c r="J180" s="71" t="s">
        <v>132</v>
      </c>
      <c r="K180" s="72">
        <v>2.3E-2</v>
      </c>
      <c r="L180" s="72">
        <v>3.249999999963564E-2</v>
      </c>
      <c r="M180" s="68">
        <v>36731.539526</v>
      </c>
      <c r="N180" s="70">
        <v>112.08</v>
      </c>
      <c r="O180" s="68">
        <v>41.168710826000002</v>
      </c>
      <c r="P180" s="69">
        <f t="shared" si="2"/>
        <v>4.8104071867720414E-4</v>
      </c>
      <c r="Q180" s="69">
        <f>O180/'סכום נכסי הקרן'!$C$41</f>
        <v>1.9560840134886763E-6</v>
      </c>
    </row>
    <row r="181" spans="1:17">
      <c r="A181" s="62" t="s">
        <v>3511</v>
      </c>
      <c r="B181" s="71" t="s">
        <v>3104</v>
      </c>
      <c r="C181" s="59" t="s">
        <v>3215</v>
      </c>
      <c r="D181" s="130" t="s">
        <v>3565</v>
      </c>
      <c r="E181" s="59" t="s">
        <v>518</v>
      </c>
      <c r="F181" s="78">
        <v>44592</v>
      </c>
      <c r="G181" s="59" t="s">
        <v>130</v>
      </c>
      <c r="H181" s="68">
        <v>11.07999999995908</v>
      </c>
      <c r="I181" s="71" t="s">
        <v>628</v>
      </c>
      <c r="J181" s="71" t="s">
        <v>132</v>
      </c>
      <c r="K181" s="72">
        <v>2.7473999999999998E-2</v>
      </c>
      <c r="L181" s="72">
        <v>4.2499999999928956E-2</v>
      </c>
      <c r="M181" s="68">
        <v>82143.892596000005</v>
      </c>
      <c r="N181" s="70">
        <v>85.68</v>
      </c>
      <c r="O181" s="68">
        <v>70.380887286000004</v>
      </c>
      <c r="P181" s="69">
        <f t="shared" si="2"/>
        <v>8.2237388351288909E-4</v>
      </c>
      <c r="Q181" s="69">
        <f>O181/'סכום נכסי הקרן'!$C$41</f>
        <v>3.3440670284080718E-6</v>
      </c>
    </row>
    <row r="182" spans="1:17">
      <c r="A182" s="62" t="s">
        <v>3511</v>
      </c>
      <c r="B182" s="71" t="s">
        <v>3104</v>
      </c>
      <c r="C182" s="59" t="s">
        <v>3216</v>
      </c>
      <c r="D182" s="130" t="s">
        <v>3565</v>
      </c>
      <c r="E182" s="59" t="s">
        <v>518</v>
      </c>
      <c r="F182" s="78">
        <v>44837</v>
      </c>
      <c r="G182" s="59" t="s">
        <v>130</v>
      </c>
      <c r="H182" s="68">
        <v>10.899999999927239</v>
      </c>
      <c r="I182" s="71" t="s">
        <v>628</v>
      </c>
      <c r="J182" s="71" t="s">
        <v>132</v>
      </c>
      <c r="K182" s="72">
        <v>3.9636999999999999E-2</v>
      </c>
      <c r="L182" s="72">
        <v>3.899999999969217E-2</v>
      </c>
      <c r="M182" s="68">
        <v>72579.050854999994</v>
      </c>
      <c r="N182" s="70">
        <v>98.47</v>
      </c>
      <c r="O182" s="68">
        <v>71.468591228000008</v>
      </c>
      <c r="P182" s="69">
        <f t="shared" si="2"/>
        <v>8.3508329013431927E-4</v>
      </c>
      <c r="Q182" s="69">
        <f>O182/'סכום נכסי הקרן'!$C$41</f>
        <v>3.3957480320068319E-6</v>
      </c>
    </row>
    <row r="183" spans="1:17">
      <c r="A183" s="62" t="s">
        <v>3511</v>
      </c>
      <c r="B183" s="71" t="s">
        <v>3104</v>
      </c>
      <c r="C183" s="59" t="s">
        <v>3217</v>
      </c>
      <c r="D183" s="130" t="s">
        <v>3565</v>
      </c>
      <c r="E183" s="59" t="s">
        <v>518</v>
      </c>
      <c r="F183" s="78">
        <v>45076</v>
      </c>
      <c r="G183" s="59" t="s">
        <v>130</v>
      </c>
      <c r="H183" s="68">
        <v>10.730000000037865</v>
      </c>
      <c r="I183" s="71" t="s">
        <v>628</v>
      </c>
      <c r="J183" s="71" t="s">
        <v>132</v>
      </c>
      <c r="K183" s="72">
        <v>4.4936999999999998E-2</v>
      </c>
      <c r="L183" s="72">
        <v>4.1700000000195067E-2</v>
      </c>
      <c r="M183" s="68">
        <v>88543.716870999982</v>
      </c>
      <c r="N183" s="70">
        <v>98.42</v>
      </c>
      <c r="O183" s="68">
        <v>87.144726390000017</v>
      </c>
      <c r="P183" s="69">
        <f t="shared" si="2"/>
        <v>1.0182529637313624E-3</v>
      </c>
      <c r="Q183" s="69">
        <f>O183/'סכום נכסי הקרן'!$C$41</f>
        <v>4.1405815905138493E-6</v>
      </c>
    </row>
    <row r="184" spans="1:17">
      <c r="A184" s="62" t="s">
        <v>3511</v>
      </c>
      <c r="B184" s="71" t="s">
        <v>3104</v>
      </c>
      <c r="C184" s="59" t="s">
        <v>3218</v>
      </c>
      <c r="D184" s="130" t="s">
        <v>3565</v>
      </c>
      <c r="E184" s="59" t="s">
        <v>518</v>
      </c>
      <c r="F184" s="78">
        <v>45291</v>
      </c>
      <c r="G184" s="59" t="s">
        <v>130</v>
      </c>
      <c r="H184" s="68">
        <v>10.650000000032129</v>
      </c>
      <c r="I184" s="71" t="s">
        <v>628</v>
      </c>
      <c r="J184" s="71" t="s">
        <v>132</v>
      </c>
      <c r="K184" s="72">
        <v>4.7819E-2</v>
      </c>
      <c r="L184" s="72">
        <v>4.2400000000055067E-2</v>
      </c>
      <c r="M184" s="68">
        <v>43682.384852000003</v>
      </c>
      <c r="N184" s="70">
        <v>99.75</v>
      </c>
      <c r="O184" s="68">
        <v>43.573524424000006</v>
      </c>
      <c r="P184" s="69">
        <f t="shared" si="2"/>
        <v>5.0914005038462436E-4</v>
      </c>
      <c r="Q184" s="69">
        <f>O184/'סכום נכסי הקרן'!$C$41</f>
        <v>2.070345969719212E-6</v>
      </c>
    </row>
    <row r="185" spans="1:17">
      <c r="A185" s="62" t="s">
        <v>3512</v>
      </c>
      <c r="B185" s="71" t="s">
        <v>3095</v>
      </c>
      <c r="C185" s="59" t="s">
        <v>3219</v>
      </c>
      <c r="D185" s="130" t="s">
        <v>3565</v>
      </c>
      <c r="E185" s="59" t="s">
        <v>518</v>
      </c>
      <c r="F185" s="78">
        <v>42432</v>
      </c>
      <c r="G185" s="59" t="s">
        <v>130</v>
      </c>
      <c r="H185" s="68">
        <v>4.3699999999935031</v>
      </c>
      <c r="I185" s="71" t="s">
        <v>628</v>
      </c>
      <c r="J185" s="71" t="s">
        <v>132</v>
      </c>
      <c r="K185" s="72">
        <v>2.5399999999999999E-2</v>
      </c>
      <c r="L185" s="72">
        <v>2.1199999999961663E-2</v>
      </c>
      <c r="M185" s="68">
        <v>242996.848493</v>
      </c>
      <c r="N185" s="70">
        <v>115.92</v>
      </c>
      <c r="O185" s="68">
        <v>281.68194725899997</v>
      </c>
      <c r="P185" s="69">
        <f t="shared" si="2"/>
        <v>3.2913463557447285E-3</v>
      </c>
      <c r="Q185" s="69">
        <f>O185/'סכום נכסי הקרן'!$C$41</f>
        <v>1.3383794218149567E-5</v>
      </c>
    </row>
    <row r="186" spans="1:17">
      <c r="A186" s="62" t="s">
        <v>3513</v>
      </c>
      <c r="B186" s="71" t="s">
        <v>3104</v>
      </c>
      <c r="C186" s="59" t="s">
        <v>3220</v>
      </c>
      <c r="D186" s="130" t="s">
        <v>3565</v>
      </c>
      <c r="E186" s="59" t="s">
        <v>518</v>
      </c>
      <c r="F186" s="78">
        <v>42242</v>
      </c>
      <c r="G186" s="59" t="s">
        <v>130</v>
      </c>
      <c r="H186" s="68">
        <v>2.9199999999977608</v>
      </c>
      <c r="I186" s="71" t="s">
        <v>514</v>
      </c>
      <c r="J186" s="71" t="s">
        <v>132</v>
      </c>
      <c r="K186" s="72">
        <v>2.3599999999999999E-2</v>
      </c>
      <c r="L186" s="72">
        <v>2.7799999999973415E-2</v>
      </c>
      <c r="M186" s="68">
        <v>389340.80402600003</v>
      </c>
      <c r="N186" s="70">
        <v>110.13</v>
      </c>
      <c r="O186" s="68">
        <v>428.78108276299997</v>
      </c>
      <c r="P186" s="69">
        <f t="shared" si="2"/>
        <v>5.0101437734902179E-3</v>
      </c>
      <c r="Q186" s="69">
        <f>O186/'סכום נכסי הקרן'!$C$41</f>
        <v>2.0373040701322378E-5</v>
      </c>
    </row>
    <row r="187" spans="1:17">
      <c r="A187" s="62" t="s">
        <v>3514</v>
      </c>
      <c r="B187" s="71" t="s">
        <v>3095</v>
      </c>
      <c r="C187" s="59">
        <v>7134</v>
      </c>
      <c r="D187" s="130" t="s">
        <v>3565</v>
      </c>
      <c r="E187" s="59" t="s">
        <v>518</v>
      </c>
      <c r="F187" s="78">
        <v>43705</v>
      </c>
      <c r="G187" s="59" t="s">
        <v>130</v>
      </c>
      <c r="H187" s="68">
        <v>5.180000000018631</v>
      </c>
      <c r="I187" s="71" t="s">
        <v>628</v>
      </c>
      <c r="J187" s="71" t="s">
        <v>132</v>
      </c>
      <c r="K187" s="72">
        <v>0.04</v>
      </c>
      <c r="L187" s="72">
        <v>3.4700000000028666E-2</v>
      </c>
      <c r="M187" s="68">
        <v>24497.635823000001</v>
      </c>
      <c r="N187" s="70">
        <v>113.93</v>
      </c>
      <c r="O187" s="68">
        <v>27.910155736</v>
      </c>
      <c r="P187" s="69">
        <f t="shared" si="2"/>
        <v>3.2611954817781232E-4</v>
      </c>
      <c r="Q187" s="69">
        <f>O187/'סכום נכסי הקרן'!$C$41</f>
        <v>1.3261189955622752E-6</v>
      </c>
    </row>
    <row r="188" spans="1:17">
      <c r="A188" s="62" t="s">
        <v>3514</v>
      </c>
      <c r="B188" s="71" t="s">
        <v>3095</v>
      </c>
      <c r="C188" s="59" t="s">
        <v>3221</v>
      </c>
      <c r="D188" s="130" t="s">
        <v>3565</v>
      </c>
      <c r="E188" s="59" t="s">
        <v>518</v>
      </c>
      <c r="F188" s="78">
        <v>43256</v>
      </c>
      <c r="G188" s="59" t="s">
        <v>130</v>
      </c>
      <c r="H188" s="68">
        <v>5.1900000000018052</v>
      </c>
      <c r="I188" s="71" t="s">
        <v>628</v>
      </c>
      <c r="J188" s="71" t="s">
        <v>132</v>
      </c>
      <c r="K188" s="72">
        <v>0.04</v>
      </c>
      <c r="L188" s="72">
        <v>3.4100000000016339E-2</v>
      </c>
      <c r="M188" s="68">
        <v>402494.06674899993</v>
      </c>
      <c r="N188" s="70">
        <v>115.56</v>
      </c>
      <c r="O188" s="68">
        <v>465.12210866400005</v>
      </c>
      <c r="P188" s="69">
        <f t="shared" si="2"/>
        <v>5.4347748310613377E-3</v>
      </c>
      <c r="Q188" s="69">
        <f>O188/'סכום נכסי הקרן'!$C$41</f>
        <v>2.209974281009548E-5</v>
      </c>
    </row>
    <row r="189" spans="1:17">
      <c r="A189" s="62" t="s">
        <v>3515</v>
      </c>
      <c r="B189" s="71" t="s">
        <v>3104</v>
      </c>
      <c r="C189" s="59" t="s">
        <v>3222</v>
      </c>
      <c r="D189" s="130" t="s">
        <v>3565</v>
      </c>
      <c r="E189" s="59" t="s">
        <v>518</v>
      </c>
      <c r="F189" s="78">
        <v>44294</v>
      </c>
      <c r="G189" s="59" t="s">
        <v>130</v>
      </c>
      <c r="H189" s="68">
        <v>7.4899999999854883</v>
      </c>
      <c r="I189" s="71" t="s">
        <v>628</v>
      </c>
      <c r="J189" s="71" t="s">
        <v>132</v>
      </c>
      <c r="K189" s="72">
        <v>0.03</v>
      </c>
      <c r="L189" s="72">
        <v>4.2799999999923038E-2</v>
      </c>
      <c r="M189" s="68">
        <v>233946.657187</v>
      </c>
      <c r="N189" s="70">
        <v>102.2</v>
      </c>
      <c r="O189" s="68">
        <v>239.09349310299999</v>
      </c>
      <c r="P189" s="69">
        <f t="shared" si="2"/>
        <v>2.7937164765595144E-3</v>
      </c>
      <c r="Q189" s="69">
        <f>O189/'סכום נכסי הקרן'!$C$41</f>
        <v>1.1360252730881648E-5</v>
      </c>
    </row>
    <row r="190" spans="1:17">
      <c r="A190" s="62" t="s">
        <v>3515</v>
      </c>
      <c r="B190" s="71" t="s">
        <v>3104</v>
      </c>
      <c r="C190" s="59" t="s">
        <v>3223</v>
      </c>
      <c r="D190" s="130" t="s">
        <v>3565</v>
      </c>
      <c r="E190" s="59" t="s">
        <v>518</v>
      </c>
      <c r="F190" s="78">
        <v>42326</v>
      </c>
      <c r="G190" s="59" t="s">
        <v>130</v>
      </c>
      <c r="H190" s="68">
        <v>6.1899999107055157</v>
      </c>
      <c r="I190" s="71" t="s">
        <v>628</v>
      </c>
      <c r="J190" s="71" t="s">
        <v>132</v>
      </c>
      <c r="K190" s="72">
        <v>8.0500000000000002E-2</v>
      </c>
      <c r="L190" s="72">
        <v>7.3699999756469597E-2</v>
      </c>
      <c r="M190" s="68">
        <v>11.483867</v>
      </c>
      <c r="N190" s="70">
        <v>107.27</v>
      </c>
      <c r="O190" s="68">
        <v>1.231879E-2</v>
      </c>
      <c r="P190" s="69">
        <f t="shared" si="2"/>
        <v>1.4394037306339711E-7</v>
      </c>
      <c r="Q190" s="69">
        <f>O190/'סכום נכסי הקרן'!$C$41</f>
        <v>5.8531315897572451E-10</v>
      </c>
    </row>
    <row r="191" spans="1:17">
      <c r="A191" s="62" t="s">
        <v>3515</v>
      </c>
      <c r="B191" s="71" t="s">
        <v>3104</v>
      </c>
      <c r="C191" s="59" t="s">
        <v>3224</v>
      </c>
      <c r="D191" s="130" t="s">
        <v>3565</v>
      </c>
      <c r="E191" s="59" t="s">
        <v>518</v>
      </c>
      <c r="F191" s="78">
        <v>42606</v>
      </c>
      <c r="G191" s="59" t="s">
        <v>130</v>
      </c>
      <c r="H191" s="68">
        <v>6.1900000326152522</v>
      </c>
      <c r="I191" s="71" t="s">
        <v>628</v>
      </c>
      <c r="J191" s="71" t="s">
        <v>132</v>
      </c>
      <c r="K191" s="72">
        <v>8.0500000000000002E-2</v>
      </c>
      <c r="L191" s="72">
        <v>7.3700000360890666E-2</v>
      </c>
      <c r="M191" s="68">
        <v>48.304335000000002</v>
      </c>
      <c r="N191" s="70">
        <v>107.27</v>
      </c>
      <c r="O191" s="68">
        <v>5.1816249000000002E-2</v>
      </c>
      <c r="P191" s="69">
        <f t="shared" si="2"/>
        <v>6.0545315017188189E-7</v>
      </c>
      <c r="Q191" s="69">
        <f>O191/'סכום נכסי הקרן'!$C$41</f>
        <v>2.461989561349997E-9</v>
      </c>
    </row>
    <row r="192" spans="1:17">
      <c r="A192" s="62" t="s">
        <v>3515</v>
      </c>
      <c r="B192" s="71" t="s">
        <v>3104</v>
      </c>
      <c r="C192" s="59" t="s">
        <v>3225</v>
      </c>
      <c r="D192" s="130" t="s">
        <v>3565</v>
      </c>
      <c r="E192" s="59" t="s">
        <v>518</v>
      </c>
      <c r="F192" s="78">
        <v>42648</v>
      </c>
      <c r="G192" s="59" t="s">
        <v>130</v>
      </c>
      <c r="H192" s="68">
        <v>6.1900000464956388</v>
      </c>
      <c r="I192" s="71" t="s">
        <v>628</v>
      </c>
      <c r="J192" s="71" t="s">
        <v>132</v>
      </c>
      <c r="K192" s="72">
        <v>8.0500000000000002E-2</v>
      </c>
      <c r="L192" s="72">
        <v>7.3700000595396664E-2</v>
      </c>
      <c r="M192" s="68">
        <v>44.30984200000001</v>
      </c>
      <c r="N192" s="70">
        <v>107.27</v>
      </c>
      <c r="O192" s="68">
        <v>4.7531340999999991E-2</v>
      </c>
      <c r="P192" s="69">
        <f t="shared" si="2"/>
        <v>5.5538563087312482E-7</v>
      </c>
      <c r="Q192" s="69">
        <f>O192/'סכום נכסי הקרן'!$C$41</f>
        <v>2.258397078857775E-9</v>
      </c>
    </row>
    <row r="193" spans="1:17">
      <c r="A193" s="62" t="s">
        <v>3515</v>
      </c>
      <c r="B193" s="71" t="s">
        <v>3104</v>
      </c>
      <c r="C193" s="59" t="s">
        <v>3226</v>
      </c>
      <c r="D193" s="130" t="s">
        <v>3565</v>
      </c>
      <c r="E193" s="59" t="s">
        <v>518</v>
      </c>
      <c r="F193" s="78">
        <v>42718</v>
      </c>
      <c r="G193" s="59" t="s">
        <v>130</v>
      </c>
      <c r="H193" s="68">
        <v>6.1899999376674097</v>
      </c>
      <c r="I193" s="71" t="s">
        <v>628</v>
      </c>
      <c r="J193" s="71" t="s">
        <v>132</v>
      </c>
      <c r="K193" s="72">
        <v>8.0500000000000002E-2</v>
      </c>
      <c r="L193" s="72">
        <v>7.3699999515190975E-2</v>
      </c>
      <c r="M193" s="68">
        <v>30.958172999999999</v>
      </c>
      <c r="N193" s="70">
        <v>107.27</v>
      </c>
      <c r="O193" s="68">
        <v>3.3208952999999999E-2</v>
      </c>
      <c r="P193" s="69">
        <f t="shared" si="2"/>
        <v>3.8803397767677026E-7</v>
      </c>
      <c r="Q193" s="69">
        <f>O193/'סכום נכסי הקרן'!$C$41</f>
        <v>1.5778852620027101E-9</v>
      </c>
    </row>
    <row r="194" spans="1:17">
      <c r="A194" s="62" t="s">
        <v>3515</v>
      </c>
      <c r="B194" s="71" t="s">
        <v>3104</v>
      </c>
      <c r="C194" s="59" t="s">
        <v>3227</v>
      </c>
      <c r="D194" s="130" t="s">
        <v>3565</v>
      </c>
      <c r="E194" s="59" t="s">
        <v>518</v>
      </c>
      <c r="F194" s="78">
        <v>42900</v>
      </c>
      <c r="G194" s="59" t="s">
        <v>130</v>
      </c>
      <c r="H194" s="68">
        <v>6.1899999306001616</v>
      </c>
      <c r="I194" s="71" t="s">
        <v>628</v>
      </c>
      <c r="J194" s="71" t="s">
        <v>132</v>
      </c>
      <c r="K194" s="72">
        <v>8.0500000000000002E-2</v>
      </c>
      <c r="L194" s="72">
        <v>7.3699999290748913E-2</v>
      </c>
      <c r="M194" s="68">
        <v>36.671131000000003</v>
      </c>
      <c r="N194" s="70">
        <v>107.27</v>
      </c>
      <c r="O194" s="68">
        <v>3.9337266999999995E-2</v>
      </c>
      <c r="P194" s="69">
        <f t="shared" si="2"/>
        <v>4.596409945517749E-7</v>
      </c>
      <c r="Q194" s="69">
        <f>O194/'סכום נכסי הקרן'!$C$41</f>
        <v>1.8690650634714545E-9</v>
      </c>
    </row>
    <row r="195" spans="1:17">
      <c r="A195" s="62" t="s">
        <v>3515</v>
      </c>
      <c r="B195" s="71" t="s">
        <v>3104</v>
      </c>
      <c r="C195" s="59" t="s">
        <v>3228</v>
      </c>
      <c r="D195" s="130" t="s">
        <v>3565</v>
      </c>
      <c r="E195" s="59" t="s">
        <v>518</v>
      </c>
      <c r="F195" s="78">
        <v>43075</v>
      </c>
      <c r="G195" s="59" t="s">
        <v>130</v>
      </c>
      <c r="H195" s="68">
        <v>6.1899999901675606</v>
      </c>
      <c r="I195" s="71" t="s">
        <v>628</v>
      </c>
      <c r="J195" s="71" t="s">
        <v>132</v>
      </c>
      <c r="K195" s="72">
        <v>8.0500000000000002E-2</v>
      </c>
      <c r="L195" s="72">
        <v>7.3699999786963802E-2</v>
      </c>
      <c r="M195" s="68">
        <v>22.754645</v>
      </c>
      <c r="N195" s="70">
        <v>107.27</v>
      </c>
      <c r="O195" s="68">
        <v>2.4408995999999999E-2</v>
      </c>
      <c r="P195" s="69">
        <f t="shared" si="2"/>
        <v>2.8520982907760967E-7</v>
      </c>
      <c r="Q195" s="69">
        <f>O195/'סכום נכסי הקרן'!$C$41</f>
        <v>1.1597654117154221E-9</v>
      </c>
    </row>
    <row r="196" spans="1:17">
      <c r="A196" s="62" t="s">
        <v>3515</v>
      </c>
      <c r="B196" s="71" t="s">
        <v>3104</v>
      </c>
      <c r="C196" s="59" t="s">
        <v>3229</v>
      </c>
      <c r="D196" s="130" t="s">
        <v>3565</v>
      </c>
      <c r="E196" s="59" t="s">
        <v>518</v>
      </c>
      <c r="F196" s="78">
        <v>43292</v>
      </c>
      <c r="G196" s="59" t="s">
        <v>130</v>
      </c>
      <c r="H196" s="68">
        <v>6.1899999977463187</v>
      </c>
      <c r="I196" s="71" t="s">
        <v>628</v>
      </c>
      <c r="J196" s="71" t="s">
        <v>132</v>
      </c>
      <c r="K196" s="72">
        <v>8.0500000000000002E-2</v>
      </c>
      <c r="L196" s="72">
        <v>7.3699999932389584E-2</v>
      </c>
      <c r="M196" s="68">
        <v>62.046743999999997</v>
      </c>
      <c r="N196" s="70">
        <v>107.27</v>
      </c>
      <c r="O196" s="68">
        <v>6.6557784999999994E-2</v>
      </c>
      <c r="P196" s="69">
        <f t="shared" si="2"/>
        <v>7.7770238823564453E-7</v>
      </c>
      <c r="Q196" s="69">
        <f>O196/'סכום נכסי הקרן'!$C$41</f>
        <v>3.1624167140422955E-9</v>
      </c>
    </row>
    <row r="197" spans="1:17">
      <c r="A197" s="62" t="s">
        <v>3516</v>
      </c>
      <c r="B197" s="71" t="s">
        <v>3104</v>
      </c>
      <c r="C197" s="59" t="s">
        <v>3230</v>
      </c>
      <c r="D197" s="130" t="s">
        <v>3565</v>
      </c>
      <c r="E197" s="59" t="s">
        <v>501</v>
      </c>
      <c r="F197" s="78">
        <v>44376</v>
      </c>
      <c r="G197" s="59" t="s">
        <v>287</v>
      </c>
      <c r="H197" s="68">
        <v>4.2399999983153283</v>
      </c>
      <c r="I197" s="71" t="s">
        <v>128</v>
      </c>
      <c r="J197" s="71" t="s">
        <v>132</v>
      </c>
      <c r="K197" s="72">
        <v>7.400000000000001E-2</v>
      </c>
      <c r="L197" s="72">
        <v>7.2799999976216404E-2</v>
      </c>
      <c r="M197" s="68">
        <v>811.98836400000005</v>
      </c>
      <c r="N197" s="70">
        <v>99.42</v>
      </c>
      <c r="O197" s="68">
        <v>0.80727886400000004</v>
      </c>
      <c r="P197" s="69">
        <f t="shared" si="2"/>
        <v>9.4327463046577962E-6</v>
      </c>
      <c r="Q197" s="69">
        <f>O197/'סכום נכסי הקרן'!$C$41</f>
        <v>3.8356928079963564E-8</v>
      </c>
    </row>
    <row r="198" spans="1:17">
      <c r="A198" s="62" t="s">
        <v>3516</v>
      </c>
      <c r="B198" s="71" t="s">
        <v>3104</v>
      </c>
      <c r="C198" s="59" t="s">
        <v>3231</v>
      </c>
      <c r="D198" s="130" t="s">
        <v>3565</v>
      </c>
      <c r="E198" s="59" t="s">
        <v>501</v>
      </c>
      <c r="F198" s="78">
        <v>44431</v>
      </c>
      <c r="G198" s="59" t="s">
        <v>287</v>
      </c>
      <c r="H198" s="68">
        <v>4.2399999890960505</v>
      </c>
      <c r="I198" s="71" t="s">
        <v>128</v>
      </c>
      <c r="J198" s="71" t="s">
        <v>132</v>
      </c>
      <c r="K198" s="72">
        <v>7.400000000000001E-2</v>
      </c>
      <c r="L198" s="72">
        <v>7.2699999769725784E-2</v>
      </c>
      <c r="M198" s="68">
        <v>140.15585899999999</v>
      </c>
      <c r="N198" s="70">
        <v>99.46</v>
      </c>
      <c r="O198" s="68">
        <v>0.13939902300000001</v>
      </c>
      <c r="P198" s="69">
        <f t="shared" si="2"/>
        <v>1.6288245335209932E-6</v>
      </c>
      <c r="Q198" s="69">
        <f>O198/'סכום נכסי הקרן'!$C$41</f>
        <v>6.6233844809644203E-9</v>
      </c>
    </row>
    <row r="199" spans="1:17">
      <c r="A199" s="62" t="s">
        <v>3516</v>
      </c>
      <c r="B199" s="71" t="s">
        <v>3104</v>
      </c>
      <c r="C199" s="59" t="s">
        <v>3232</v>
      </c>
      <c r="D199" s="130" t="s">
        <v>3565</v>
      </c>
      <c r="E199" s="59" t="s">
        <v>501</v>
      </c>
      <c r="F199" s="78">
        <v>44859</v>
      </c>
      <c r="G199" s="59" t="s">
        <v>287</v>
      </c>
      <c r="H199" s="68">
        <v>4.2499999971200921</v>
      </c>
      <c r="I199" s="71" t="s">
        <v>128</v>
      </c>
      <c r="J199" s="71" t="s">
        <v>132</v>
      </c>
      <c r="K199" s="72">
        <v>7.400000000000001E-2</v>
      </c>
      <c r="L199" s="72">
        <v>6.7099999969818566E-2</v>
      </c>
      <c r="M199" s="68">
        <v>426.61858099999995</v>
      </c>
      <c r="N199" s="70">
        <v>101.74</v>
      </c>
      <c r="O199" s="68">
        <v>0.43404176100000008</v>
      </c>
      <c r="P199" s="69">
        <f t="shared" si="2"/>
        <v>5.071612796665408E-6</v>
      </c>
      <c r="Q199" s="69">
        <f>O199/'סכום נכסי הקרן'!$C$41</f>
        <v>2.0622995785973823E-8</v>
      </c>
    </row>
    <row r="200" spans="1:17">
      <c r="A200" s="62" t="s">
        <v>3517</v>
      </c>
      <c r="B200" s="71" t="s">
        <v>3104</v>
      </c>
      <c r="C200" s="59" t="s">
        <v>3233</v>
      </c>
      <c r="D200" s="130" t="s">
        <v>3565</v>
      </c>
      <c r="E200" s="59" t="s">
        <v>501</v>
      </c>
      <c r="F200" s="78">
        <v>42516</v>
      </c>
      <c r="G200" s="59" t="s">
        <v>287</v>
      </c>
      <c r="H200" s="68">
        <v>3.3799999999971235</v>
      </c>
      <c r="I200" s="71" t="s">
        <v>291</v>
      </c>
      <c r="J200" s="71" t="s">
        <v>132</v>
      </c>
      <c r="K200" s="72">
        <v>2.3269999999999999E-2</v>
      </c>
      <c r="L200" s="72">
        <v>3.0799999999968176E-2</v>
      </c>
      <c r="M200" s="68">
        <v>295796.50395899999</v>
      </c>
      <c r="N200" s="70">
        <v>110.49</v>
      </c>
      <c r="O200" s="68">
        <v>326.82557191300003</v>
      </c>
      <c r="P200" s="69">
        <f t="shared" ref="P200:P263" si="3">IFERROR(O200/$O$8,0)</f>
        <v>3.8188324297934572E-3</v>
      </c>
      <c r="Q200" s="69">
        <f>O200/'סכום נכסי הקרן'!$C$41</f>
        <v>1.5528741697069753E-5</v>
      </c>
    </row>
    <row r="201" spans="1:17">
      <c r="A201" s="62" t="s">
        <v>3518</v>
      </c>
      <c r="B201" s="71" t="s">
        <v>3095</v>
      </c>
      <c r="C201" s="59" t="s">
        <v>3234</v>
      </c>
      <c r="D201" s="130" t="s">
        <v>3565</v>
      </c>
      <c r="E201" s="59" t="s">
        <v>272</v>
      </c>
      <c r="F201" s="78">
        <v>42978</v>
      </c>
      <c r="G201" s="59" t="s">
        <v>3094</v>
      </c>
      <c r="H201" s="68">
        <v>0.56000000000000005</v>
      </c>
      <c r="I201" s="71" t="s">
        <v>128</v>
      </c>
      <c r="J201" s="71" t="s">
        <v>132</v>
      </c>
      <c r="K201" s="72">
        <v>2.76E-2</v>
      </c>
      <c r="L201" s="72">
        <v>5.690000109636336E-2</v>
      </c>
      <c r="M201" s="68">
        <v>25.247031000000003</v>
      </c>
      <c r="N201" s="70">
        <v>99.35</v>
      </c>
      <c r="O201" s="68">
        <v>2.5082924999999999E-2</v>
      </c>
      <c r="P201" s="69">
        <f t="shared" si="3"/>
        <v>2.9308443296957004E-7</v>
      </c>
      <c r="Q201" s="69">
        <f>O201/'סכום נכסי הקרן'!$C$41</f>
        <v>1.1917863741569728E-9</v>
      </c>
    </row>
    <row r="202" spans="1:17">
      <c r="A202" s="62" t="s">
        <v>3519</v>
      </c>
      <c r="B202" s="71" t="s">
        <v>3104</v>
      </c>
      <c r="C202" s="59" t="s">
        <v>3235</v>
      </c>
      <c r="D202" s="130" t="s">
        <v>3565</v>
      </c>
      <c r="E202" s="59" t="s">
        <v>518</v>
      </c>
      <c r="F202" s="78">
        <v>42794</v>
      </c>
      <c r="G202" s="59" t="s">
        <v>130</v>
      </c>
      <c r="H202" s="68">
        <v>5.1600000000017658</v>
      </c>
      <c r="I202" s="71" t="s">
        <v>628</v>
      </c>
      <c r="J202" s="71" t="s">
        <v>132</v>
      </c>
      <c r="K202" s="72">
        <v>2.8999999999999998E-2</v>
      </c>
      <c r="L202" s="72">
        <v>2.4200000000004551E-2</v>
      </c>
      <c r="M202" s="68">
        <v>641233.86431600002</v>
      </c>
      <c r="N202" s="70">
        <v>116.59</v>
      </c>
      <c r="O202" s="68">
        <v>747.61453722299996</v>
      </c>
      <c r="P202" s="69">
        <f t="shared" si="3"/>
        <v>8.7355913523566517E-3</v>
      </c>
      <c r="Q202" s="69">
        <f>O202/'סכום נכסי הקרן'!$C$41</f>
        <v>3.5522046116393618E-5</v>
      </c>
    </row>
    <row r="203" spans="1:17">
      <c r="A203" s="62" t="s">
        <v>3520</v>
      </c>
      <c r="B203" s="71" t="s">
        <v>3104</v>
      </c>
      <c r="C203" s="59" t="s">
        <v>3236</v>
      </c>
      <c r="D203" s="130" t="s">
        <v>3565</v>
      </c>
      <c r="E203" s="59" t="s">
        <v>518</v>
      </c>
      <c r="F203" s="78">
        <v>44728</v>
      </c>
      <c r="G203" s="59" t="s">
        <v>130</v>
      </c>
      <c r="H203" s="68">
        <v>9.37999999995513</v>
      </c>
      <c r="I203" s="71" t="s">
        <v>628</v>
      </c>
      <c r="J203" s="71" t="s">
        <v>132</v>
      </c>
      <c r="K203" s="72">
        <v>2.6314999999999998E-2</v>
      </c>
      <c r="L203" s="72">
        <v>3.1699999999893605E-2</v>
      </c>
      <c r="M203" s="68">
        <v>85375.131878</v>
      </c>
      <c r="N203" s="70">
        <v>101.28</v>
      </c>
      <c r="O203" s="68">
        <v>86.467934376000002</v>
      </c>
      <c r="P203" s="69">
        <f t="shared" si="3"/>
        <v>1.0103449066103717E-3</v>
      </c>
      <c r="Q203" s="69">
        <f>O203/'סכום נכסי הקרן'!$C$41</f>
        <v>4.1084245952501999E-6</v>
      </c>
    </row>
    <row r="204" spans="1:17">
      <c r="A204" s="62" t="s">
        <v>3520</v>
      </c>
      <c r="B204" s="71" t="s">
        <v>3104</v>
      </c>
      <c r="C204" s="59" t="s">
        <v>3237</v>
      </c>
      <c r="D204" s="130" t="s">
        <v>3565</v>
      </c>
      <c r="E204" s="59" t="s">
        <v>518</v>
      </c>
      <c r="F204" s="78">
        <v>44923</v>
      </c>
      <c r="G204" s="59" t="s">
        <v>130</v>
      </c>
      <c r="H204" s="68">
        <v>9.0899999998763334</v>
      </c>
      <c r="I204" s="71" t="s">
        <v>628</v>
      </c>
      <c r="J204" s="71" t="s">
        <v>132</v>
      </c>
      <c r="K204" s="72">
        <v>3.0750000000000003E-2</v>
      </c>
      <c r="L204" s="72">
        <v>3.6799999999345287E-2</v>
      </c>
      <c r="M204" s="68">
        <v>27784.8184</v>
      </c>
      <c r="N204" s="70">
        <v>98.95</v>
      </c>
      <c r="O204" s="68">
        <v>27.493078259999997</v>
      </c>
      <c r="P204" s="69">
        <f t="shared" si="3"/>
        <v>3.2124615659537764E-4</v>
      </c>
      <c r="Q204" s="69">
        <f>O204/'סכום נכסי הקרן'!$C$41</f>
        <v>1.3063020382949473E-6</v>
      </c>
    </row>
    <row r="205" spans="1:17">
      <c r="A205" s="62" t="s">
        <v>3510</v>
      </c>
      <c r="B205" s="71" t="s">
        <v>3104</v>
      </c>
      <c r="C205" s="59" t="s">
        <v>3238</v>
      </c>
      <c r="D205" s="130" t="s">
        <v>3565</v>
      </c>
      <c r="E205" s="59" t="s">
        <v>272</v>
      </c>
      <c r="F205" s="78">
        <v>42474</v>
      </c>
      <c r="G205" s="59" t="s">
        <v>3094</v>
      </c>
      <c r="H205" s="68">
        <v>0.18999997270834224</v>
      </c>
      <c r="I205" s="71" t="s">
        <v>128</v>
      </c>
      <c r="J205" s="71" t="s">
        <v>132</v>
      </c>
      <c r="K205" s="72">
        <v>6.8499999999999991E-2</v>
      </c>
      <c r="L205" s="72">
        <v>6.3099999032386681E-2</v>
      </c>
      <c r="M205" s="68">
        <v>12.039840999999999</v>
      </c>
      <c r="N205" s="70">
        <v>100.43</v>
      </c>
      <c r="O205" s="68">
        <v>1.2091606999999999E-2</v>
      </c>
      <c r="P205" s="69">
        <f t="shared" si="3"/>
        <v>1.4128582616604259E-7</v>
      </c>
      <c r="Q205" s="69">
        <f>O205/'סכום נכסי הקרן'!$C$41</f>
        <v>5.7451881964567813E-10</v>
      </c>
    </row>
    <row r="206" spans="1:17">
      <c r="A206" s="62" t="s">
        <v>3510</v>
      </c>
      <c r="B206" s="71" t="s">
        <v>3104</v>
      </c>
      <c r="C206" s="59" t="s">
        <v>3239</v>
      </c>
      <c r="D206" s="130" t="s">
        <v>3565</v>
      </c>
      <c r="E206" s="59" t="s">
        <v>272</v>
      </c>
      <c r="F206" s="78">
        <v>42562</v>
      </c>
      <c r="G206" s="59" t="s">
        <v>3094</v>
      </c>
      <c r="H206" s="68">
        <v>1.2100000120378964</v>
      </c>
      <c r="I206" s="71" t="s">
        <v>128</v>
      </c>
      <c r="J206" s="71" t="s">
        <v>132</v>
      </c>
      <c r="K206" s="72">
        <v>3.3700000000000001E-2</v>
      </c>
      <c r="L206" s="72">
        <v>6.0300002987587059E-2</v>
      </c>
      <c r="M206" s="68">
        <v>9.4039409999999997</v>
      </c>
      <c r="N206" s="70">
        <v>97.17</v>
      </c>
      <c r="O206" s="68">
        <v>9.1378090000000002E-3</v>
      </c>
      <c r="P206" s="69">
        <f t="shared" si="3"/>
        <v>1.0677182064489026E-7</v>
      </c>
      <c r="Q206" s="69">
        <f>O206/'סכום נכסי הקרן'!$C$41</f>
        <v>4.3417250005128807E-10</v>
      </c>
    </row>
    <row r="207" spans="1:17">
      <c r="A207" s="62" t="s">
        <v>3510</v>
      </c>
      <c r="B207" s="71" t="s">
        <v>3104</v>
      </c>
      <c r="C207" s="59" t="s">
        <v>3240</v>
      </c>
      <c r="D207" s="130" t="s">
        <v>3565</v>
      </c>
      <c r="E207" s="59" t="s">
        <v>272</v>
      </c>
      <c r="F207" s="78">
        <v>42717</v>
      </c>
      <c r="G207" s="59" t="s">
        <v>3094</v>
      </c>
      <c r="H207" s="68">
        <v>1.4299999746145855</v>
      </c>
      <c r="I207" s="71" t="s">
        <v>128</v>
      </c>
      <c r="J207" s="71" t="s">
        <v>132</v>
      </c>
      <c r="K207" s="72">
        <v>3.85E-2</v>
      </c>
      <c r="L207" s="72">
        <v>5.9500003807812105E-2</v>
      </c>
      <c r="M207" s="68">
        <v>2.0220050000000001</v>
      </c>
      <c r="N207" s="70">
        <v>97.41</v>
      </c>
      <c r="O207" s="68">
        <v>1.969635E-3</v>
      </c>
      <c r="P207" s="69">
        <f t="shared" si="3"/>
        <v>2.3014435403048852E-8</v>
      </c>
      <c r="Q207" s="69">
        <f>O207/'סכום נכסי הקרן'!$C$41</f>
        <v>9.3584944940140319E-11</v>
      </c>
    </row>
    <row r="208" spans="1:17">
      <c r="A208" s="62" t="s">
        <v>3510</v>
      </c>
      <c r="B208" s="71" t="s">
        <v>3104</v>
      </c>
      <c r="C208" s="59" t="s">
        <v>3241</v>
      </c>
      <c r="D208" s="130" t="s">
        <v>3565</v>
      </c>
      <c r="E208" s="59" t="s">
        <v>272</v>
      </c>
      <c r="F208" s="78">
        <v>42710</v>
      </c>
      <c r="G208" s="59" t="s">
        <v>3094</v>
      </c>
      <c r="H208" s="68">
        <v>1.4300000594484372</v>
      </c>
      <c r="I208" s="71" t="s">
        <v>128</v>
      </c>
      <c r="J208" s="71" t="s">
        <v>132</v>
      </c>
      <c r="K208" s="72">
        <v>3.8399999999999997E-2</v>
      </c>
      <c r="L208" s="72">
        <v>5.9600000339705354E-2</v>
      </c>
      <c r="M208" s="68">
        <v>6.0452360000000001</v>
      </c>
      <c r="N208" s="70">
        <v>97.39</v>
      </c>
      <c r="O208" s="68">
        <v>5.8874549999999998E-3</v>
      </c>
      <c r="P208" s="69">
        <f t="shared" si="3"/>
        <v>6.8792671122241926E-8</v>
      </c>
      <c r="Q208" s="69">
        <f>O208/'סכום נכסי הקרן'!$C$41</f>
        <v>2.7973566270530015E-10</v>
      </c>
    </row>
    <row r="209" spans="1:17">
      <c r="A209" s="62" t="s">
        <v>3510</v>
      </c>
      <c r="B209" s="71" t="s">
        <v>3104</v>
      </c>
      <c r="C209" s="59" t="s">
        <v>3242</v>
      </c>
      <c r="D209" s="130" t="s">
        <v>3565</v>
      </c>
      <c r="E209" s="59" t="s">
        <v>272</v>
      </c>
      <c r="F209" s="78">
        <v>42474</v>
      </c>
      <c r="G209" s="59" t="s">
        <v>3094</v>
      </c>
      <c r="H209" s="68">
        <v>0.19000003597968257</v>
      </c>
      <c r="I209" s="71" t="s">
        <v>128</v>
      </c>
      <c r="J209" s="71" t="s">
        <v>132</v>
      </c>
      <c r="K209" s="72">
        <v>3.1800000000000002E-2</v>
      </c>
      <c r="L209" s="72">
        <v>6.5799999247697527E-2</v>
      </c>
      <c r="M209" s="68">
        <v>12.285638000000001</v>
      </c>
      <c r="N209" s="70">
        <v>99.54</v>
      </c>
      <c r="O209" s="68">
        <v>1.2229124000000003E-2</v>
      </c>
      <c r="P209" s="69">
        <f t="shared" si="3"/>
        <v>1.4289265997703862E-7</v>
      </c>
      <c r="Q209" s="69">
        <f>O209/'סכום נכסי הקרן'!$C$41</f>
        <v>5.8105278196526207E-10</v>
      </c>
    </row>
    <row r="210" spans="1:17">
      <c r="A210" s="62" t="s">
        <v>3521</v>
      </c>
      <c r="B210" s="71" t="s">
        <v>3095</v>
      </c>
      <c r="C210" s="59">
        <v>7355</v>
      </c>
      <c r="D210" s="130" t="s">
        <v>3565</v>
      </c>
      <c r="E210" s="59" t="s">
        <v>272</v>
      </c>
      <c r="F210" s="78">
        <v>43842</v>
      </c>
      <c r="G210" s="59" t="s">
        <v>3094</v>
      </c>
      <c r="H210" s="68">
        <v>2.9999988004483124E-2</v>
      </c>
      <c r="I210" s="71" t="s">
        <v>128</v>
      </c>
      <c r="J210" s="71" t="s">
        <v>132</v>
      </c>
      <c r="K210" s="72">
        <v>2.0838000000000002E-2</v>
      </c>
      <c r="L210" s="72">
        <v>6.089999964013449E-2</v>
      </c>
      <c r="M210" s="68">
        <v>7.4781250000000004</v>
      </c>
      <c r="N210" s="70">
        <v>100.33</v>
      </c>
      <c r="O210" s="68">
        <v>7.5028029999999997E-3</v>
      </c>
      <c r="P210" s="69">
        <f t="shared" si="3"/>
        <v>8.7667397759128527E-8</v>
      </c>
      <c r="Q210" s="69">
        <f>O210/'סכום נכסי הקרן'!$C$41</f>
        <v>3.5648706773169628E-10</v>
      </c>
    </row>
    <row r="211" spans="1:17">
      <c r="A211" s="62" t="s">
        <v>3522</v>
      </c>
      <c r="B211" s="71" t="s">
        <v>3104</v>
      </c>
      <c r="C211" s="59" t="s">
        <v>3243</v>
      </c>
      <c r="D211" s="130" t="s">
        <v>3565</v>
      </c>
      <c r="E211" s="59" t="s">
        <v>518</v>
      </c>
      <c r="F211" s="78">
        <v>45015</v>
      </c>
      <c r="G211" s="59" t="s">
        <v>130</v>
      </c>
      <c r="H211" s="68">
        <v>5.1100000000003778</v>
      </c>
      <c r="I211" s="71" t="s">
        <v>291</v>
      </c>
      <c r="J211" s="71" t="s">
        <v>132</v>
      </c>
      <c r="K211" s="72">
        <v>4.5499999999999999E-2</v>
      </c>
      <c r="L211" s="72">
        <v>3.7700000000011918E-2</v>
      </c>
      <c r="M211" s="68">
        <v>645609.733259</v>
      </c>
      <c r="N211" s="70">
        <v>106.58</v>
      </c>
      <c r="O211" s="68">
        <v>688.09081993400002</v>
      </c>
      <c r="P211" s="69">
        <f t="shared" si="3"/>
        <v>8.0400793684118951E-3</v>
      </c>
      <c r="Q211" s="69">
        <f>O211/'סכום נכסי הקרן'!$C$41</f>
        <v>3.2693845051158925E-5</v>
      </c>
    </row>
    <row r="212" spans="1:17">
      <c r="A212" s="62" t="s">
        <v>3520</v>
      </c>
      <c r="B212" s="71" t="s">
        <v>3104</v>
      </c>
      <c r="C212" s="59" t="s">
        <v>3244</v>
      </c>
      <c r="D212" s="130" t="s">
        <v>3565</v>
      </c>
      <c r="E212" s="59" t="s">
        <v>518</v>
      </c>
      <c r="F212" s="78">
        <v>44143</v>
      </c>
      <c r="G212" s="59" t="s">
        <v>130</v>
      </c>
      <c r="H212" s="68">
        <v>6.5599999999852958</v>
      </c>
      <c r="I212" s="71" t="s">
        <v>628</v>
      </c>
      <c r="J212" s="71" t="s">
        <v>132</v>
      </c>
      <c r="K212" s="72">
        <v>2.5243000000000002E-2</v>
      </c>
      <c r="L212" s="72">
        <v>3.1799999999940806E-2</v>
      </c>
      <c r="M212" s="68">
        <v>194435.80515900001</v>
      </c>
      <c r="N212" s="70">
        <v>107.73</v>
      </c>
      <c r="O212" s="68">
        <v>209.46568931799999</v>
      </c>
      <c r="P212" s="69">
        <f t="shared" si="3"/>
        <v>2.4475268646039546E-3</v>
      </c>
      <c r="Q212" s="69">
        <f>O212/'סכום נכסי הקרן'!$C$41</f>
        <v>9.952521660954221E-6</v>
      </c>
    </row>
    <row r="213" spans="1:17">
      <c r="A213" s="62" t="s">
        <v>3520</v>
      </c>
      <c r="B213" s="71" t="s">
        <v>3104</v>
      </c>
      <c r="C213" s="59" t="s">
        <v>3245</v>
      </c>
      <c r="D213" s="130" t="s">
        <v>3565</v>
      </c>
      <c r="E213" s="59" t="s">
        <v>518</v>
      </c>
      <c r="F213" s="78">
        <v>43779</v>
      </c>
      <c r="G213" s="59" t="s">
        <v>130</v>
      </c>
      <c r="H213" s="68">
        <v>6.8499999999549761</v>
      </c>
      <c r="I213" s="71" t="s">
        <v>628</v>
      </c>
      <c r="J213" s="71" t="s">
        <v>132</v>
      </c>
      <c r="K213" s="72">
        <v>2.5243000000000002E-2</v>
      </c>
      <c r="L213" s="72">
        <v>3.5399999999726754E-2</v>
      </c>
      <c r="M213" s="68">
        <v>61826.871381000004</v>
      </c>
      <c r="N213" s="70">
        <v>104.18</v>
      </c>
      <c r="O213" s="68">
        <v>64.411234794000009</v>
      </c>
      <c r="P213" s="69">
        <f t="shared" si="3"/>
        <v>7.5262076597802424E-4</v>
      </c>
      <c r="Q213" s="69">
        <f>O213/'סכום נכסי הקרן'!$C$41</f>
        <v>3.0604258462725031E-6</v>
      </c>
    </row>
    <row r="214" spans="1:17">
      <c r="A214" s="62" t="s">
        <v>3520</v>
      </c>
      <c r="B214" s="71" t="s">
        <v>3104</v>
      </c>
      <c r="C214" s="59" t="s">
        <v>3246</v>
      </c>
      <c r="D214" s="130" t="s">
        <v>3565</v>
      </c>
      <c r="E214" s="59" t="s">
        <v>518</v>
      </c>
      <c r="F214" s="78">
        <v>43835</v>
      </c>
      <c r="G214" s="59" t="s">
        <v>130</v>
      </c>
      <c r="H214" s="68">
        <v>6.8499999999566743</v>
      </c>
      <c r="I214" s="71" t="s">
        <v>628</v>
      </c>
      <c r="J214" s="71" t="s">
        <v>132</v>
      </c>
      <c r="K214" s="72">
        <v>2.5243000000000002E-2</v>
      </c>
      <c r="L214" s="72">
        <v>3.579999999973725E-2</v>
      </c>
      <c r="M214" s="68">
        <v>34428.863991999999</v>
      </c>
      <c r="N214" s="70">
        <v>103.91</v>
      </c>
      <c r="O214" s="68">
        <v>35.775032642999996</v>
      </c>
      <c r="P214" s="69">
        <f t="shared" si="3"/>
        <v>4.1801764174798247E-4</v>
      </c>
      <c r="Q214" s="69">
        <f>O214/'סכום נכסי הקרן'!$C$41</f>
        <v>1.6998095891507195E-6</v>
      </c>
    </row>
    <row r="215" spans="1:17">
      <c r="A215" s="62" t="s">
        <v>3520</v>
      </c>
      <c r="B215" s="71" t="s">
        <v>3104</v>
      </c>
      <c r="C215" s="59" t="s">
        <v>3247</v>
      </c>
      <c r="D215" s="130" t="s">
        <v>3565</v>
      </c>
      <c r="E215" s="59" t="s">
        <v>518</v>
      </c>
      <c r="F215" s="78">
        <v>43227</v>
      </c>
      <c r="G215" s="59" t="s">
        <v>130</v>
      </c>
      <c r="H215" s="68">
        <v>6.8800000000712078</v>
      </c>
      <c r="I215" s="71" t="s">
        <v>628</v>
      </c>
      <c r="J215" s="71" t="s">
        <v>132</v>
      </c>
      <c r="K215" s="72">
        <v>2.7806000000000001E-2</v>
      </c>
      <c r="L215" s="72">
        <v>3.1600000000534062E-2</v>
      </c>
      <c r="M215" s="68">
        <v>20336.143798000001</v>
      </c>
      <c r="N215" s="70">
        <v>110.49</v>
      </c>
      <c r="O215" s="68">
        <v>22.46940523</v>
      </c>
      <c r="P215" s="69">
        <f t="shared" si="3"/>
        <v>2.6254644906836193E-4</v>
      </c>
      <c r="Q215" s="69">
        <f>O215/'סכום נכסי הקרן'!$C$41</f>
        <v>1.0676079838585581E-6</v>
      </c>
    </row>
    <row r="216" spans="1:17">
      <c r="A216" s="62" t="s">
        <v>3520</v>
      </c>
      <c r="B216" s="71" t="s">
        <v>3104</v>
      </c>
      <c r="C216" s="59" t="s">
        <v>3248</v>
      </c>
      <c r="D216" s="130" t="s">
        <v>3565</v>
      </c>
      <c r="E216" s="59" t="s">
        <v>518</v>
      </c>
      <c r="F216" s="78">
        <v>43279</v>
      </c>
      <c r="G216" s="59" t="s">
        <v>130</v>
      </c>
      <c r="H216" s="68">
        <v>6.9000000001030255</v>
      </c>
      <c r="I216" s="71" t="s">
        <v>628</v>
      </c>
      <c r="J216" s="71" t="s">
        <v>132</v>
      </c>
      <c r="K216" s="72">
        <v>2.7797000000000002E-2</v>
      </c>
      <c r="L216" s="72">
        <v>3.0700000000385391E-2</v>
      </c>
      <c r="M216" s="68">
        <v>23783.746318000001</v>
      </c>
      <c r="N216" s="70">
        <v>110.19</v>
      </c>
      <c r="O216" s="68">
        <v>26.207310756999998</v>
      </c>
      <c r="P216" s="69">
        <f t="shared" si="3"/>
        <v>3.0622245263950111E-4</v>
      </c>
      <c r="Q216" s="69">
        <f>O216/'סכום נכסי הקרן'!$C$41</f>
        <v>1.2452102720671557E-6</v>
      </c>
    </row>
    <row r="217" spans="1:17">
      <c r="A217" s="62" t="s">
        <v>3520</v>
      </c>
      <c r="B217" s="71" t="s">
        <v>3104</v>
      </c>
      <c r="C217" s="59" t="s">
        <v>3249</v>
      </c>
      <c r="D217" s="130" t="s">
        <v>3565</v>
      </c>
      <c r="E217" s="59" t="s">
        <v>518</v>
      </c>
      <c r="F217" s="78">
        <v>43321</v>
      </c>
      <c r="G217" s="59" t="s">
        <v>130</v>
      </c>
      <c r="H217" s="68">
        <v>6.8999999999857868</v>
      </c>
      <c r="I217" s="71" t="s">
        <v>628</v>
      </c>
      <c r="J217" s="71" t="s">
        <v>132</v>
      </c>
      <c r="K217" s="72">
        <v>2.8528999999999999E-2</v>
      </c>
      <c r="L217" s="72">
        <v>3.0399999999948562E-2</v>
      </c>
      <c r="M217" s="68">
        <v>133233.130661</v>
      </c>
      <c r="N217" s="70">
        <v>110.9</v>
      </c>
      <c r="O217" s="68">
        <v>147.75553251900001</v>
      </c>
      <c r="P217" s="69">
        <f t="shared" si="3"/>
        <v>1.7264671670647656E-3</v>
      </c>
      <c r="Q217" s="69">
        <f>O217/'סכום נכסי הקרן'!$C$41</f>
        <v>7.0204344334822087E-6</v>
      </c>
    </row>
    <row r="218" spans="1:17">
      <c r="A218" s="62" t="s">
        <v>3520</v>
      </c>
      <c r="B218" s="71" t="s">
        <v>3104</v>
      </c>
      <c r="C218" s="59" t="s">
        <v>3250</v>
      </c>
      <c r="D218" s="130" t="s">
        <v>3565</v>
      </c>
      <c r="E218" s="59" t="s">
        <v>518</v>
      </c>
      <c r="F218" s="78">
        <v>43138</v>
      </c>
      <c r="G218" s="59" t="s">
        <v>130</v>
      </c>
      <c r="H218" s="68">
        <v>6.8299999999932757</v>
      </c>
      <c r="I218" s="71" t="s">
        <v>628</v>
      </c>
      <c r="J218" s="71" t="s">
        <v>132</v>
      </c>
      <c r="K218" s="72">
        <v>2.6242999999999999E-2</v>
      </c>
      <c r="L218" s="72">
        <v>3.5799999999951232E-2</v>
      </c>
      <c r="M218" s="68">
        <v>127510.69815400001</v>
      </c>
      <c r="N218" s="70">
        <v>106.14</v>
      </c>
      <c r="O218" s="68">
        <v>135.33984747700001</v>
      </c>
      <c r="P218" s="69">
        <f t="shared" si="3"/>
        <v>1.5813946123103522E-3</v>
      </c>
      <c r="Q218" s="69">
        <f>O218/'סכום נכסי הקרן'!$C$41</f>
        <v>6.4305174178677951E-6</v>
      </c>
    </row>
    <row r="219" spans="1:17">
      <c r="A219" s="62" t="s">
        <v>3520</v>
      </c>
      <c r="B219" s="71" t="s">
        <v>3104</v>
      </c>
      <c r="C219" s="59" t="s">
        <v>3251</v>
      </c>
      <c r="D219" s="130" t="s">
        <v>3565</v>
      </c>
      <c r="E219" s="59" t="s">
        <v>518</v>
      </c>
      <c r="F219" s="78">
        <v>43417</v>
      </c>
      <c r="G219" s="59" t="s">
        <v>130</v>
      </c>
      <c r="H219" s="68">
        <v>6.8499999999885013</v>
      </c>
      <c r="I219" s="71" t="s">
        <v>628</v>
      </c>
      <c r="J219" s="71" t="s">
        <v>132</v>
      </c>
      <c r="K219" s="72">
        <v>3.0796999999999998E-2</v>
      </c>
      <c r="L219" s="72">
        <v>3.1299999999958132E-2</v>
      </c>
      <c r="M219" s="68">
        <v>151691.96413499999</v>
      </c>
      <c r="N219" s="70">
        <v>111.79</v>
      </c>
      <c r="O219" s="68">
        <v>169.576443367</v>
      </c>
      <c r="P219" s="69">
        <f t="shared" si="3"/>
        <v>1.9814362060729999E-3</v>
      </c>
      <c r="Q219" s="69">
        <f>O219/'סכום נכסי הקרן'!$C$41</f>
        <v>8.0572299515623549E-6</v>
      </c>
    </row>
    <row r="220" spans="1:17">
      <c r="A220" s="62" t="s">
        <v>3520</v>
      </c>
      <c r="B220" s="71" t="s">
        <v>3104</v>
      </c>
      <c r="C220" s="59" t="s">
        <v>3252</v>
      </c>
      <c r="D220" s="130" t="s">
        <v>3565</v>
      </c>
      <c r="E220" s="59" t="s">
        <v>518</v>
      </c>
      <c r="F220" s="78">
        <v>43485</v>
      </c>
      <c r="G220" s="59" t="s">
        <v>130</v>
      </c>
      <c r="H220" s="68">
        <v>6.8800000000081454</v>
      </c>
      <c r="I220" s="71" t="s">
        <v>628</v>
      </c>
      <c r="J220" s="71" t="s">
        <v>132</v>
      </c>
      <c r="K220" s="72">
        <v>3.0190999999999999E-2</v>
      </c>
      <c r="L220" s="72">
        <v>2.9800000000044426E-2</v>
      </c>
      <c r="M220" s="68">
        <v>191692.89989799997</v>
      </c>
      <c r="N220" s="70">
        <v>112.72</v>
      </c>
      <c r="O220" s="68">
        <v>216.07624749800001</v>
      </c>
      <c r="P220" s="69">
        <f t="shared" si="3"/>
        <v>2.5247687211975402E-3</v>
      </c>
      <c r="Q220" s="69">
        <f>O220/'סכום נכסי הקרן'!$C$41</f>
        <v>1.026661474078825E-5</v>
      </c>
    </row>
    <row r="221" spans="1:17">
      <c r="A221" s="62" t="s">
        <v>3520</v>
      </c>
      <c r="B221" s="71" t="s">
        <v>3104</v>
      </c>
      <c r="C221" s="59" t="s">
        <v>3253</v>
      </c>
      <c r="D221" s="130" t="s">
        <v>3565</v>
      </c>
      <c r="E221" s="59" t="s">
        <v>518</v>
      </c>
      <c r="F221" s="78">
        <v>43613</v>
      </c>
      <c r="G221" s="59" t="s">
        <v>130</v>
      </c>
      <c r="H221" s="68">
        <v>6.9200000000304192</v>
      </c>
      <c r="I221" s="71" t="s">
        <v>628</v>
      </c>
      <c r="J221" s="71" t="s">
        <v>132</v>
      </c>
      <c r="K221" s="72">
        <v>2.5243000000000002E-2</v>
      </c>
      <c r="L221" s="72">
        <v>3.1700000000072337E-2</v>
      </c>
      <c r="M221" s="68">
        <v>50594.385452000002</v>
      </c>
      <c r="N221" s="70">
        <v>106.56</v>
      </c>
      <c r="O221" s="68">
        <v>53.913377133000004</v>
      </c>
      <c r="P221" s="69">
        <f t="shared" si="3"/>
        <v>6.2995729431475356E-4</v>
      </c>
      <c r="Q221" s="69">
        <f>O221/'סכום נכסי הקרן'!$C$41</f>
        <v>2.561632196081419E-6</v>
      </c>
    </row>
    <row r="222" spans="1:17">
      <c r="A222" s="62" t="s">
        <v>3520</v>
      </c>
      <c r="B222" s="71" t="s">
        <v>3104</v>
      </c>
      <c r="C222" s="59" t="s">
        <v>3254</v>
      </c>
      <c r="D222" s="130" t="s">
        <v>3565</v>
      </c>
      <c r="E222" s="59" t="s">
        <v>518</v>
      </c>
      <c r="F222" s="78">
        <v>43657</v>
      </c>
      <c r="G222" s="59" t="s">
        <v>130</v>
      </c>
      <c r="H222" s="68">
        <v>6.8499999999980545</v>
      </c>
      <c r="I222" s="71" t="s">
        <v>628</v>
      </c>
      <c r="J222" s="71" t="s">
        <v>132</v>
      </c>
      <c r="K222" s="72">
        <v>2.5243000000000002E-2</v>
      </c>
      <c r="L222" s="72">
        <v>3.5900000000089506E-2</v>
      </c>
      <c r="M222" s="68">
        <v>49916.663522000003</v>
      </c>
      <c r="N222" s="70">
        <v>102.96</v>
      </c>
      <c r="O222" s="68">
        <v>51.394197106</v>
      </c>
      <c r="P222" s="69">
        <f t="shared" si="3"/>
        <v>6.0052163440820112E-4</v>
      </c>
      <c r="Q222" s="69">
        <f>O222/'סכום נכסי הקרן'!$C$41</f>
        <v>2.4419362503244152E-6</v>
      </c>
    </row>
    <row r="223" spans="1:17">
      <c r="A223" s="62" t="s">
        <v>3520</v>
      </c>
      <c r="B223" s="71" t="s">
        <v>3104</v>
      </c>
      <c r="C223" s="59" t="s">
        <v>3255</v>
      </c>
      <c r="D223" s="130" t="s">
        <v>3565</v>
      </c>
      <c r="E223" s="59" t="s">
        <v>518</v>
      </c>
      <c r="F223" s="78">
        <v>43541</v>
      </c>
      <c r="G223" s="59" t="s">
        <v>130</v>
      </c>
      <c r="H223" s="68">
        <v>6.9100000001018644</v>
      </c>
      <c r="I223" s="71" t="s">
        <v>628</v>
      </c>
      <c r="J223" s="71" t="s">
        <v>132</v>
      </c>
      <c r="K223" s="72">
        <v>2.7271E-2</v>
      </c>
      <c r="L223" s="72">
        <v>3.0700000000376454E-2</v>
      </c>
      <c r="M223" s="68">
        <v>16461.573196000001</v>
      </c>
      <c r="N223" s="70">
        <v>109.73</v>
      </c>
      <c r="O223" s="68">
        <v>18.063284975999998</v>
      </c>
      <c r="P223" s="69">
        <f t="shared" si="3"/>
        <v>2.110626107106214E-4</v>
      </c>
      <c r="Q223" s="69">
        <f>O223/'סכום נכסי הקרן'!$C$41</f>
        <v>8.5825624032728091E-7</v>
      </c>
    </row>
    <row r="224" spans="1:17">
      <c r="A224" s="62" t="s">
        <v>3523</v>
      </c>
      <c r="B224" s="71" t="s">
        <v>3095</v>
      </c>
      <c r="C224" s="59">
        <v>22333</v>
      </c>
      <c r="D224" s="130" t="s">
        <v>3565</v>
      </c>
      <c r="E224" s="59" t="s">
        <v>501</v>
      </c>
      <c r="F224" s="78">
        <v>41639</v>
      </c>
      <c r="G224" s="59" t="s">
        <v>287</v>
      </c>
      <c r="H224" s="68">
        <v>0</v>
      </c>
      <c r="I224" s="71" t="s">
        <v>127</v>
      </c>
      <c r="J224" s="71" t="s">
        <v>132</v>
      </c>
      <c r="K224" s="72">
        <v>3.7000000000000005E-2</v>
      </c>
      <c r="L224" s="72">
        <v>5.3400000000207247E-2</v>
      </c>
      <c r="M224" s="68">
        <v>79188.565650000004</v>
      </c>
      <c r="N224" s="70">
        <v>113.34</v>
      </c>
      <c r="O224" s="68">
        <v>89.752316420999989</v>
      </c>
      <c r="P224" s="69">
        <f t="shared" si="3"/>
        <v>1.0487216608889996E-3</v>
      </c>
      <c r="Q224" s="69">
        <f>O224/'סכום נכסי הקרן'!$C$41</f>
        <v>4.2644782360738594E-6</v>
      </c>
    </row>
    <row r="225" spans="1:17">
      <c r="A225" s="62" t="s">
        <v>3523</v>
      </c>
      <c r="B225" s="71" t="s">
        <v>3095</v>
      </c>
      <c r="C225" s="59">
        <v>22334</v>
      </c>
      <c r="D225" s="130" t="s">
        <v>3565</v>
      </c>
      <c r="E225" s="59" t="s">
        <v>501</v>
      </c>
      <c r="F225" s="78">
        <v>42004</v>
      </c>
      <c r="G225" s="59" t="s">
        <v>287</v>
      </c>
      <c r="H225" s="68">
        <v>0.47999999999999987</v>
      </c>
      <c r="I225" s="71" t="s">
        <v>127</v>
      </c>
      <c r="J225" s="71" t="s">
        <v>132</v>
      </c>
      <c r="K225" s="72">
        <v>3.7000000000000005E-2</v>
      </c>
      <c r="L225" s="72">
        <v>0.10489999999982783</v>
      </c>
      <c r="M225" s="68">
        <v>79188.565843999997</v>
      </c>
      <c r="N225" s="70">
        <v>110.03</v>
      </c>
      <c r="O225" s="68">
        <v>87.131176550000021</v>
      </c>
      <c r="P225" s="69">
        <f t="shared" si="3"/>
        <v>1.0180946390075422E-3</v>
      </c>
      <c r="Q225" s="69">
        <f>O225/'סכום נכסי הקרן'!$C$41</f>
        <v>4.1399377854279593E-6</v>
      </c>
    </row>
    <row r="226" spans="1:17">
      <c r="A226" s="62" t="s">
        <v>3523</v>
      </c>
      <c r="B226" s="71" t="s">
        <v>3095</v>
      </c>
      <c r="C226" s="59" t="s">
        <v>3256</v>
      </c>
      <c r="D226" s="130" t="s">
        <v>3565</v>
      </c>
      <c r="E226" s="59" t="s">
        <v>501</v>
      </c>
      <c r="F226" s="78">
        <v>42759</v>
      </c>
      <c r="G226" s="59" t="s">
        <v>287</v>
      </c>
      <c r="H226" s="68">
        <v>1.4299999966485704</v>
      </c>
      <c r="I226" s="71" t="s">
        <v>127</v>
      </c>
      <c r="J226" s="71" t="s">
        <v>132</v>
      </c>
      <c r="K226" s="72">
        <v>7.0499999999999993E-2</v>
      </c>
      <c r="L226" s="72">
        <v>7.1700000348942999E-2</v>
      </c>
      <c r="M226" s="68">
        <v>49.214126999999998</v>
      </c>
      <c r="N226" s="70">
        <v>103.07</v>
      </c>
      <c r="O226" s="68">
        <v>5.0724618999999992E-2</v>
      </c>
      <c r="P226" s="69">
        <f t="shared" si="3"/>
        <v>5.9269786905683756E-7</v>
      </c>
      <c r="Q226" s="69">
        <f>O226/'סכום נכסי הקרן'!$C$41</f>
        <v>2.4101220156143627E-9</v>
      </c>
    </row>
    <row r="227" spans="1:17">
      <c r="A227" s="62" t="s">
        <v>3523</v>
      </c>
      <c r="B227" s="71" t="s">
        <v>3095</v>
      </c>
      <c r="C227" s="59" t="s">
        <v>3257</v>
      </c>
      <c r="D227" s="130" t="s">
        <v>3565</v>
      </c>
      <c r="E227" s="59" t="s">
        <v>501</v>
      </c>
      <c r="F227" s="78">
        <v>42759</v>
      </c>
      <c r="G227" s="59" t="s">
        <v>287</v>
      </c>
      <c r="H227" s="68">
        <v>1.4799999983759122</v>
      </c>
      <c r="I227" s="71" t="s">
        <v>127</v>
      </c>
      <c r="J227" s="71" t="s">
        <v>132</v>
      </c>
      <c r="K227" s="72">
        <v>3.8800000000000001E-2</v>
      </c>
      <c r="L227" s="72">
        <v>5.0299999872103089E-2</v>
      </c>
      <c r="M227" s="68">
        <v>49.214126999999998</v>
      </c>
      <c r="N227" s="70">
        <v>100.09</v>
      </c>
      <c r="O227" s="68">
        <v>4.9258420999999997E-2</v>
      </c>
      <c r="P227" s="69">
        <f t="shared" si="3"/>
        <v>5.7556590340884727E-7</v>
      </c>
      <c r="Q227" s="69">
        <f>O227/'סכום נכסי הקרן'!$C$41</f>
        <v>2.3404573015422919E-9</v>
      </c>
    </row>
    <row r="228" spans="1:17">
      <c r="A228" s="62" t="s">
        <v>3524</v>
      </c>
      <c r="B228" s="71" t="s">
        <v>3104</v>
      </c>
      <c r="C228" s="59">
        <v>9806</v>
      </c>
      <c r="D228" s="130" t="s">
        <v>3565</v>
      </c>
      <c r="E228" s="59" t="s">
        <v>565</v>
      </c>
      <c r="F228" s="78">
        <v>45216</v>
      </c>
      <c r="G228" s="59" t="s">
        <v>130</v>
      </c>
      <c r="H228" s="68">
        <v>5.8200000254045534</v>
      </c>
      <c r="I228" s="71" t="s">
        <v>156</v>
      </c>
      <c r="J228" s="71" t="s">
        <v>132</v>
      </c>
      <c r="K228" s="72">
        <v>7.3617000000000002E-2</v>
      </c>
      <c r="L228" s="72">
        <v>6.600000027651215E-2</v>
      </c>
      <c r="M228" s="68">
        <v>108.25751399999999</v>
      </c>
      <c r="N228" s="70">
        <v>106.9</v>
      </c>
      <c r="O228" s="68">
        <v>0.115727283</v>
      </c>
      <c r="P228" s="69">
        <f t="shared" si="3"/>
        <v>1.3522292602303743E-6</v>
      </c>
      <c r="Q228" s="69">
        <f>O228/'סכום נכסי הקרן'!$C$41</f>
        <v>5.4986489413658051E-9</v>
      </c>
    </row>
    <row r="229" spans="1:17">
      <c r="A229" s="62" t="s">
        <v>3524</v>
      </c>
      <c r="B229" s="71" t="s">
        <v>3095</v>
      </c>
      <c r="C229" s="59">
        <v>7561</v>
      </c>
      <c r="D229" s="130" t="s">
        <v>3565</v>
      </c>
      <c r="E229" s="59" t="s">
        <v>565</v>
      </c>
      <c r="F229" s="78">
        <v>43920</v>
      </c>
      <c r="G229" s="59" t="s">
        <v>130</v>
      </c>
      <c r="H229" s="68">
        <v>4.0299999908241944</v>
      </c>
      <c r="I229" s="71" t="s">
        <v>156</v>
      </c>
      <c r="J229" s="71" t="s">
        <v>132</v>
      </c>
      <c r="K229" s="72">
        <v>4.8917999999999996E-2</v>
      </c>
      <c r="L229" s="72">
        <v>5.3699999960675121E-2</v>
      </c>
      <c r="M229" s="68">
        <v>137.97994399999999</v>
      </c>
      <c r="N229" s="70">
        <v>99.52</v>
      </c>
      <c r="O229" s="68">
        <v>0.13731764200000002</v>
      </c>
      <c r="P229" s="69">
        <f t="shared" si="3"/>
        <v>1.6045043886344364E-6</v>
      </c>
      <c r="Q229" s="69">
        <f>O229/'סכום נכסי הקרן'!$C$41</f>
        <v>6.5244900531722386E-9</v>
      </c>
    </row>
    <row r="230" spans="1:17">
      <c r="A230" s="62" t="s">
        <v>3524</v>
      </c>
      <c r="B230" s="71" t="s">
        <v>3095</v>
      </c>
      <c r="C230" s="59">
        <v>8991</v>
      </c>
      <c r="D230" s="130" t="s">
        <v>3565</v>
      </c>
      <c r="E230" s="59" t="s">
        <v>565</v>
      </c>
      <c r="F230" s="78">
        <v>44636</v>
      </c>
      <c r="G230" s="59" t="s">
        <v>130</v>
      </c>
      <c r="H230" s="68">
        <v>4.2499999869893736</v>
      </c>
      <c r="I230" s="71" t="s">
        <v>156</v>
      </c>
      <c r="J230" s="71" t="s">
        <v>132</v>
      </c>
      <c r="K230" s="72">
        <v>4.2824000000000001E-2</v>
      </c>
      <c r="L230" s="72">
        <v>7.129999985948525E-2</v>
      </c>
      <c r="M230" s="68">
        <v>128.000856</v>
      </c>
      <c r="N230" s="70">
        <v>90.07</v>
      </c>
      <c r="O230" s="68">
        <v>0.11529037399999999</v>
      </c>
      <c r="P230" s="69">
        <f t="shared" si="3"/>
        <v>1.3471241448371615E-6</v>
      </c>
      <c r="Q230" s="69">
        <f>O230/'סכום נכסי הקרן'!$C$41</f>
        <v>5.4778897120117104E-9</v>
      </c>
    </row>
    <row r="231" spans="1:17">
      <c r="A231" s="62" t="s">
        <v>3524</v>
      </c>
      <c r="B231" s="71" t="s">
        <v>3095</v>
      </c>
      <c r="C231" s="59">
        <v>9112</v>
      </c>
      <c r="D231" s="130" t="s">
        <v>3565</v>
      </c>
      <c r="E231" s="59" t="s">
        <v>565</v>
      </c>
      <c r="F231" s="78">
        <v>44722</v>
      </c>
      <c r="G231" s="59" t="s">
        <v>130</v>
      </c>
      <c r="H231" s="68">
        <v>4.2100000087852205</v>
      </c>
      <c r="I231" s="71" t="s">
        <v>156</v>
      </c>
      <c r="J231" s="71" t="s">
        <v>132</v>
      </c>
      <c r="K231" s="72">
        <v>5.2750000000000005E-2</v>
      </c>
      <c r="L231" s="72">
        <v>6.5700000130263614E-2</v>
      </c>
      <c r="M231" s="68">
        <v>205.45632900000001</v>
      </c>
      <c r="N231" s="70">
        <v>96.4</v>
      </c>
      <c r="O231" s="68">
        <v>0.19805990600000001</v>
      </c>
      <c r="P231" s="69">
        <f t="shared" si="3"/>
        <v>2.3142546271623562E-6</v>
      </c>
      <c r="Q231" s="69">
        <f>O231/'סכום נכסי הקרן'!$C$41</f>
        <v>9.4105889659045304E-9</v>
      </c>
    </row>
    <row r="232" spans="1:17">
      <c r="A232" s="62" t="s">
        <v>3524</v>
      </c>
      <c r="B232" s="71" t="s">
        <v>3095</v>
      </c>
      <c r="C232" s="59">
        <v>9247</v>
      </c>
      <c r="D232" s="130" t="s">
        <v>3565</v>
      </c>
      <c r="E232" s="59" t="s">
        <v>565</v>
      </c>
      <c r="F232" s="78">
        <v>44816</v>
      </c>
      <c r="G232" s="59" t="s">
        <v>130</v>
      </c>
      <c r="H232" s="68">
        <v>4.1199999925693858</v>
      </c>
      <c r="I232" s="71" t="s">
        <v>156</v>
      </c>
      <c r="J232" s="71" t="s">
        <v>132</v>
      </c>
      <c r="K232" s="72">
        <v>5.6036999999999997E-2</v>
      </c>
      <c r="L232" s="72">
        <v>7.8299999880096907E-2</v>
      </c>
      <c r="M232" s="68">
        <v>254.275835</v>
      </c>
      <c r="N232" s="70">
        <v>93.15</v>
      </c>
      <c r="O232" s="68">
        <v>0.23685794799999998</v>
      </c>
      <c r="P232" s="69">
        <f t="shared" si="3"/>
        <v>2.767594982798693E-6</v>
      </c>
      <c r="Q232" s="69">
        <f>O232/'סכום נכסי הקרן'!$C$41</f>
        <v>1.1254033372789689E-8</v>
      </c>
    </row>
    <row r="233" spans="1:17">
      <c r="A233" s="62" t="s">
        <v>3524</v>
      </c>
      <c r="B233" s="71" t="s">
        <v>3095</v>
      </c>
      <c r="C233" s="59">
        <v>9486</v>
      </c>
      <c r="D233" s="130" t="s">
        <v>3565</v>
      </c>
      <c r="E233" s="59" t="s">
        <v>565</v>
      </c>
      <c r="F233" s="78">
        <v>44976</v>
      </c>
      <c r="G233" s="59" t="s">
        <v>130</v>
      </c>
      <c r="H233" s="68">
        <v>4.1500000049220462</v>
      </c>
      <c r="I233" s="71" t="s">
        <v>156</v>
      </c>
      <c r="J233" s="71" t="s">
        <v>132</v>
      </c>
      <c r="K233" s="72">
        <v>6.1999000000000005E-2</v>
      </c>
      <c r="L233" s="72">
        <v>6.1800000035438722E-2</v>
      </c>
      <c r="M233" s="68">
        <v>249.101957</v>
      </c>
      <c r="N233" s="70">
        <v>101.95</v>
      </c>
      <c r="O233" s="68">
        <v>0.25395944500000001</v>
      </c>
      <c r="P233" s="69">
        <f t="shared" si="3"/>
        <v>2.967419467031525E-6</v>
      </c>
      <c r="Q233" s="69">
        <f>O233/'סכום נכסי הקרן'!$C$41</f>
        <v>1.2066591362030832E-8</v>
      </c>
    </row>
    <row r="234" spans="1:17">
      <c r="A234" s="62" t="s">
        <v>3524</v>
      </c>
      <c r="B234" s="71" t="s">
        <v>3095</v>
      </c>
      <c r="C234" s="59">
        <v>9567</v>
      </c>
      <c r="D234" s="130" t="s">
        <v>3565</v>
      </c>
      <c r="E234" s="59" t="s">
        <v>565</v>
      </c>
      <c r="F234" s="78">
        <v>45056</v>
      </c>
      <c r="G234" s="59" t="s">
        <v>130</v>
      </c>
      <c r="H234" s="68">
        <v>4.139999993578301</v>
      </c>
      <c r="I234" s="71" t="s">
        <v>156</v>
      </c>
      <c r="J234" s="71" t="s">
        <v>132</v>
      </c>
      <c r="K234" s="72">
        <v>6.3411999999999996E-2</v>
      </c>
      <c r="L234" s="72">
        <v>6.1999999913415295E-2</v>
      </c>
      <c r="M234" s="68">
        <v>270.50379400000003</v>
      </c>
      <c r="N234" s="70">
        <v>102.47</v>
      </c>
      <c r="O234" s="68">
        <v>0.27718522699999998</v>
      </c>
      <c r="P234" s="69">
        <f t="shared" si="3"/>
        <v>3.2388038908076533E-6</v>
      </c>
      <c r="Q234" s="69">
        <f>O234/'סכום נכסי הקרן'!$C$41</f>
        <v>1.3170137719432938E-8</v>
      </c>
    </row>
    <row r="235" spans="1:17">
      <c r="A235" s="62" t="s">
        <v>3524</v>
      </c>
      <c r="B235" s="71" t="s">
        <v>3095</v>
      </c>
      <c r="C235" s="59">
        <v>7894</v>
      </c>
      <c r="D235" s="130" t="s">
        <v>3565</v>
      </c>
      <c r="E235" s="59" t="s">
        <v>565</v>
      </c>
      <c r="F235" s="78">
        <v>44068</v>
      </c>
      <c r="G235" s="59" t="s">
        <v>130</v>
      </c>
      <c r="H235" s="68">
        <v>3.9899999891521993</v>
      </c>
      <c r="I235" s="71" t="s">
        <v>156</v>
      </c>
      <c r="J235" s="71" t="s">
        <v>132</v>
      </c>
      <c r="K235" s="72">
        <v>4.5102999999999997E-2</v>
      </c>
      <c r="L235" s="72">
        <v>6.3499999829534554E-2</v>
      </c>
      <c r="M235" s="68">
        <v>171.001713</v>
      </c>
      <c r="N235" s="70">
        <v>94.34</v>
      </c>
      <c r="O235" s="68">
        <v>0.16132302500000001</v>
      </c>
      <c r="P235" s="69">
        <f t="shared" si="3"/>
        <v>1.8849981534075782E-6</v>
      </c>
      <c r="Q235" s="69">
        <f>O235/'סכום נכסי הקרן'!$C$41</f>
        <v>7.6650782567338015E-9</v>
      </c>
    </row>
    <row r="236" spans="1:17">
      <c r="A236" s="62" t="s">
        <v>3524</v>
      </c>
      <c r="B236" s="71" t="s">
        <v>3095</v>
      </c>
      <c r="C236" s="59">
        <v>8076</v>
      </c>
      <c r="D236" s="130" t="s">
        <v>3565</v>
      </c>
      <c r="E236" s="59" t="s">
        <v>565</v>
      </c>
      <c r="F236" s="78">
        <v>44160</v>
      </c>
      <c r="G236" s="59" t="s">
        <v>130</v>
      </c>
      <c r="H236" s="68">
        <v>3.8400000047593386</v>
      </c>
      <c r="I236" s="71" t="s">
        <v>156</v>
      </c>
      <c r="J236" s="71" t="s">
        <v>132</v>
      </c>
      <c r="K236" s="72">
        <v>4.5465999999999999E-2</v>
      </c>
      <c r="L236" s="72">
        <v>9.0600000093699465E-2</v>
      </c>
      <c r="M236" s="68">
        <v>157.05731800000001</v>
      </c>
      <c r="N236" s="70">
        <v>85.62</v>
      </c>
      <c r="O236" s="68">
        <v>0.13447247900000001</v>
      </c>
      <c r="P236" s="69">
        <f t="shared" si="3"/>
        <v>1.5712597417457262E-6</v>
      </c>
      <c r="Q236" s="69">
        <f>O236/'סכום נכסי הקרן'!$C$41</f>
        <v>6.3893054008378081E-9</v>
      </c>
    </row>
    <row r="237" spans="1:17">
      <c r="A237" s="62" t="s">
        <v>3524</v>
      </c>
      <c r="B237" s="71" t="s">
        <v>3095</v>
      </c>
      <c r="C237" s="59">
        <v>9311</v>
      </c>
      <c r="D237" s="130" t="s">
        <v>3565</v>
      </c>
      <c r="E237" s="59" t="s">
        <v>565</v>
      </c>
      <c r="F237" s="78">
        <v>44880</v>
      </c>
      <c r="G237" s="59" t="s">
        <v>130</v>
      </c>
      <c r="H237" s="68">
        <v>3.6600000036668563</v>
      </c>
      <c r="I237" s="71" t="s">
        <v>156</v>
      </c>
      <c r="J237" s="71" t="s">
        <v>132</v>
      </c>
      <c r="K237" s="72">
        <v>7.2695999999999997E-2</v>
      </c>
      <c r="L237" s="72">
        <v>9.7100000029029285E-2</v>
      </c>
      <c r="M237" s="68">
        <v>139.27260000000001</v>
      </c>
      <c r="N237" s="70">
        <v>93.99</v>
      </c>
      <c r="O237" s="68">
        <v>0.13090232199999999</v>
      </c>
      <c r="P237" s="69">
        <f t="shared" si="3"/>
        <v>1.5295438158735503E-6</v>
      </c>
      <c r="Q237" s="69">
        <f>O237/'סכום נכסי הקרן'!$C$41</f>
        <v>6.2196734912339185E-9</v>
      </c>
    </row>
    <row r="238" spans="1:17">
      <c r="A238" s="62" t="s">
        <v>3525</v>
      </c>
      <c r="B238" s="71" t="s">
        <v>3095</v>
      </c>
      <c r="C238" s="59">
        <v>8811</v>
      </c>
      <c r="D238" s="130" t="s">
        <v>3565</v>
      </c>
      <c r="E238" s="59" t="s">
        <v>809</v>
      </c>
      <c r="F238" s="78">
        <v>44550</v>
      </c>
      <c r="G238" s="59" t="s">
        <v>3094</v>
      </c>
      <c r="H238" s="68">
        <v>4.8899999931360707</v>
      </c>
      <c r="I238" s="71" t="s">
        <v>308</v>
      </c>
      <c r="J238" s="71" t="s">
        <v>132</v>
      </c>
      <c r="K238" s="72">
        <v>7.85E-2</v>
      </c>
      <c r="L238" s="72">
        <v>7.9499999895134427E-2</v>
      </c>
      <c r="M238" s="68">
        <v>208.89422999999999</v>
      </c>
      <c r="N238" s="70">
        <v>100.43</v>
      </c>
      <c r="O238" s="68">
        <v>0.20979239599999999</v>
      </c>
      <c r="P238" s="69">
        <f t="shared" si="3"/>
        <v>2.4513443078503601E-6</v>
      </c>
      <c r="Q238" s="69">
        <f>O238/'סכום נכסי הקרן'!$C$41</f>
        <v>9.9680447537336175E-9</v>
      </c>
    </row>
    <row r="239" spans="1:17">
      <c r="A239" s="62" t="s">
        <v>3526</v>
      </c>
      <c r="B239" s="71" t="s">
        <v>3104</v>
      </c>
      <c r="C239" s="59" t="s">
        <v>3258</v>
      </c>
      <c r="D239" s="130" t="s">
        <v>3565</v>
      </c>
      <c r="E239" s="59" t="s">
        <v>809</v>
      </c>
      <c r="F239" s="78">
        <v>42732</v>
      </c>
      <c r="G239" s="59" t="s">
        <v>3094</v>
      </c>
      <c r="H239" s="68">
        <v>2.2899999999993748</v>
      </c>
      <c r="I239" s="71" t="s">
        <v>128</v>
      </c>
      <c r="J239" s="71" t="s">
        <v>132</v>
      </c>
      <c r="K239" s="72">
        <v>2.1613000000000004E-2</v>
      </c>
      <c r="L239" s="72">
        <v>2.3699999999981229E-2</v>
      </c>
      <c r="M239" s="68">
        <v>199229.897215</v>
      </c>
      <c r="N239" s="70">
        <v>112.3</v>
      </c>
      <c r="O239" s="68">
        <v>223.73519386599997</v>
      </c>
      <c r="P239" s="69">
        <f t="shared" si="3"/>
        <v>2.6142605947892215E-3</v>
      </c>
      <c r="Q239" s="69">
        <f>O239/'סכום נכסי הקרן'!$C$41</f>
        <v>1.0630520781323052E-5</v>
      </c>
    </row>
    <row r="240" spans="1:17">
      <c r="A240" s="62" t="s">
        <v>3527</v>
      </c>
      <c r="B240" s="71" t="s">
        <v>3095</v>
      </c>
      <c r="C240" s="59">
        <v>9533</v>
      </c>
      <c r="D240" s="130" t="s">
        <v>3565</v>
      </c>
      <c r="E240" s="59" t="s">
        <v>578</v>
      </c>
      <c r="F240" s="78">
        <v>45015</v>
      </c>
      <c r="G240" s="59" t="s">
        <v>287</v>
      </c>
      <c r="H240" s="68">
        <v>3.7999999999971665</v>
      </c>
      <c r="I240" s="71" t="s">
        <v>577</v>
      </c>
      <c r="J240" s="71" t="s">
        <v>132</v>
      </c>
      <c r="K240" s="72">
        <v>3.3593000000000005E-2</v>
      </c>
      <c r="L240" s="72">
        <v>2.9799999999970853E-2</v>
      </c>
      <c r="M240" s="68">
        <v>476069.52430599998</v>
      </c>
      <c r="N240" s="70">
        <v>103.78</v>
      </c>
      <c r="O240" s="68">
        <v>494.06495107800004</v>
      </c>
      <c r="P240" s="69">
        <f t="shared" si="3"/>
        <v>5.7729609300683233E-3</v>
      </c>
      <c r="Q240" s="69">
        <f>O240/'סכום נכסי הקרן'!$C$41</f>
        <v>2.3474928727143739E-5</v>
      </c>
    </row>
    <row r="241" spans="1:17">
      <c r="A241" s="62" t="s">
        <v>3504</v>
      </c>
      <c r="B241" s="71" t="s">
        <v>3104</v>
      </c>
      <c r="C241" s="59" t="s">
        <v>3259</v>
      </c>
      <c r="D241" s="130" t="s">
        <v>3565</v>
      </c>
      <c r="E241" s="59" t="s">
        <v>565</v>
      </c>
      <c r="F241" s="78">
        <v>45286</v>
      </c>
      <c r="G241" s="59" t="s">
        <v>130</v>
      </c>
      <c r="H241" s="68">
        <v>1.7299999989676358</v>
      </c>
      <c r="I241" s="71" t="s">
        <v>128</v>
      </c>
      <c r="J241" s="71" t="s">
        <v>132</v>
      </c>
      <c r="K241" s="72">
        <v>6.7500000000000004E-2</v>
      </c>
      <c r="L241" s="72">
        <v>7.1699999969311923E-2</v>
      </c>
      <c r="M241" s="68">
        <v>709.45577100000014</v>
      </c>
      <c r="N241" s="70">
        <v>99.67</v>
      </c>
      <c r="O241" s="68">
        <v>0.70711470099999996</v>
      </c>
      <c r="P241" s="69">
        <f t="shared" si="3"/>
        <v>8.2623661788659834E-6</v>
      </c>
      <c r="Q241" s="69">
        <f>O241/'סכום נכסי הקרן'!$C$41</f>
        <v>3.3597742911477905E-8</v>
      </c>
    </row>
    <row r="242" spans="1:17">
      <c r="A242" s="62" t="s">
        <v>3504</v>
      </c>
      <c r="B242" s="71" t="s">
        <v>3104</v>
      </c>
      <c r="C242" s="59" t="s">
        <v>3260</v>
      </c>
      <c r="D242" s="130" t="s">
        <v>3565</v>
      </c>
      <c r="E242" s="59" t="s">
        <v>565</v>
      </c>
      <c r="F242" s="78">
        <v>45169</v>
      </c>
      <c r="G242" s="59" t="s">
        <v>130</v>
      </c>
      <c r="H242" s="68">
        <v>1.8199999826605389</v>
      </c>
      <c r="I242" s="71" t="s">
        <v>128</v>
      </c>
      <c r="J242" s="71" t="s">
        <v>132</v>
      </c>
      <c r="K242" s="72">
        <v>6.9500000000000006E-2</v>
      </c>
      <c r="L242" s="72">
        <v>7.1399999240366469E-2</v>
      </c>
      <c r="M242" s="68">
        <v>48.420197999999999</v>
      </c>
      <c r="N242" s="70">
        <v>100.05</v>
      </c>
      <c r="O242" s="68">
        <v>4.8444411999999999E-2</v>
      </c>
      <c r="P242" s="69">
        <f t="shared" si="3"/>
        <v>5.6605451802627628E-7</v>
      </c>
      <c r="Q242" s="69">
        <f>O242/'סכום נכסי הקרן'!$C$41</f>
        <v>2.3017805987797097E-9</v>
      </c>
    </row>
    <row r="243" spans="1:17">
      <c r="A243" s="62" t="s">
        <v>3504</v>
      </c>
      <c r="B243" s="71" t="s">
        <v>3104</v>
      </c>
      <c r="C243" s="59" t="s">
        <v>3261</v>
      </c>
      <c r="D243" s="130" t="s">
        <v>3565</v>
      </c>
      <c r="E243" s="59" t="s">
        <v>565</v>
      </c>
      <c r="F243" s="78">
        <v>45195</v>
      </c>
      <c r="G243" s="59" t="s">
        <v>130</v>
      </c>
      <c r="H243" s="68">
        <v>1.8200000039147761</v>
      </c>
      <c r="I243" s="71" t="s">
        <v>128</v>
      </c>
      <c r="J243" s="71" t="s">
        <v>132</v>
      </c>
      <c r="K243" s="72">
        <v>6.9500000000000006E-2</v>
      </c>
      <c r="L243" s="72">
        <v>7.1400000274034328E-2</v>
      </c>
      <c r="M243" s="68">
        <v>25.528925999999998</v>
      </c>
      <c r="N243" s="70">
        <v>100.06</v>
      </c>
      <c r="O243" s="68">
        <v>2.5544245E-2</v>
      </c>
      <c r="P243" s="69">
        <f t="shared" si="3"/>
        <v>2.9847478160783781E-7</v>
      </c>
      <c r="Q243" s="69">
        <f>O243/'סכום נכסי הקרן'!$C$41</f>
        <v>1.2137054641405413E-9</v>
      </c>
    </row>
    <row r="244" spans="1:17">
      <c r="A244" s="62" t="s">
        <v>3504</v>
      </c>
      <c r="B244" s="71" t="s">
        <v>3104</v>
      </c>
      <c r="C244" s="59" t="s">
        <v>3262</v>
      </c>
      <c r="D244" s="130" t="s">
        <v>3565</v>
      </c>
      <c r="E244" s="59" t="s">
        <v>565</v>
      </c>
      <c r="F244" s="78">
        <v>45230</v>
      </c>
      <c r="G244" s="59" t="s">
        <v>130</v>
      </c>
      <c r="H244" s="68">
        <v>1.8200000031718584</v>
      </c>
      <c r="I244" s="71" t="s">
        <v>128</v>
      </c>
      <c r="J244" s="71" t="s">
        <v>132</v>
      </c>
      <c r="K244" s="72">
        <v>6.9500000000000006E-2</v>
      </c>
      <c r="L244" s="72">
        <v>6.3500000356834077E-2</v>
      </c>
      <c r="M244" s="68">
        <v>49.742243000000002</v>
      </c>
      <c r="N244" s="70">
        <v>101.41</v>
      </c>
      <c r="O244" s="68">
        <v>5.0443611999999999E-2</v>
      </c>
      <c r="P244" s="69">
        <f t="shared" si="3"/>
        <v>5.8941440920295374E-7</v>
      </c>
      <c r="Q244" s="69">
        <f>O244/'סכום נכסי הקרן'!$C$41</f>
        <v>2.396770290740062E-9</v>
      </c>
    </row>
    <row r="245" spans="1:17">
      <c r="A245" s="62" t="s">
        <v>3504</v>
      </c>
      <c r="B245" s="71" t="s">
        <v>3104</v>
      </c>
      <c r="C245" s="59" t="s">
        <v>3263</v>
      </c>
      <c r="D245" s="130" t="s">
        <v>3565</v>
      </c>
      <c r="E245" s="59" t="s">
        <v>565</v>
      </c>
      <c r="F245" s="78">
        <v>45257</v>
      </c>
      <c r="G245" s="59" t="s">
        <v>130</v>
      </c>
      <c r="H245" s="68">
        <v>1.8200000393302216</v>
      </c>
      <c r="I245" s="71" t="s">
        <v>128</v>
      </c>
      <c r="J245" s="71" t="s">
        <v>132</v>
      </c>
      <c r="K245" s="72">
        <v>6.9500000000000006E-2</v>
      </c>
      <c r="L245" s="72">
        <v>6.8100001084752892E-2</v>
      </c>
      <c r="M245" s="68">
        <v>31.333647999999997</v>
      </c>
      <c r="N245" s="70">
        <v>100.62</v>
      </c>
      <c r="O245" s="68">
        <v>3.1527918000000002E-2</v>
      </c>
      <c r="P245" s="69">
        <f t="shared" si="3"/>
        <v>3.6839172344298371E-7</v>
      </c>
      <c r="Q245" s="69">
        <f>O245/'סכום נכסי הקרן'!$C$41</f>
        <v>1.4980128146114682E-9</v>
      </c>
    </row>
    <row r="246" spans="1:17">
      <c r="A246" s="62" t="s">
        <v>3501</v>
      </c>
      <c r="B246" s="71" t="s">
        <v>3104</v>
      </c>
      <c r="C246" s="59" t="s">
        <v>3264</v>
      </c>
      <c r="D246" s="130" t="s">
        <v>3565</v>
      </c>
      <c r="E246" s="59" t="s">
        <v>600</v>
      </c>
      <c r="F246" s="78">
        <v>44858</v>
      </c>
      <c r="G246" s="59" t="s">
        <v>130</v>
      </c>
      <c r="H246" s="68">
        <v>5.3999999999867008</v>
      </c>
      <c r="I246" s="71" t="s">
        <v>628</v>
      </c>
      <c r="J246" s="71" t="s">
        <v>132</v>
      </c>
      <c r="K246" s="72">
        <v>3.49E-2</v>
      </c>
      <c r="L246" s="72">
        <v>4.4699999999943479E-2</v>
      </c>
      <c r="M246" s="68">
        <v>30096.599618</v>
      </c>
      <c r="N246" s="70">
        <v>99.93</v>
      </c>
      <c r="O246" s="68">
        <v>30.075530010999998</v>
      </c>
      <c r="P246" s="69">
        <f t="shared" si="3"/>
        <v>3.5142112251793686E-4</v>
      </c>
      <c r="Q246" s="69">
        <f>O246/'סכום נכסי הקרן'!$C$41</f>
        <v>1.4290042673515514E-6</v>
      </c>
    </row>
    <row r="247" spans="1:17">
      <c r="A247" s="62" t="s">
        <v>3501</v>
      </c>
      <c r="B247" s="71" t="s">
        <v>3104</v>
      </c>
      <c r="C247" s="59" t="s">
        <v>3265</v>
      </c>
      <c r="D247" s="130" t="s">
        <v>3565</v>
      </c>
      <c r="E247" s="59" t="s">
        <v>600</v>
      </c>
      <c r="F247" s="78">
        <v>44858</v>
      </c>
      <c r="G247" s="59" t="s">
        <v>130</v>
      </c>
      <c r="H247" s="68">
        <v>5.4299999999160766</v>
      </c>
      <c r="I247" s="71" t="s">
        <v>628</v>
      </c>
      <c r="J247" s="71" t="s">
        <v>132</v>
      </c>
      <c r="K247" s="72">
        <v>3.49E-2</v>
      </c>
      <c r="L247" s="72">
        <v>4.4599999999204935E-2</v>
      </c>
      <c r="M247" s="68">
        <v>24918.518843000002</v>
      </c>
      <c r="N247" s="70">
        <v>99.94</v>
      </c>
      <c r="O247" s="68">
        <v>24.903566163000001</v>
      </c>
      <c r="P247" s="69">
        <f t="shared" si="3"/>
        <v>2.9098869321672122E-4</v>
      </c>
      <c r="Q247" s="69">
        <f>O247/'סכום נכסי הקרן'!$C$41</f>
        <v>1.1832643450068143E-6</v>
      </c>
    </row>
    <row r="248" spans="1:17">
      <c r="A248" s="62" t="s">
        <v>3501</v>
      </c>
      <c r="B248" s="71" t="s">
        <v>3104</v>
      </c>
      <c r="C248" s="59" t="s">
        <v>3266</v>
      </c>
      <c r="D248" s="130" t="s">
        <v>3565</v>
      </c>
      <c r="E248" s="59" t="s">
        <v>600</v>
      </c>
      <c r="F248" s="78">
        <v>44858</v>
      </c>
      <c r="G248" s="59" t="s">
        <v>130</v>
      </c>
      <c r="H248" s="68">
        <v>5.319999999998716</v>
      </c>
      <c r="I248" s="71" t="s">
        <v>628</v>
      </c>
      <c r="J248" s="71" t="s">
        <v>132</v>
      </c>
      <c r="K248" s="72">
        <v>3.49E-2</v>
      </c>
      <c r="L248" s="72">
        <v>4.4699999999890883E-2</v>
      </c>
      <c r="M248" s="68">
        <v>31164.812633000001</v>
      </c>
      <c r="N248" s="70">
        <v>99.98</v>
      </c>
      <c r="O248" s="68">
        <v>31.158577621999999</v>
      </c>
      <c r="P248" s="69">
        <f t="shared" si="3"/>
        <v>3.6407612168366343E-4</v>
      </c>
      <c r="Q248" s="69">
        <f>O248/'סכום נכסי הקרן'!$C$41</f>
        <v>1.4804640307305458E-6</v>
      </c>
    </row>
    <row r="249" spans="1:17">
      <c r="A249" s="62" t="s">
        <v>3501</v>
      </c>
      <c r="B249" s="71" t="s">
        <v>3104</v>
      </c>
      <c r="C249" s="59" t="s">
        <v>3267</v>
      </c>
      <c r="D249" s="130" t="s">
        <v>3565</v>
      </c>
      <c r="E249" s="59" t="s">
        <v>600</v>
      </c>
      <c r="F249" s="78">
        <v>44858</v>
      </c>
      <c r="G249" s="59" t="s">
        <v>130</v>
      </c>
      <c r="H249" s="68">
        <v>5.3599999999556829</v>
      </c>
      <c r="I249" s="71" t="s">
        <v>628</v>
      </c>
      <c r="J249" s="71" t="s">
        <v>132</v>
      </c>
      <c r="K249" s="72">
        <v>3.49E-2</v>
      </c>
      <c r="L249" s="72">
        <v>4.469999999977313E-2</v>
      </c>
      <c r="M249" s="68">
        <v>37920.243231</v>
      </c>
      <c r="N249" s="70">
        <v>99.97</v>
      </c>
      <c r="O249" s="68">
        <v>37.908864538000003</v>
      </c>
      <c r="P249" s="69">
        <f t="shared" si="3"/>
        <v>4.4295065538169781E-4</v>
      </c>
      <c r="Q249" s="69">
        <f>O249/'סכום נכסי הקרן'!$C$41</f>
        <v>1.801196160980064E-6</v>
      </c>
    </row>
    <row r="250" spans="1:17">
      <c r="A250" s="62" t="s">
        <v>3501</v>
      </c>
      <c r="B250" s="71" t="s">
        <v>3104</v>
      </c>
      <c r="C250" s="59" t="s">
        <v>3268</v>
      </c>
      <c r="D250" s="130" t="s">
        <v>3565</v>
      </c>
      <c r="E250" s="59" t="s">
        <v>600</v>
      </c>
      <c r="F250" s="78">
        <v>44858</v>
      </c>
      <c r="G250" s="59" t="s">
        <v>130</v>
      </c>
      <c r="H250" s="68">
        <v>5.5199999999538436</v>
      </c>
      <c r="I250" s="71" t="s">
        <v>628</v>
      </c>
      <c r="J250" s="71" t="s">
        <v>132</v>
      </c>
      <c r="K250" s="72">
        <v>3.49E-2</v>
      </c>
      <c r="L250" s="72">
        <v>4.449999999971152E-2</v>
      </c>
      <c r="M250" s="68">
        <v>22554.482421000001</v>
      </c>
      <c r="N250" s="70">
        <v>99.9</v>
      </c>
      <c r="O250" s="68">
        <v>22.531926377000001</v>
      </c>
      <c r="P250" s="69">
        <f t="shared" si="3"/>
        <v>2.6327698487776621E-4</v>
      </c>
      <c r="Q250" s="69">
        <f>O250/'סכום נכסי הקרן'!$C$41</f>
        <v>1.0705786043540253E-6</v>
      </c>
    </row>
    <row r="251" spans="1:17">
      <c r="A251" s="62" t="s">
        <v>3528</v>
      </c>
      <c r="B251" s="71" t="s">
        <v>3095</v>
      </c>
      <c r="C251" s="59">
        <v>9637</v>
      </c>
      <c r="D251" s="130" t="s">
        <v>3565</v>
      </c>
      <c r="E251" s="59" t="s">
        <v>600</v>
      </c>
      <c r="F251" s="78">
        <v>45104</v>
      </c>
      <c r="G251" s="59" t="s">
        <v>130</v>
      </c>
      <c r="H251" s="68">
        <v>2.2999999999971124</v>
      </c>
      <c r="I251" s="71" t="s">
        <v>308</v>
      </c>
      <c r="J251" s="71" t="s">
        <v>132</v>
      </c>
      <c r="K251" s="72">
        <v>5.2159000000000004E-2</v>
      </c>
      <c r="L251" s="72">
        <v>5.7899999999875836E-2</v>
      </c>
      <c r="M251" s="68">
        <v>242873.95</v>
      </c>
      <c r="N251" s="70">
        <v>99.81</v>
      </c>
      <c r="O251" s="68">
        <v>242.412498919</v>
      </c>
      <c r="P251" s="69">
        <f t="shared" si="3"/>
        <v>2.8324977964257212E-3</v>
      </c>
      <c r="Q251" s="69">
        <f>O251/'סכום נכסי הקרן'!$C$41</f>
        <v>1.1517951480419693E-5</v>
      </c>
    </row>
    <row r="252" spans="1:17">
      <c r="A252" s="62" t="s">
        <v>3529</v>
      </c>
      <c r="B252" s="71" t="s">
        <v>3095</v>
      </c>
      <c r="C252" s="59">
        <v>9577</v>
      </c>
      <c r="D252" s="130" t="s">
        <v>3565</v>
      </c>
      <c r="E252" s="59" t="s">
        <v>600</v>
      </c>
      <c r="F252" s="78">
        <v>45063</v>
      </c>
      <c r="G252" s="59" t="s">
        <v>130</v>
      </c>
      <c r="H252" s="68">
        <v>3.3700000000018457</v>
      </c>
      <c r="I252" s="71" t="s">
        <v>308</v>
      </c>
      <c r="J252" s="71" t="s">
        <v>132</v>
      </c>
      <c r="K252" s="72">
        <v>4.4344000000000001E-2</v>
      </c>
      <c r="L252" s="72">
        <v>4.1900000000027554E-2</v>
      </c>
      <c r="M252" s="68">
        <v>364310.92499999999</v>
      </c>
      <c r="N252" s="70">
        <v>102.62</v>
      </c>
      <c r="O252" s="68">
        <v>373.85586686299996</v>
      </c>
      <c r="P252" s="69">
        <f t="shared" si="3"/>
        <v>4.3683635282523638E-3</v>
      </c>
      <c r="Q252" s="69">
        <f>O252/'סכום נכסי הקרן'!$C$41</f>
        <v>1.7763332148302747E-5</v>
      </c>
    </row>
    <row r="253" spans="1:17">
      <c r="A253" s="62" t="s">
        <v>3530</v>
      </c>
      <c r="B253" s="71" t="s">
        <v>3104</v>
      </c>
      <c r="C253" s="59" t="s">
        <v>3269</v>
      </c>
      <c r="D253" s="130" t="s">
        <v>3565</v>
      </c>
      <c r="E253" s="59" t="s">
        <v>600</v>
      </c>
      <c r="F253" s="78">
        <v>42372</v>
      </c>
      <c r="G253" s="59" t="s">
        <v>130</v>
      </c>
      <c r="H253" s="68">
        <v>9.3599999999961376</v>
      </c>
      <c r="I253" s="71" t="s">
        <v>128</v>
      </c>
      <c r="J253" s="71" t="s">
        <v>132</v>
      </c>
      <c r="K253" s="72">
        <v>6.7000000000000004E-2</v>
      </c>
      <c r="L253" s="72">
        <v>3.4099999999981583E-2</v>
      </c>
      <c r="M253" s="68">
        <v>293961.30098300002</v>
      </c>
      <c r="N253" s="70">
        <v>151.47999999999999</v>
      </c>
      <c r="O253" s="68">
        <v>445.29257860200005</v>
      </c>
      <c r="P253" s="69">
        <f t="shared" si="3"/>
        <v>5.2030743186899011E-3</v>
      </c>
      <c r="Q253" s="69">
        <f>O253/'סכום נכסי הקרן'!$C$41</f>
        <v>2.1157565463002679E-5</v>
      </c>
    </row>
    <row r="254" spans="1:17">
      <c r="A254" s="62" t="s">
        <v>3531</v>
      </c>
      <c r="B254" s="71" t="s">
        <v>3104</v>
      </c>
      <c r="C254" s="59" t="s">
        <v>3270</v>
      </c>
      <c r="D254" s="130" t="s">
        <v>3565</v>
      </c>
      <c r="E254" s="59" t="s">
        <v>621</v>
      </c>
      <c r="F254" s="78">
        <v>44871</v>
      </c>
      <c r="G254" s="130" t="s">
        <v>3565</v>
      </c>
      <c r="H254" s="68">
        <v>4.6899999999993982</v>
      </c>
      <c r="I254" s="71" t="s">
        <v>308</v>
      </c>
      <c r="J254" s="71" t="s">
        <v>132</v>
      </c>
      <c r="K254" s="72">
        <v>0.05</v>
      </c>
      <c r="L254" s="72">
        <v>6.98999999999739E-2</v>
      </c>
      <c r="M254" s="68">
        <v>363810.05678800005</v>
      </c>
      <c r="N254" s="70">
        <v>95.84</v>
      </c>
      <c r="O254" s="68">
        <v>348.67554500900002</v>
      </c>
      <c r="P254" s="69">
        <f t="shared" si="3"/>
        <v>4.0741410501095292E-3</v>
      </c>
      <c r="Q254" s="69">
        <f>O254/'סכום נכסי הקרן'!$C$41</f>
        <v>1.6566918074486229E-5</v>
      </c>
    </row>
    <row r="255" spans="1:17">
      <c r="A255" s="62" t="s">
        <v>3531</v>
      </c>
      <c r="B255" s="71" t="s">
        <v>3104</v>
      </c>
      <c r="C255" s="59" t="s">
        <v>3271</v>
      </c>
      <c r="D255" s="130" t="s">
        <v>3565</v>
      </c>
      <c r="E255" s="59" t="s">
        <v>621</v>
      </c>
      <c r="F255" s="78">
        <v>44969</v>
      </c>
      <c r="G255" s="130" t="s">
        <v>3565</v>
      </c>
      <c r="H255" s="68">
        <v>4.6899999999943454</v>
      </c>
      <c r="I255" s="71" t="s">
        <v>308</v>
      </c>
      <c r="J255" s="71" t="s">
        <v>132</v>
      </c>
      <c r="K255" s="72">
        <v>0.05</v>
      </c>
      <c r="L255" s="72">
        <v>6.7099999999923041E-2</v>
      </c>
      <c r="M255" s="68">
        <v>263761.83370700001</v>
      </c>
      <c r="N255" s="70">
        <v>96.56</v>
      </c>
      <c r="O255" s="68">
        <v>254.688441576</v>
      </c>
      <c r="P255" s="69">
        <f t="shared" si="3"/>
        <v>2.9759375145923146E-3</v>
      </c>
      <c r="Q255" s="69">
        <f>O255/'סכום נכסי הקרן'!$C$41</f>
        <v>1.2101228797102054E-5</v>
      </c>
    </row>
    <row r="256" spans="1:17">
      <c r="A256" s="62" t="s">
        <v>3531</v>
      </c>
      <c r="B256" s="71" t="s">
        <v>3104</v>
      </c>
      <c r="C256" s="59" t="s">
        <v>3272</v>
      </c>
      <c r="D256" s="130" t="s">
        <v>3565</v>
      </c>
      <c r="E256" s="59" t="s">
        <v>621</v>
      </c>
      <c r="F256" s="78">
        <v>45018</v>
      </c>
      <c r="G256" s="130" t="s">
        <v>3565</v>
      </c>
      <c r="H256" s="68">
        <v>4.6899999999952797</v>
      </c>
      <c r="I256" s="71" t="s">
        <v>308</v>
      </c>
      <c r="J256" s="71" t="s">
        <v>132</v>
      </c>
      <c r="K256" s="72">
        <v>0.05</v>
      </c>
      <c r="L256" s="72">
        <v>4.1799999999994099E-2</v>
      </c>
      <c r="M256" s="68">
        <v>125785.47549799999</v>
      </c>
      <c r="N256" s="70">
        <v>107.78</v>
      </c>
      <c r="O256" s="68">
        <v>135.57158055600001</v>
      </c>
      <c r="P256" s="69">
        <f t="shared" si="3"/>
        <v>1.5841023251492261E-3</v>
      </c>
      <c r="Q256" s="69">
        <f>O256/'סכום נכסי הקרן'!$C$41</f>
        <v>6.4415279489758559E-6</v>
      </c>
    </row>
    <row r="257" spans="1:17">
      <c r="A257" s="62" t="s">
        <v>3531</v>
      </c>
      <c r="B257" s="71" t="s">
        <v>3104</v>
      </c>
      <c r="C257" s="59" t="s">
        <v>3273</v>
      </c>
      <c r="D257" s="130" t="s">
        <v>3565</v>
      </c>
      <c r="E257" s="59" t="s">
        <v>621</v>
      </c>
      <c r="F257" s="78">
        <v>45109</v>
      </c>
      <c r="G257" s="130" t="s">
        <v>3565</v>
      </c>
      <c r="H257" s="68">
        <v>4.6899999999807198</v>
      </c>
      <c r="I257" s="71" t="s">
        <v>308</v>
      </c>
      <c r="J257" s="71" t="s">
        <v>132</v>
      </c>
      <c r="K257" s="72">
        <v>0.05</v>
      </c>
      <c r="L257" s="72">
        <v>5.2499999999782887E-2</v>
      </c>
      <c r="M257" s="68">
        <v>113585.712053</v>
      </c>
      <c r="N257" s="70">
        <v>101.37</v>
      </c>
      <c r="O257" s="68">
        <v>115.14182803799999</v>
      </c>
      <c r="P257" s="69">
        <f t="shared" si="3"/>
        <v>1.34538844180242E-3</v>
      </c>
      <c r="Q257" s="69">
        <f>O257/'סכום נכסי הקרן'!$C$41</f>
        <v>5.4708317212292295E-6</v>
      </c>
    </row>
    <row r="258" spans="1:17">
      <c r="A258" s="62" t="s">
        <v>3531</v>
      </c>
      <c r="B258" s="71" t="s">
        <v>3104</v>
      </c>
      <c r="C258" s="59" t="s">
        <v>3274</v>
      </c>
      <c r="D258" s="130" t="s">
        <v>3565</v>
      </c>
      <c r="E258" s="59" t="s">
        <v>621</v>
      </c>
      <c r="F258" s="78">
        <v>45200</v>
      </c>
      <c r="G258" s="130" t="s">
        <v>3565</v>
      </c>
      <c r="H258" s="68">
        <v>4.6899999999818727</v>
      </c>
      <c r="I258" s="71" t="s">
        <v>308</v>
      </c>
      <c r="J258" s="71" t="s">
        <v>132</v>
      </c>
      <c r="K258" s="72">
        <v>0.05</v>
      </c>
      <c r="L258" s="72">
        <v>4.9199999999854978E-2</v>
      </c>
      <c r="M258" s="68">
        <v>135727.481004</v>
      </c>
      <c r="N258" s="70">
        <v>101.61</v>
      </c>
      <c r="O258" s="68">
        <v>137.91269915000001</v>
      </c>
      <c r="P258" s="69">
        <f t="shared" si="3"/>
        <v>1.6114574049749244E-3</v>
      </c>
      <c r="Q258" s="69">
        <f>O258/'סכום נכסי הקרן'!$C$41</f>
        <v>6.5527635102437195E-6</v>
      </c>
    </row>
    <row r="259" spans="1:17">
      <c r="A259" s="62" t="s">
        <v>3502</v>
      </c>
      <c r="B259" s="71" t="s">
        <v>3104</v>
      </c>
      <c r="C259" s="59" t="s">
        <v>3179</v>
      </c>
      <c r="D259" s="130" t="s">
        <v>3565</v>
      </c>
      <c r="E259" s="59" t="s">
        <v>621</v>
      </c>
      <c r="F259" s="78">
        <v>44748</v>
      </c>
      <c r="G259" s="130" t="s">
        <v>3565</v>
      </c>
      <c r="H259" s="68">
        <v>1.4200000006628268</v>
      </c>
      <c r="I259" s="71" t="s">
        <v>308</v>
      </c>
      <c r="J259" s="71" t="s">
        <v>132</v>
      </c>
      <c r="K259" s="72">
        <v>7.5660000000000005E-2</v>
      </c>
      <c r="L259" s="72">
        <v>7.8400000038749876E-2</v>
      </c>
      <c r="M259" s="68">
        <v>771.55629799999997</v>
      </c>
      <c r="N259" s="70">
        <v>101.68</v>
      </c>
      <c r="O259" s="68">
        <v>0.78451844400000004</v>
      </c>
      <c r="P259" s="69">
        <f>IFERROR(O259/$O$8,0)</f>
        <v>9.1667994587516964E-6</v>
      </c>
      <c r="Q259" s="69">
        <f>O259/'סכום נכסי הקרן'!$C$41</f>
        <v>3.727549286353287E-8</v>
      </c>
    </row>
    <row r="260" spans="1:17">
      <c r="A260" s="62" t="s">
        <v>3532</v>
      </c>
      <c r="B260" s="71" t="s">
        <v>3104</v>
      </c>
      <c r="C260" s="59" t="s">
        <v>3275</v>
      </c>
      <c r="D260" s="130" t="s">
        <v>3565</v>
      </c>
      <c r="E260" s="59" t="s">
        <v>621</v>
      </c>
      <c r="F260" s="78">
        <v>41816</v>
      </c>
      <c r="G260" s="130" t="s">
        <v>3565</v>
      </c>
      <c r="H260" s="68">
        <v>5.5399999999954366</v>
      </c>
      <c r="I260" s="71" t="s">
        <v>628</v>
      </c>
      <c r="J260" s="71" t="s">
        <v>132</v>
      </c>
      <c r="K260" s="72">
        <v>4.4999999999999998E-2</v>
      </c>
      <c r="L260" s="72">
        <v>9.0499999999974642E-2</v>
      </c>
      <c r="M260" s="68">
        <v>90434.209809000007</v>
      </c>
      <c r="N260" s="70">
        <v>87.22</v>
      </c>
      <c r="O260" s="68">
        <v>78.876722783999995</v>
      </c>
      <c r="P260" s="69">
        <f t="shared" si="3"/>
        <v>9.2164448809884032E-4</v>
      </c>
      <c r="Q260" s="69">
        <f>O260/'סכום נכסי הקרן'!$C$41</f>
        <v>3.7477368948050535E-6</v>
      </c>
    </row>
    <row r="261" spans="1:17">
      <c r="A261" s="62" t="s">
        <v>3532</v>
      </c>
      <c r="B261" s="71" t="s">
        <v>3104</v>
      </c>
      <c r="C261" s="59" t="s">
        <v>3276</v>
      </c>
      <c r="D261" s="130" t="s">
        <v>3565</v>
      </c>
      <c r="E261" s="59" t="s">
        <v>621</v>
      </c>
      <c r="F261" s="78">
        <v>42625</v>
      </c>
      <c r="G261" s="130" t="s">
        <v>3565</v>
      </c>
      <c r="H261" s="68">
        <v>5.5399999999873151</v>
      </c>
      <c r="I261" s="71" t="s">
        <v>628</v>
      </c>
      <c r="J261" s="71" t="s">
        <v>132</v>
      </c>
      <c r="K261" s="72">
        <v>4.4999999999999998E-2</v>
      </c>
      <c r="L261" s="72">
        <v>9.0499999999954686E-2</v>
      </c>
      <c r="M261" s="68">
        <v>25182.181686</v>
      </c>
      <c r="N261" s="70">
        <v>87.66</v>
      </c>
      <c r="O261" s="68">
        <v>22.074700282000002</v>
      </c>
      <c r="P261" s="69">
        <f t="shared" si="3"/>
        <v>2.5793447196143106E-4</v>
      </c>
      <c r="Q261" s="69">
        <f>O261/'סכום נכסי הקרן'!$C$41</f>
        <v>1.0488540315647673E-6</v>
      </c>
    </row>
    <row r="262" spans="1:17">
      <c r="A262" s="62" t="s">
        <v>3532</v>
      </c>
      <c r="B262" s="71" t="s">
        <v>3104</v>
      </c>
      <c r="C262" s="59" t="s">
        <v>3277</v>
      </c>
      <c r="D262" s="130" t="s">
        <v>3565</v>
      </c>
      <c r="E262" s="59" t="s">
        <v>621</v>
      </c>
      <c r="F262" s="78">
        <v>42716</v>
      </c>
      <c r="G262" s="130" t="s">
        <v>3565</v>
      </c>
      <c r="H262" s="68">
        <v>5.5399999999247092</v>
      </c>
      <c r="I262" s="71" t="s">
        <v>628</v>
      </c>
      <c r="J262" s="71" t="s">
        <v>132</v>
      </c>
      <c r="K262" s="72">
        <v>4.4999999999999998E-2</v>
      </c>
      <c r="L262" s="72">
        <v>9.049999999883479E-2</v>
      </c>
      <c r="M262" s="68">
        <v>19051.799974000001</v>
      </c>
      <c r="N262" s="70">
        <v>87.84</v>
      </c>
      <c r="O262" s="68">
        <v>16.735101919000002</v>
      </c>
      <c r="P262" s="69">
        <f t="shared" si="3"/>
        <v>1.9554329714808298E-4</v>
      </c>
      <c r="Q262" s="69">
        <f>O262/'סכום נכסי הקרן'!$C$41</f>
        <v>7.9514914776456137E-7</v>
      </c>
    </row>
    <row r="263" spans="1:17">
      <c r="A263" s="62" t="s">
        <v>3532</v>
      </c>
      <c r="B263" s="71" t="s">
        <v>3104</v>
      </c>
      <c r="C263" s="59" t="s">
        <v>3278</v>
      </c>
      <c r="D263" s="130" t="s">
        <v>3565</v>
      </c>
      <c r="E263" s="59" t="s">
        <v>621</v>
      </c>
      <c r="F263" s="78">
        <v>42803</v>
      </c>
      <c r="G263" s="130" t="s">
        <v>3565</v>
      </c>
      <c r="H263" s="68">
        <v>5.5400000000174243</v>
      </c>
      <c r="I263" s="71" t="s">
        <v>628</v>
      </c>
      <c r="J263" s="71" t="s">
        <v>132</v>
      </c>
      <c r="K263" s="72">
        <v>4.4999999999999998E-2</v>
      </c>
      <c r="L263" s="72">
        <v>9.0500000000333661E-2</v>
      </c>
      <c r="M263" s="68">
        <v>122098.23328299999</v>
      </c>
      <c r="N263" s="70">
        <v>88.37</v>
      </c>
      <c r="O263" s="68">
        <v>107.898209628</v>
      </c>
      <c r="P263" s="69">
        <f t="shared" si="3"/>
        <v>1.2607495173411467E-3</v>
      </c>
      <c r="Q263" s="69">
        <f>O263/'סכום נכסי הקרן'!$C$41</f>
        <v>5.1266595116232695E-6</v>
      </c>
    </row>
    <row r="264" spans="1:17">
      <c r="A264" s="62" t="s">
        <v>3532</v>
      </c>
      <c r="B264" s="71" t="s">
        <v>3104</v>
      </c>
      <c r="C264" s="59" t="s">
        <v>3279</v>
      </c>
      <c r="D264" s="130" t="s">
        <v>3565</v>
      </c>
      <c r="E264" s="59" t="s">
        <v>621</v>
      </c>
      <c r="F264" s="78">
        <v>42898</v>
      </c>
      <c r="G264" s="130" t="s">
        <v>3565</v>
      </c>
      <c r="H264" s="68">
        <v>5.5400000000158487</v>
      </c>
      <c r="I264" s="71" t="s">
        <v>628</v>
      </c>
      <c r="J264" s="71" t="s">
        <v>132</v>
      </c>
      <c r="K264" s="72">
        <v>4.4999999999999998E-2</v>
      </c>
      <c r="L264" s="72">
        <v>9.0499999999950467E-2</v>
      </c>
      <c r="M264" s="68">
        <v>22963.548846000002</v>
      </c>
      <c r="N264" s="70">
        <v>87.92</v>
      </c>
      <c r="O264" s="68">
        <v>20.189553242000002</v>
      </c>
      <c r="P264" s="69">
        <f t="shared" ref="P264:P291" si="4">IFERROR(O264/$O$8,0)</f>
        <v>2.3590724621791578E-4</v>
      </c>
      <c r="Q264" s="69">
        <f>O264/'סכום נכסי הקרן'!$C$41</f>
        <v>9.5928343501136085E-7</v>
      </c>
    </row>
    <row r="265" spans="1:17">
      <c r="A265" s="62" t="s">
        <v>3532</v>
      </c>
      <c r="B265" s="71" t="s">
        <v>3104</v>
      </c>
      <c r="C265" s="59" t="s">
        <v>3280</v>
      </c>
      <c r="D265" s="130" t="s">
        <v>3565</v>
      </c>
      <c r="E265" s="59" t="s">
        <v>621</v>
      </c>
      <c r="F265" s="78">
        <v>42989</v>
      </c>
      <c r="G265" s="130" t="s">
        <v>3565</v>
      </c>
      <c r="H265" s="68">
        <v>5.5400000000555867</v>
      </c>
      <c r="I265" s="71" t="s">
        <v>628</v>
      </c>
      <c r="J265" s="71" t="s">
        <v>132</v>
      </c>
      <c r="K265" s="72">
        <v>4.4999999999999998E-2</v>
      </c>
      <c r="L265" s="72">
        <v>9.0500000000841643E-2</v>
      </c>
      <c r="M265" s="68">
        <v>28936.962288999999</v>
      </c>
      <c r="N265" s="70">
        <v>88.28</v>
      </c>
      <c r="O265" s="68">
        <v>25.545551376999999</v>
      </c>
      <c r="P265" s="69">
        <f t="shared" si="4"/>
        <v>2.984900461259229E-4</v>
      </c>
      <c r="Q265" s="69">
        <f>O265/'סכום נכסי הקרן'!$C$41</f>
        <v>1.2137675351433493E-6</v>
      </c>
    </row>
    <row r="266" spans="1:17">
      <c r="A266" s="62" t="s">
        <v>3532</v>
      </c>
      <c r="B266" s="71" t="s">
        <v>3104</v>
      </c>
      <c r="C266" s="59" t="s">
        <v>3281</v>
      </c>
      <c r="D266" s="130" t="s">
        <v>3565</v>
      </c>
      <c r="E266" s="59" t="s">
        <v>621</v>
      </c>
      <c r="F266" s="78">
        <v>43080</v>
      </c>
      <c r="G266" s="130" t="s">
        <v>3565</v>
      </c>
      <c r="H266" s="68">
        <v>5.540000000175568</v>
      </c>
      <c r="I266" s="71" t="s">
        <v>628</v>
      </c>
      <c r="J266" s="71" t="s">
        <v>132</v>
      </c>
      <c r="K266" s="72">
        <v>4.4999999999999998E-2</v>
      </c>
      <c r="L266" s="72">
        <v>9.0500000003625847E-2</v>
      </c>
      <c r="M266" s="68">
        <v>8965.6710739999999</v>
      </c>
      <c r="N266" s="70">
        <v>87.67</v>
      </c>
      <c r="O266" s="68">
        <v>7.8602043030000006</v>
      </c>
      <c r="P266" s="69">
        <f t="shared" si="4"/>
        <v>9.1843495970654528E-5</v>
      </c>
      <c r="Q266" s="69">
        <f>O266/'סכום נכסי הקרן'!$C$41</f>
        <v>3.7346858017577327E-7</v>
      </c>
    </row>
    <row r="267" spans="1:17">
      <c r="A267" s="62" t="s">
        <v>3532</v>
      </c>
      <c r="B267" s="71" t="s">
        <v>3104</v>
      </c>
      <c r="C267" s="59" t="s">
        <v>3282</v>
      </c>
      <c r="D267" s="130" t="s">
        <v>3565</v>
      </c>
      <c r="E267" s="59" t="s">
        <v>621</v>
      </c>
      <c r="F267" s="78">
        <v>43171</v>
      </c>
      <c r="G267" s="130" t="s">
        <v>3565</v>
      </c>
      <c r="H267" s="68">
        <v>5.4299999996736492</v>
      </c>
      <c r="I267" s="71" t="s">
        <v>628</v>
      </c>
      <c r="J267" s="71" t="s">
        <v>132</v>
      </c>
      <c r="K267" s="72">
        <v>4.4999999999999998E-2</v>
      </c>
      <c r="L267" s="72">
        <v>9.1499999995519041E-2</v>
      </c>
      <c r="M267" s="68">
        <v>6699.0177309999999</v>
      </c>
      <c r="N267" s="70">
        <v>88.28</v>
      </c>
      <c r="O267" s="68">
        <v>5.9138931509999999</v>
      </c>
      <c r="P267" s="69">
        <f t="shared" si="4"/>
        <v>6.9101590855271422E-5</v>
      </c>
      <c r="Q267" s="69">
        <f>O267/'סכום נכסי הקרן'!$C$41</f>
        <v>2.8099184108639825E-7</v>
      </c>
    </row>
    <row r="268" spans="1:17">
      <c r="A268" s="62" t="s">
        <v>3532</v>
      </c>
      <c r="B268" s="71" t="s">
        <v>3104</v>
      </c>
      <c r="C268" s="59" t="s">
        <v>3283</v>
      </c>
      <c r="D268" s="130" t="s">
        <v>3565</v>
      </c>
      <c r="E268" s="59" t="s">
        <v>621</v>
      </c>
      <c r="F268" s="78">
        <v>43341</v>
      </c>
      <c r="G268" s="130" t="s">
        <v>3565</v>
      </c>
      <c r="H268" s="68">
        <v>5.5800000000970584</v>
      </c>
      <c r="I268" s="71" t="s">
        <v>628</v>
      </c>
      <c r="J268" s="71" t="s">
        <v>132</v>
      </c>
      <c r="K268" s="72">
        <v>4.4999999999999998E-2</v>
      </c>
      <c r="L268" s="72">
        <v>8.7800000001375E-2</v>
      </c>
      <c r="M268" s="68">
        <v>16806.213177000001</v>
      </c>
      <c r="N268" s="70">
        <v>88.28</v>
      </c>
      <c r="O268" s="68">
        <v>14.836524532</v>
      </c>
      <c r="P268" s="69">
        <f t="shared" si="4"/>
        <v>1.7335914291097772E-4</v>
      </c>
      <c r="Q268" s="69">
        <f>O268/'סכום נכסי הקרן'!$C$41</f>
        <v>7.0494042369792435E-7</v>
      </c>
    </row>
    <row r="269" spans="1:17">
      <c r="A269" s="62" t="s">
        <v>3532</v>
      </c>
      <c r="B269" s="71" t="s">
        <v>3104</v>
      </c>
      <c r="C269" s="59" t="s">
        <v>3284</v>
      </c>
      <c r="D269" s="130" t="s">
        <v>3565</v>
      </c>
      <c r="E269" s="59" t="s">
        <v>621</v>
      </c>
      <c r="F269" s="78">
        <v>43990</v>
      </c>
      <c r="G269" s="130" t="s">
        <v>3565</v>
      </c>
      <c r="H269" s="68">
        <v>5.5399999999177458</v>
      </c>
      <c r="I269" s="71" t="s">
        <v>628</v>
      </c>
      <c r="J269" s="71" t="s">
        <v>132</v>
      </c>
      <c r="K269" s="72">
        <v>4.4999999999999998E-2</v>
      </c>
      <c r="L269" s="72">
        <v>9.0499999998805994E-2</v>
      </c>
      <c r="M269" s="68">
        <v>17333.717666</v>
      </c>
      <c r="N269" s="70">
        <v>86.97</v>
      </c>
      <c r="O269" s="68">
        <v>15.075133956</v>
      </c>
      <c r="P269" s="69">
        <f t="shared" si="4"/>
        <v>1.7614720322428791E-4</v>
      </c>
      <c r="Q269" s="69">
        <f>O269/'סכום נכסי הקרן'!$C$41</f>
        <v>7.162776764413203E-7</v>
      </c>
    </row>
    <row r="270" spans="1:17">
      <c r="A270" s="62" t="s">
        <v>3532</v>
      </c>
      <c r="B270" s="71" t="s">
        <v>3104</v>
      </c>
      <c r="C270" s="59" t="s">
        <v>3285</v>
      </c>
      <c r="D270" s="130" t="s">
        <v>3565</v>
      </c>
      <c r="E270" s="59" t="s">
        <v>621</v>
      </c>
      <c r="F270" s="78">
        <v>41893</v>
      </c>
      <c r="G270" s="130" t="s">
        <v>3565</v>
      </c>
      <c r="H270" s="68">
        <v>5.5399999998430047</v>
      </c>
      <c r="I270" s="71" t="s">
        <v>628</v>
      </c>
      <c r="J270" s="71" t="s">
        <v>132</v>
      </c>
      <c r="K270" s="72">
        <v>4.4999999999999998E-2</v>
      </c>
      <c r="L270" s="72">
        <v>9.0499999997956465E-2</v>
      </c>
      <c r="M270" s="68">
        <v>17742.280516999999</v>
      </c>
      <c r="N270" s="70">
        <v>86.88</v>
      </c>
      <c r="O270" s="68">
        <v>15.414493323</v>
      </c>
      <c r="P270" s="69">
        <f t="shared" si="4"/>
        <v>1.8011248827976318E-4</v>
      </c>
      <c r="Q270" s="69">
        <f>O270/'סכום נכסי הקרן'!$C$41</f>
        <v>7.3240194701714568E-7</v>
      </c>
    </row>
    <row r="271" spans="1:17">
      <c r="A271" s="62" t="s">
        <v>3532</v>
      </c>
      <c r="B271" s="71" t="s">
        <v>3104</v>
      </c>
      <c r="C271" s="59" t="s">
        <v>3286</v>
      </c>
      <c r="D271" s="130" t="s">
        <v>3565</v>
      </c>
      <c r="E271" s="59" t="s">
        <v>621</v>
      </c>
      <c r="F271" s="78">
        <v>42151</v>
      </c>
      <c r="G271" s="130" t="s">
        <v>3565</v>
      </c>
      <c r="H271" s="68">
        <v>5.5400000000021059</v>
      </c>
      <c r="I271" s="71" t="s">
        <v>628</v>
      </c>
      <c r="J271" s="71" t="s">
        <v>132</v>
      </c>
      <c r="K271" s="72">
        <v>4.4999999999999998E-2</v>
      </c>
      <c r="L271" s="72">
        <v>9.0500000000070177E-2</v>
      </c>
      <c r="M271" s="68">
        <v>64975.253973000006</v>
      </c>
      <c r="N271" s="70">
        <v>87.75</v>
      </c>
      <c r="O271" s="68">
        <v>57.015789271999992</v>
      </c>
      <c r="P271" s="69">
        <f t="shared" si="4"/>
        <v>6.6620779949294639E-4</v>
      </c>
      <c r="Q271" s="69">
        <f>O271/'סכום נכסי הקרן'!$C$41</f>
        <v>2.7090397458101437E-6</v>
      </c>
    </row>
    <row r="272" spans="1:17">
      <c r="A272" s="62" t="s">
        <v>3532</v>
      </c>
      <c r="B272" s="71" t="s">
        <v>3104</v>
      </c>
      <c r="C272" s="59" t="s">
        <v>3287</v>
      </c>
      <c r="D272" s="130" t="s">
        <v>3565</v>
      </c>
      <c r="E272" s="59" t="s">
        <v>621</v>
      </c>
      <c r="F272" s="78">
        <v>42166</v>
      </c>
      <c r="G272" s="130" t="s">
        <v>3565</v>
      </c>
      <c r="H272" s="68">
        <v>5.5399999999791225</v>
      </c>
      <c r="I272" s="71" t="s">
        <v>628</v>
      </c>
      <c r="J272" s="71" t="s">
        <v>132</v>
      </c>
      <c r="K272" s="72">
        <v>4.4999999999999998E-2</v>
      </c>
      <c r="L272" s="72">
        <v>9.0499999999739025E-2</v>
      </c>
      <c r="M272" s="68">
        <v>61134.572108000008</v>
      </c>
      <c r="N272" s="70">
        <v>87.75</v>
      </c>
      <c r="O272" s="68">
        <v>53.645590728000002</v>
      </c>
      <c r="P272" s="69">
        <f t="shared" si="4"/>
        <v>6.2682831208216367E-4</v>
      </c>
      <c r="Q272" s="69">
        <f>O272/'סכום נכסי הקרן'!$C$41</f>
        <v>2.5489086325949642E-6</v>
      </c>
    </row>
    <row r="273" spans="1:17">
      <c r="A273" s="62" t="s">
        <v>3532</v>
      </c>
      <c r="B273" s="71" t="s">
        <v>3104</v>
      </c>
      <c r="C273" s="59" t="s">
        <v>3288</v>
      </c>
      <c r="D273" s="130" t="s">
        <v>3565</v>
      </c>
      <c r="E273" s="59" t="s">
        <v>621</v>
      </c>
      <c r="F273" s="78">
        <v>42257</v>
      </c>
      <c r="G273" s="130" t="s">
        <v>3565</v>
      </c>
      <c r="H273" s="68">
        <v>5.5400000000190772</v>
      </c>
      <c r="I273" s="71" t="s">
        <v>628</v>
      </c>
      <c r="J273" s="71" t="s">
        <v>132</v>
      </c>
      <c r="K273" s="72">
        <v>4.4999999999999998E-2</v>
      </c>
      <c r="L273" s="72">
        <v>9.05000000001943E-2</v>
      </c>
      <c r="M273" s="68">
        <v>32487.184494000001</v>
      </c>
      <c r="N273" s="70">
        <v>87.13</v>
      </c>
      <c r="O273" s="68">
        <v>28.306083749000003</v>
      </c>
      <c r="P273" s="69">
        <f t="shared" si="4"/>
        <v>3.3074581633381383E-4</v>
      </c>
      <c r="Q273" s="69">
        <f>O273/'סכום נכסי הקרן'!$C$41</f>
        <v>1.3449310603848764E-6</v>
      </c>
    </row>
    <row r="274" spans="1:17">
      <c r="A274" s="62" t="s">
        <v>3532</v>
      </c>
      <c r="B274" s="71" t="s">
        <v>3104</v>
      </c>
      <c r="C274" s="59" t="s">
        <v>3289</v>
      </c>
      <c r="D274" s="130" t="s">
        <v>3565</v>
      </c>
      <c r="E274" s="59" t="s">
        <v>621</v>
      </c>
      <c r="F274" s="78">
        <v>42348</v>
      </c>
      <c r="G274" s="130" t="s">
        <v>3565</v>
      </c>
      <c r="H274" s="68">
        <v>5.5399999999545315</v>
      </c>
      <c r="I274" s="71" t="s">
        <v>628</v>
      </c>
      <c r="J274" s="71" t="s">
        <v>132</v>
      </c>
      <c r="K274" s="72">
        <v>4.4999999999999998E-2</v>
      </c>
      <c r="L274" s="72">
        <v>9.0499999999330158E-2</v>
      </c>
      <c r="M274" s="68">
        <v>56257.65153399999</v>
      </c>
      <c r="N274" s="70">
        <v>87.57</v>
      </c>
      <c r="O274" s="68">
        <v>49.264826805999995</v>
      </c>
      <c r="P274" s="69">
        <f t="shared" si="4"/>
        <v>5.7564075281413881E-4</v>
      </c>
      <c r="Q274" s="69">
        <f>O274/'סכום נכסי הקרן'!$C$41</f>
        <v>2.3407616660574464E-6</v>
      </c>
    </row>
    <row r="275" spans="1:17">
      <c r="A275" s="62" t="s">
        <v>3532</v>
      </c>
      <c r="B275" s="71" t="s">
        <v>3104</v>
      </c>
      <c r="C275" s="59" t="s">
        <v>3290</v>
      </c>
      <c r="D275" s="130" t="s">
        <v>3565</v>
      </c>
      <c r="E275" s="59" t="s">
        <v>621</v>
      </c>
      <c r="F275" s="78">
        <v>42439</v>
      </c>
      <c r="G275" s="130" t="s">
        <v>3565</v>
      </c>
      <c r="H275" s="68">
        <v>5.5399999999857883</v>
      </c>
      <c r="I275" s="71" t="s">
        <v>628</v>
      </c>
      <c r="J275" s="71" t="s">
        <v>132</v>
      </c>
      <c r="K275" s="72">
        <v>4.4999999999999998E-2</v>
      </c>
      <c r="L275" s="72">
        <v>9.0499999999864647E-2</v>
      </c>
      <c r="M275" s="68">
        <v>66816.387736000004</v>
      </c>
      <c r="N275" s="70">
        <v>88.46</v>
      </c>
      <c r="O275" s="68">
        <v>59.105778096000002</v>
      </c>
      <c r="P275" s="69">
        <f t="shared" si="4"/>
        <v>6.9062852352711629E-4</v>
      </c>
      <c r="Q275" s="69">
        <f>O275/'סכום נכסי הקרן'!$C$41</f>
        <v>2.8083431644737791E-6</v>
      </c>
    </row>
    <row r="276" spans="1:17">
      <c r="A276" s="62" t="s">
        <v>3532</v>
      </c>
      <c r="B276" s="71" t="s">
        <v>3104</v>
      </c>
      <c r="C276" s="59" t="s">
        <v>3291</v>
      </c>
      <c r="D276" s="130" t="s">
        <v>3565</v>
      </c>
      <c r="E276" s="59" t="s">
        <v>621</v>
      </c>
      <c r="F276" s="78">
        <v>42549</v>
      </c>
      <c r="G276" s="130" t="s">
        <v>3565</v>
      </c>
      <c r="H276" s="68">
        <v>5.5700000000239447</v>
      </c>
      <c r="I276" s="71" t="s">
        <v>628</v>
      </c>
      <c r="J276" s="71" t="s">
        <v>132</v>
      </c>
      <c r="K276" s="72">
        <v>4.4999999999999998E-2</v>
      </c>
      <c r="L276" s="72">
        <v>8.9200000000239435E-2</v>
      </c>
      <c r="M276" s="68">
        <v>46997.867247000002</v>
      </c>
      <c r="N276" s="70">
        <v>88.86</v>
      </c>
      <c r="O276" s="68">
        <v>41.762307</v>
      </c>
      <c r="P276" s="69">
        <f t="shared" si="4"/>
        <v>4.8797666406912694E-4</v>
      </c>
      <c r="Q276" s="69">
        <f>O276/'סכום נכסי הקרן'!$C$41</f>
        <v>1.9842880539634182E-6</v>
      </c>
    </row>
    <row r="277" spans="1:17">
      <c r="A277" s="62" t="s">
        <v>3532</v>
      </c>
      <c r="B277" s="71" t="s">
        <v>3104</v>
      </c>
      <c r="C277" s="59" t="s">
        <v>3292</v>
      </c>
      <c r="D277" s="130" t="s">
        <v>3565</v>
      </c>
      <c r="E277" s="59" t="s">
        <v>621</v>
      </c>
      <c r="F277" s="78">
        <v>42604</v>
      </c>
      <c r="G277" s="130" t="s">
        <v>3565</v>
      </c>
      <c r="H277" s="68">
        <v>5.5400000000144782</v>
      </c>
      <c r="I277" s="71" t="s">
        <v>628</v>
      </c>
      <c r="J277" s="71" t="s">
        <v>132</v>
      </c>
      <c r="K277" s="72">
        <v>4.4999999999999998E-2</v>
      </c>
      <c r="L277" s="72">
        <v>9.0500000000250574E-2</v>
      </c>
      <c r="M277" s="68">
        <v>61457.891788000001</v>
      </c>
      <c r="N277" s="70">
        <v>87.66</v>
      </c>
      <c r="O277" s="68">
        <v>53.873987592999995</v>
      </c>
      <c r="P277" s="69">
        <f t="shared" si="4"/>
        <v>6.2949704253008993E-4</v>
      </c>
      <c r="Q277" s="69">
        <f>O277/'סכום נכסי הקרן'!$C$41</f>
        <v>2.5597606473263865E-6</v>
      </c>
    </row>
    <row r="278" spans="1:17">
      <c r="A278" s="129" t="s">
        <v>3565</v>
      </c>
      <c r="B278" s="130" t="s">
        <v>3565</v>
      </c>
      <c r="C278" s="130" t="s">
        <v>3565</v>
      </c>
      <c r="D278" s="130" t="s">
        <v>3565</v>
      </c>
      <c r="E278" s="130" t="s">
        <v>3565</v>
      </c>
      <c r="F278" s="130" t="s">
        <v>3565</v>
      </c>
      <c r="G278" s="130" t="s">
        <v>3565</v>
      </c>
      <c r="H278" s="130" t="s">
        <v>3565</v>
      </c>
      <c r="I278" s="130" t="s">
        <v>3565</v>
      </c>
      <c r="J278" s="130" t="s">
        <v>3565</v>
      </c>
      <c r="K278" s="130" t="s">
        <v>3565</v>
      </c>
      <c r="L278" s="130" t="s">
        <v>3565</v>
      </c>
      <c r="M278" s="130" t="s">
        <v>3565</v>
      </c>
      <c r="N278" s="130" t="s">
        <v>3565</v>
      </c>
      <c r="O278" s="130" t="s">
        <v>3565</v>
      </c>
      <c r="P278" s="130" t="s">
        <v>3565</v>
      </c>
      <c r="Q278" s="130" t="s">
        <v>3565</v>
      </c>
    </row>
    <row r="279" spans="1:17">
      <c r="A279" s="74" t="s">
        <v>36</v>
      </c>
      <c r="B279" s="127" t="s">
        <v>3565</v>
      </c>
      <c r="C279" s="127" t="s">
        <v>3565</v>
      </c>
      <c r="D279" s="127" t="s">
        <v>3565</v>
      </c>
      <c r="E279" s="127" t="s">
        <v>3565</v>
      </c>
      <c r="F279" s="127" t="s">
        <v>3565</v>
      </c>
      <c r="G279" s="127" t="s">
        <v>3565</v>
      </c>
      <c r="H279" s="127" t="s">
        <v>3565</v>
      </c>
      <c r="I279" s="127" t="s">
        <v>3565</v>
      </c>
      <c r="J279" s="127" t="s">
        <v>3565</v>
      </c>
      <c r="K279" s="127" t="s">
        <v>3565</v>
      </c>
      <c r="L279" s="127" t="s">
        <v>3565</v>
      </c>
      <c r="M279" s="127" t="s">
        <v>3565</v>
      </c>
      <c r="N279" s="127" t="s">
        <v>3565</v>
      </c>
      <c r="O279" s="65">
        <v>1727.231510995</v>
      </c>
      <c r="P279" s="66">
        <f t="shared" si="4"/>
        <v>2.0182042884039374E-2</v>
      </c>
      <c r="Q279" s="66">
        <f>O279/'סכום נכסי הקרן'!$C$41</f>
        <v>8.2067421555436648E-5</v>
      </c>
    </row>
    <row r="280" spans="1:17">
      <c r="A280" s="62" t="s">
        <v>3533</v>
      </c>
      <c r="B280" s="71" t="s">
        <v>3095</v>
      </c>
      <c r="C280" s="59">
        <v>9915</v>
      </c>
      <c r="D280" s="130" t="s">
        <v>3565</v>
      </c>
      <c r="E280" s="59" t="s">
        <v>621</v>
      </c>
      <c r="F280" s="78">
        <v>45291</v>
      </c>
      <c r="G280" s="130" t="s">
        <v>3565</v>
      </c>
      <c r="H280" s="68">
        <v>3</v>
      </c>
      <c r="I280" s="71" t="s">
        <v>539</v>
      </c>
      <c r="J280" s="71" t="s">
        <v>132</v>
      </c>
      <c r="K280" s="72">
        <v>6.5000000000000002E-2</v>
      </c>
      <c r="L280" s="72">
        <v>6.5000000000000002E-2</v>
      </c>
      <c r="M280" s="68">
        <v>1603599.4161700001</v>
      </c>
      <c r="N280" s="70">
        <v>107.70966199999999</v>
      </c>
      <c r="O280" s="68">
        <v>1727.231510995</v>
      </c>
      <c r="P280" s="69">
        <f t="shared" si="4"/>
        <v>2.0182042884039374E-2</v>
      </c>
      <c r="Q280" s="69">
        <f>O280/'סכום נכסי הקרן'!$C$41</f>
        <v>8.2067421555436648E-5</v>
      </c>
    </row>
    <row r="281" spans="1:17">
      <c r="A281" s="129" t="s">
        <v>3565</v>
      </c>
      <c r="B281" s="130" t="s">
        <v>3565</v>
      </c>
      <c r="C281" s="130" t="s">
        <v>3565</v>
      </c>
      <c r="D281" s="130" t="s">
        <v>3565</v>
      </c>
      <c r="E281" s="130" t="s">
        <v>3565</v>
      </c>
      <c r="F281" s="130" t="s">
        <v>3565</v>
      </c>
      <c r="G281" s="130" t="s">
        <v>3565</v>
      </c>
      <c r="H281" s="130" t="s">
        <v>3565</v>
      </c>
      <c r="I281" s="130" t="s">
        <v>3565</v>
      </c>
      <c r="J281" s="130" t="s">
        <v>3565</v>
      </c>
      <c r="K281" s="130" t="s">
        <v>3565</v>
      </c>
      <c r="L281" s="130" t="s">
        <v>3565</v>
      </c>
      <c r="M281" s="130" t="s">
        <v>3565</v>
      </c>
      <c r="N281" s="130" t="s">
        <v>3565</v>
      </c>
      <c r="O281" s="130" t="s">
        <v>3565</v>
      </c>
      <c r="P281" s="130" t="s">
        <v>3565</v>
      </c>
      <c r="Q281" s="130" t="s">
        <v>3565</v>
      </c>
    </row>
    <row r="282" spans="1:17">
      <c r="A282" s="56" t="s">
        <v>39</v>
      </c>
      <c r="B282" s="127" t="s">
        <v>3565</v>
      </c>
      <c r="C282" s="127" t="s">
        <v>3565</v>
      </c>
      <c r="D282" s="127" t="s">
        <v>3565</v>
      </c>
      <c r="E282" s="127" t="s">
        <v>3565</v>
      </c>
      <c r="F282" s="127" t="s">
        <v>3565</v>
      </c>
      <c r="G282" s="127" t="s">
        <v>3565</v>
      </c>
      <c r="H282" s="65">
        <v>3.8374665299719726</v>
      </c>
      <c r="I282" s="127" t="s">
        <v>3565</v>
      </c>
      <c r="J282" s="127" t="s">
        <v>3565</v>
      </c>
      <c r="K282" s="127" t="s">
        <v>3565</v>
      </c>
      <c r="L282" s="76">
        <v>6.6178411293422473E-2</v>
      </c>
      <c r="M282" s="127" t="s">
        <v>3565</v>
      </c>
      <c r="N282" s="127" t="s">
        <v>3565</v>
      </c>
      <c r="O282" s="65">
        <v>51060.143229999994</v>
      </c>
      <c r="P282" s="66">
        <f t="shared" si="4"/>
        <v>0.59661834199598252</v>
      </c>
      <c r="Q282" s="66">
        <f>O282/'סכום נכסי הקרן'!$C$41</f>
        <v>2.4260640640602084E-3</v>
      </c>
    </row>
    <row r="283" spans="1:17">
      <c r="A283" s="74" t="s">
        <v>37</v>
      </c>
      <c r="B283" s="127" t="s">
        <v>3565</v>
      </c>
      <c r="C283" s="127" t="s">
        <v>3565</v>
      </c>
      <c r="D283" s="127" t="s">
        <v>3565</v>
      </c>
      <c r="E283" s="127" t="s">
        <v>3565</v>
      </c>
      <c r="F283" s="127" t="s">
        <v>3565</v>
      </c>
      <c r="G283" s="127" t="s">
        <v>3565</v>
      </c>
      <c r="H283" s="65">
        <v>3.8374665299719726</v>
      </c>
      <c r="I283" s="127" t="s">
        <v>3565</v>
      </c>
      <c r="J283" s="127" t="s">
        <v>3565</v>
      </c>
      <c r="K283" s="127" t="s">
        <v>3565</v>
      </c>
      <c r="L283" s="76">
        <v>6.6178411293422473E-2</v>
      </c>
      <c r="M283" s="127" t="s">
        <v>3565</v>
      </c>
      <c r="N283" s="127" t="s">
        <v>3565</v>
      </c>
      <c r="O283" s="65">
        <v>51060.143229999994</v>
      </c>
      <c r="P283" s="66">
        <f t="shared" si="4"/>
        <v>0.59661834199598252</v>
      </c>
      <c r="Q283" s="66">
        <f>O283/'סכום נכסי הקרן'!$C$41</f>
        <v>2.4260640640602084E-3</v>
      </c>
    </row>
    <row r="284" spans="1:17">
      <c r="A284" s="62" t="s">
        <v>3534</v>
      </c>
      <c r="B284" s="71" t="s">
        <v>3104</v>
      </c>
      <c r="C284" s="59">
        <v>9459</v>
      </c>
      <c r="D284" s="130" t="s">
        <v>3565</v>
      </c>
      <c r="E284" s="59" t="s">
        <v>272</v>
      </c>
      <c r="F284" s="78">
        <v>44195</v>
      </c>
      <c r="G284" s="59" t="s">
        <v>3094</v>
      </c>
      <c r="H284" s="68">
        <v>2.6100000000000003</v>
      </c>
      <c r="I284" s="71" t="s">
        <v>3479</v>
      </c>
      <c r="J284" s="71" t="s">
        <v>134</v>
      </c>
      <c r="K284" s="72">
        <v>7.3550000000000004E-2</v>
      </c>
      <c r="L284" s="72">
        <v>7.4099999999999999E-2</v>
      </c>
      <c r="M284" s="68">
        <v>1158625.22</v>
      </c>
      <c r="N284" s="70">
        <v>100.53</v>
      </c>
      <c r="O284" s="68">
        <v>5382.2669699999997</v>
      </c>
      <c r="P284" s="69">
        <f t="shared" si="4"/>
        <v>6.2889741248012179E-2</v>
      </c>
      <c r="Q284" s="69">
        <f>O284/'סכום נכסי הקרן'!$C$41</f>
        <v>2.5573223365780252E-4</v>
      </c>
    </row>
    <row r="285" spans="1:17">
      <c r="A285" s="62" t="s">
        <v>3534</v>
      </c>
      <c r="B285" s="71" t="s">
        <v>3104</v>
      </c>
      <c r="C285" s="59">
        <v>9448</v>
      </c>
      <c r="D285" s="130" t="s">
        <v>3565</v>
      </c>
      <c r="E285" s="59" t="s">
        <v>272</v>
      </c>
      <c r="F285" s="78">
        <v>43788</v>
      </c>
      <c r="G285" s="59" t="s">
        <v>3094</v>
      </c>
      <c r="H285" s="68">
        <v>2.6700000000000008</v>
      </c>
      <c r="I285" s="71" t="s">
        <v>3479</v>
      </c>
      <c r="J285" s="71" t="s">
        <v>133</v>
      </c>
      <c r="K285" s="72">
        <v>6.0560000000000003E-2</v>
      </c>
      <c r="L285" s="72">
        <v>6.0500000000000019E-2</v>
      </c>
      <c r="M285" s="68">
        <v>4417705.38</v>
      </c>
      <c r="N285" s="70">
        <v>100.52</v>
      </c>
      <c r="O285" s="68">
        <v>17814.22106</v>
      </c>
      <c r="P285" s="69">
        <f t="shared" si="4"/>
        <v>0.20815239363689336</v>
      </c>
      <c r="Q285" s="69">
        <f>O285/'סכום נכסי הקרן'!$C$41</f>
        <v>8.4642225440327177E-4</v>
      </c>
    </row>
    <row r="286" spans="1:17">
      <c r="A286" s="62" t="s">
        <v>3534</v>
      </c>
      <c r="B286" s="71" t="s">
        <v>3104</v>
      </c>
      <c r="C286" s="59">
        <v>9617</v>
      </c>
      <c r="D286" s="130" t="s">
        <v>3565</v>
      </c>
      <c r="E286" s="59" t="s">
        <v>272</v>
      </c>
      <c r="F286" s="78">
        <v>45099</v>
      </c>
      <c r="G286" s="59" t="s">
        <v>3094</v>
      </c>
      <c r="H286" s="68">
        <v>2.67</v>
      </c>
      <c r="I286" s="71" t="s">
        <v>3479</v>
      </c>
      <c r="J286" s="71" t="s">
        <v>133</v>
      </c>
      <c r="K286" s="72">
        <v>6.0560000000000003E-2</v>
      </c>
      <c r="L286" s="72">
        <v>5.9400000000000001E-2</v>
      </c>
      <c r="M286" s="68">
        <v>76469.23</v>
      </c>
      <c r="N286" s="70">
        <v>100.8</v>
      </c>
      <c r="O286" s="68">
        <v>309.21805999999998</v>
      </c>
      <c r="P286" s="69">
        <f t="shared" si="4"/>
        <v>3.6130953538732217E-3</v>
      </c>
      <c r="Q286" s="69">
        <f>O286/'סכום נכסי הקרן'!$C$41</f>
        <v>1.4692140990385024E-5</v>
      </c>
    </row>
    <row r="287" spans="1:17">
      <c r="A287" s="62" t="s">
        <v>3534</v>
      </c>
      <c r="B287" s="71" t="s">
        <v>3104</v>
      </c>
      <c r="C287" s="59">
        <v>9802</v>
      </c>
      <c r="D287" s="130" t="s">
        <v>3565</v>
      </c>
      <c r="E287" s="59" t="s">
        <v>272</v>
      </c>
      <c r="F287" s="78">
        <v>45210</v>
      </c>
      <c r="G287" s="59" t="s">
        <v>3094</v>
      </c>
      <c r="H287" s="68">
        <v>2.67</v>
      </c>
      <c r="I287" s="71" t="s">
        <v>3479</v>
      </c>
      <c r="J287" s="71" t="s">
        <v>133</v>
      </c>
      <c r="K287" s="72">
        <v>6.0560000000000003E-2</v>
      </c>
      <c r="L287" s="72">
        <v>5.9399999999999994E-2</v>
      </c>
      <c r="M287" s="68">
        <v>69657.52</v>
      </c>
      <c r="N287" s="70">
        <v>100.8</v>
      </c>
      <c r="O287" s="68">
        <v>281.67356999999998</v>
      </c>
      <c r="P287" s="69">
        <f t="shared" si="4"/>
        <v>3.2912484706613958E-3</v>
      </c>
      <c r="Q287" s="69">
        <f>O287/'סכום נכסי הקרן'!$C$41</f>
        <v>1.338339618230929E-5</v>
      </c>
    </row>
    <row r="288" spans="1:17">
      <c r="A288" s="62" t="s">
        <v>3534</v>
      </c>
      <c r="B288" s="71" t="s">
        <v>3104</v>
      </c>
      <c r="C288" s="59">
        <v>9887</v>
      </c>
      <c r="D288" s="130" t="s">
        <v>3565</v>
      </c>
      <c r="E288" s="59" t="s">
        <v>272</v>
      </c>
      <c r="F288" s="78">
        <v>45282</v>
      </c>
      <c r="G288" s="59" t="s">
        <v>3094</v>
      </c>
      <c r="H288" s="68">
        <v>2.67</v>
      </c>
      <c r="I288" s="71" t="s">
        <v>3479</v>
      </c>
      <c r="J288" s="71" t="s">
        <v>133</v>
      </c>
      <c r="K288" s="72">
        <v>6.0479999999999999E-2</v>
      </c>
      <c r="L288" s="72">
        <v>5.949999999999999E-2</v>
      </c>
      <c r="M288" s="68">
        <v>54124.36</v>
      </c>
      <c r="N288" s="70">
        <v>100.9</v>
      </c>
      <c r="O288" s="68">
        <v>219.07941</v>
      </c>
      <c r="P288" s="69">
        <f t="shared" si="4"/>
        <v>2.5598595321382157E-3</v>
      </c>
      <c r="Q288" s="69">
        <f>O288/'סכום נכסי הקרן'!$C$41</f>
        <v>1.0409306558001065E-5</v>
      </c>
    </row>
    <row r="289" spans="1:17">
      <c r="A289" s="62" t="s">
        <v>3535</v>
      </c>
      <c r="B289" s="71" t="s">
        <v>3104</v>
      </c>
      <c r="C289" s="59">
        <v>7088</v>
      </c>
      <c r="D289" s="130" t="s">
        <v>3565</v>
      </c>
      <c r="E289" s="59" t="s">
        <v>784</v>
      </c>
      <c r="F289" s="78">
        <v>43684</v>
      </c>
      <c r="G289" s="59" t="s">
        <v>780</v>
      </c>
      <c r="H289" s="68">
        <v>6.99</v>
      </c>
      <c r="I289" s="71" t="s">
        <v>3475</v>
      </c>
      <c r="J289" s="71" t="s">
        <v>131</v>
      </c>
      <c r="K289" s="72">
        <v>4.36E-2</v>
      </c>
      <c r="L289" s="72">
        <v>3.5900000000000001E-2</v>
      </c>
      <c r="M289" s="68">
        <v>2597331.58</v>
      </c>
      <c r="N289" s="70">
        <v>107.83</v>
      </c>
      <c r="O289" s="68">
        <v>10158.14848</v>
      </c>
      <c r="P289" s="69">
        <f t="shared" si="4"/>
        <v>0.11869409916433191</v>
      </c>
      <c r="Q289" s="69">
        <f>O289/'סכום נכסי הקרן'!$C$41</f>
        <v>4.8265275860480248E-4</v>
      </c>
    </row>
    <row r="290" spans="1:17">
      <c r="A290" s="62" t="s">
        <v>3536</v>
      </c>
      <c r="B290" s="71" t="s">
        <v>3104</v>
      </c>
      <c r="C290" s="59">
        <v>7310</v>
      </c>
      <c r="D290" s="130" t="s">
        <v>3565</v>
      </c>
      <c r="E290" s="59" t="s">
        <v>890</v>
      </c>
      <c r="F290" s="78">
        <v>43811</v>
      </c>
      <c r="G290" s="59" t="s">
        <v>813</v>
      </c>
      <c r="H290" s="68">
        <v>7.2</v>
      </c>
      <c r="I290" s="71" t="s">
        <v>3475</v>
      </c>
      <c r="J290" s="71" t="s">
        <v>131</v>
      </c>
      <c r="K290" s="72">
        <v>4.4800000000000006E-2</v>
      </c>
      <c r="L290" s="72">
        <v>6.0400000000000002E-2</v>
      </c>
      <c r="M290" s="68">
        <v>833641.64</v>
      </c>
      <c r="N290" s="70">
        <v>91.39</v>
      </c>
      <c r="O290" s="68">
        <v>2763.2847900000002</v>
      </c>
      <c r="P290" s="69">
        <f t="shared" si="4"/>
        <v>3.2287931164750025E-2</v>
      </c>
      <c r="Q290" s="69">
        <f>O290/'סכום נכסי הקרן'!$C$41</f>
        <v>1.3129430322170212E-4</v>
      </c>
    </row>
    <row r="291" spans="1:17">
      <c r="A291" s="62" t="s">
        <v>3537</v>
      </c>
      <c r="B291" s="71" t="s">
        <v>3104</v>
      </c>
      <c r="C291" s="59">
        <v>8706</v>
      </c>
      <c r="D291" s="130" t="s">
        <v>3565</v>
      </c>
      <c r="E291" s="59" t="s">
        <v>621</v>
      </c>
      <c r="F291" s="78">
        <v>44498</v>
      </c>
      <c r="G291" s="130" t="s">
        <v>3565</v>
      </c>
      <c r="H291" s="68">
        <v>2.92</v>
      </c>
      <c r="I291" s="71" t="s">
        <v>3475</v>
      </c>
      <c r="J291" s="71" t="s">
        <v>131</v>
      </c>
      <c r="K291" s="72">
        <v>8.8596999999999995E-2</v>
      </c>
      <c r="L291" s="72">
        <v>9.3599999999999989E-2</v>
      </c>
      <c r="M291" s="68">
        <v>3903037.35</v>
      </c>
      <c r="N291" s="70">
        <v>99.83</v>
      </c>
      <c r="O291" s="68">
        <v>14132.250890000001</v>
      </c>
      <c r="P291" s="69">
        <f t="shared" si="4"/>
        <v>0.16512997342532229</v>
      </c>
      <c r="Q291" s="69">
        <f>O291/'סכום נכסי הקרן'!$C$41</f>
        <v>6.7147767044193425E-4</v>
      </c>
    </row>
    <row r="292" spans="1:17">
      <c r="A292" s="131" t="s">
        <v>3565</v>
      </c>
      <c r="B292" s="131" t="s">
        <v>3565</v>
      </c>
      <c r="C292" s="131" t="s">
        <v>3565</v>
      </c>
      <c r="D292" s="131" t="s">
        <v>3565</v>
      </c>
      <c r="E292" s="132" t="s">
        <v>3565</v>
      </c>
      <c r="F292" s="132" t="s">
        <v>3565</v>
      </c>
      <c r="G292" s="132" t="s">
        <v>3565</v>
      </c>
      <c r="H292" s="132" t="s">
        <v>3565</v>
      </c>
      <c r="I292" s="132" t="s">
        <v>3565</v>
      </c>
      <c r="J292" s="132" t="s">
        <v>3565</v>
      </c>
      <c r="K292" s="132" t="s">
        <v>3565</v>
      </c>
      <c r="L292" s="132" t="s">
        <v>3565</v>
      </c>
      <c r="M292" s="132" t="s">
        <v>3565</v>
      </c>
      <c r="N292" s="132" t="s">
        <v>3565</v>
      </c>
      <c r="O292" s="132" t="s">
        <v>3565</v>
      </c>
      <c r="P292" s="132" t="s">
        <v>3565</v>
      </c>
      <c r="Q292" s="132" t="s">
        <v>3565</v>
      </c>
    </row>
    <row r="293" spans="1:17">
      <c r="A293" s="131" t="s">
        <v>3565</v>
      </c>
      <c r="B293" s="131" t="s">
        <v>3565</v>
      </c>
      <c r="C293" s="131" t="s">
        <v>3565</v>
      </c>
      <c r="D293" s="131" t="s">
        <v>3565</v>
      </c>
      <c r="E293" s="132" t="s">
        <v>3565</v>
      </c>
      <c r="F293" s="132" t="s">
        <v>3565</v>
      </c>
      <c r="G293" s="132" t="s">
        <v>3565</v>
      </c>
      <c r="H293" s="132" t="s">
        <v>3565</v>
      </c>
      <c r="I293" s="132" t="s">
        <v>3565</v>
      </c>
      <c r="J293" s="132" t="s">
        <v>3565</v>
      </c>
      <c r="K293" s="132" t="s">
        <v>3565</v>
      </c>
      <c r="L293" s="132" t="s">
        <v>3565</v>
      </c>
      <c r="M293" s="132" t="s">
        <v>3565</v>
      </c>
      <c r="N293" s="132" t="s">
        <v>3565</v>
      </c>
      <c r="O293" s="132" t="s">
        <v>3565</v>
      </c>
      <c r="P293" s="132" t="s">
        <v>3565</v>
      </c>
      <c r="Q293" s="132" t="s">
        <v>3565</v>
      </c>
    </row>
    <row r="294" spans="1:17">
      <c r="A294" s="131" t="s">
        <v>3565</v>
      </c>
      <c r="B294" s="131" t="s">
        <v>3565</v>
      </c>
      <c r="C294" s="131" t="s">
        <v>3565</v>
      </c>
      <c r="D294" s="131" t="s">
        <v>3565</v>
      </c>
      <c r="E294" s="132" t="s">
        <v>3565</v>
      </c>
      <c r="F294" s="132" t="s">
        <v>3565</v>
      </c>
      <c r="G294" s="132" t="s">
        <v>3565</v>
      </c>
      <c r="H294" s="132" t="s">
        <v>3565</v>
      </c>
      <c r="I294" s="132" t="s">
        <v>3565</v>
      </c>
      <c r="J294" s="132" t="s">
        <v>3565</v>
      </c>
      <c r="K294" s="132" t="s">
        <v>3565</v>
      </c>
      <c r="L294" s="132" t="s">
        <v>3565</v>
      </c>
      <c r="M294" s="132" t="s">
        <v>3565</v>
      </c>
      <c r="N294" s="132" t="s">
        <v>3565</v>
      </c>
      <c r="O294" s="132" t="s">
        <v>3565</v>
      </c>
      <c r="P294" s="132" t="s">
        <v>3565</v>
      </c>
      <c r="Q294" s="132" t="s">
        <v>3565</v>
      </c>
    </row>
    <row r="295" spans="1:17">
      <c r="A295" s="100" t="s">
        <v>210</v>
      </c>
      <c r="B295" s="131" t="s">
        <v>3565</v>
      </c>
      <c r="C295" s="131" t="s">
        <v>3565</v>
      </c>
      <c r="D295" s="131" t="s">
        <v>3565</v>
      </c>
      <c r="E295" s="132" t="s">
        <v>3565</v>
      </c>
      <c r="F295" s="132" t="s">
        <v>3565</v>
      </c>
      <c r="G295" s="132" t="s">
        <v>3565</v>
      </c>
      <c r="H295" s="132" t="s">
        <v>3565</v>
      </c>
      <c r="I295" s="132" t="s">
        <v>3565</v>
      </c>
      <c r="J295" s="132" t="s">
        <v>3565</v>
      </c>
      <c r="K295" s="132" t="s">
        <v>3565</v>
      </c>
      <c r="L295" s="132" t="s">
        <v>3565</v>
      </c>
      <c r="M295" s="132" t="s">
        <v>3565</v>
      </c>
      <c r="N295" s="132" t="s">
        <v>3565</v>
      </c>
      <c r="O295" s="132" t="s">
        <v>3565</v>
      </c>
      <c r="P295" s="132" t="s">
        <v>3565</v>
      </c>
      <c r="Q295" s="132" t="s">
        <v>3565</v>
      </c>
    </row>
    <row r="296" spans="1:17">
      <c r="A296" s="100" t="s">
        <v>112</v>
      </c>
      <c r="B296" s="131" t="s">
        <v>3565</v>
      </c>
      <c r="C296" s="131" t="s">
        <v>3565</v>
      </c>
      <c r="D296" s="131" t="s">
        <v>3565</v>
      </c>
      <c r="E296" s="132" t="s">
        <v>3565</v>
      </c>
      <c r="F296" s="132" t="s">
        <v>3565</v>
      </c>
      <c r="G296" s="132" t="s">
        <v>3565</v>
      </c>
      <c r="H296" s="132" t="s">
        <v>3565</v>
      </c>
      <c r="I296" s="132" t="s">
        <v>3565</v>
      </c>
      <c r="J296" s="132" t="s">
        <v>3565</v>
      </c>
      <c r="K296" s="132" t="s">
        <v>3565</v>
      </c>
      <c r="L296" s="132" t="s">
        <v>3565</v>
      </c>
      <c r="M296" s="132" t="s">
        <v>3565</v>
      </c>
      <c r="N296" s="132" t="s">
        <v>3565</v>
      </c>
      <c r="O296" s="132" t="s">
        <v>3565</v>
      </c>
      <c r="P296" s="132" t="s">
        <v>3565</v>
      </c>
      <c r="Q296" s="132" t="s">
        <v>3565</v>
      </c>
    </row>
    <row r="297" spans="1:17">
      <c r="A297" s="100" t="s">
        <v>193</v>
      </c>
      <c r="B297" s="131" t="s">
        <v>3565</v>
      </c>
      <c r="C297" s="131" t="s">
        <v>3565</v>
      </c>
      <c r="D297" s="131" t="s">
        <v>3565</v>
      </c>
      <c r="E297" s="132" t="s">
        <v>3565</v>
      </c>
      <c r="F297" s="132" t="s">
        <v>3565</v>
      </c>
      <c r="G297" s="132" t="s">
        <v>3565</v>
      </c>
      <c r="H297" s="132" t="s">
        <v>3565</v>
      </c>
      <c r="I297" s="132" t="s">
        <v>3565</v>
      </c>
      <c r="J297" s="132" t="s">
        <v>3565</v>
      </c>
      <c r="K297" s="132" t="s">
        <v>3565</v>
      </c>
      <c r="L297" s="132" t="s">
        <v>3565</v>
      </c>
      <c r="M297" s="132" t="s">
        <v>3565</v>
      </c>
      <c r="N297" s="132" t="s">
        <v>3565</v>
      </c>
      <c r="O297" s="132" t="s">
        <v>3565</v>
      </c>
      <c r="P297" s="132" t="s">
        <v>3565</v>
      </c>
      <c r="Q297" s="132" t="s">
        <v>3565</v>
      </c>
    </row>
    <row r="298" spans="1:17">
      <c r="A298" s="100" t="s">
        <v>201</v>
      </c>
      <c r="B298" s="131" t="s">
        <v>3565</v>
      </c>
      <c r="C298" s="131" t="s">
        <v>3565</v>
      </c>
      <c r="D298" s="131" t="s">
        <v>3565</v>
      </c>
      <c r="E298" s="132" t="s">
        <v>3565</v>
      </c>
      <c r="F298" s="132" t="s">
        <v>3565</v>
      </c>
      <c r="G298" s="132" t="s">
        <v>3565</v>
      </c>
      <c r="H298" s="132" t="s">
        <v>3565</v>
      </c>
      <c r="I298" s="132" t="s">
        <v>3565</v>
      </c>
      <c r="J298" s="132" t="s">
        <v>3565</v>
      </c>
      <c r="K298" s="132" t="s">
        <v>3565</v>
      </c>
      <c r="L298" s="132" t="s">
        <v>3565</v>
      </c>
      <c r="M298" s="132" t="s">
        <v>3565</v>
      </c>
      <c r="N298" s="132" t="s">
        <v>3565</v>
      </c>
      <c r="O298" s="132" t="s">
        <v>3565</v>
      </c>
      <c r="P298" s="132" t="s">
        <v>3565</v>
      </c>
      <c r="Q298" s="132" t="s">
        <v>3565</v>
      </c>
    </row>
    <row r="10000" spans="52:52" hidden="1">
      <c r="AZ10000"/>
    </row>
  </sheetData>
  <sheetProtection sheet="1" objects="1" scenarios="1"/>
  <phoneticPr fontId="3" type="noConversion"/>
  <conditionalFormatting sqref="A9:A41">
    <cfRule type="cellIs" dxfId="4" priority="1" operator="equal">
      <formula>"NR3"</formula>
    </cfRule>
  </conditionalFormatting>
  <conditionalFormatting sqref="A56:A291">
    <cfRule type="cellIs" dxfId="3" priority="2" operator="equal">
      <formula>2958465</formula>
    </cfRule>
    <cfRule type="cellIs" dxfId="2" priority="3" operator="equal">
      <formula>2958465</formula>
    </cfRule>
    <cfRule type="cellIs" dxfId="1" priority="4" operator="equal">
      <formula>"NR3"</formula>
    </cfRule>
    <cfRule type="cellIs" dxfId="0" priority="5" operator="equal">
      <formula>"דירוג פנימי"</formula>
    </cfRule>
  </conditionalFormatting>
  <dataValidations count="1">
    <dataValidation allowBlank="1" showInputMessage="1" showErrorMessage="1" sqref="C1:Q4 B5:Q7 A1:A7 A292:Q1048576 R1:AY1048576 BA1:XFD1048576 AZ1:AZ9999 AZ10001:AZ1048576" xr:uid="{00000000-0002-0000-15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7.140625" style="2" bestFit="1" customWidth="1"/>
    <col min="3" max="3" width="13.85546875" style="2" customWidth="1"/>
    <col min="4" max="4" width="7.5703125" style="1" customWidth="1"/>
    <col min="5" max="5" width="11.140625" style="1" customWidth="1"/>
    <col min="6" max="6" width="8.140625" style="1" customWidth="1"/>
    <col min="7" max="7" width="11.5703125" style="1" customWidth="1"/>
    <col min="8" max="8" width="19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7" t="s">
        <v>145</v>
      </c>
      <c r="B1" s="37" t="s" vm="1">
        <v>218</v>
      </c>
    </row>
    <row r="2" spans="1:14">
      <c r="A2" s="37" t="s">
        <v>144</v>
      </c>
      <c r="B2" s="37" t="s">
        <v>219</v>
      </c>
    </row>
    <row r="3" spans="1:14">
      <c r="A3" s="37" t="s">
        <v>146</v>
      </c>
      <c r="B3" s="37" t="s">
        <v>220</v>
      </c>
    </row>
    <row r="4" spans="1:14">
      <c r="A4" s="37" t="s">
        <v>147</v>
      </c>
      <c r="B4" s="37">
        <v>8801</v>
      </c>
    </row>
    <row r="5" spans="1:14" s="3" customFormat="1">
      <c r="A5" s="38" t="s">
        <v>116</v>
      </c>
      <c r="B5" s="39" t="s">
        <v>46</v>
      </c>
      <c r="C5" s="39" t="s">
        <v>117</v>
      </c>
      <c r="D5" s="39" t="s">
        <v>14</v>
      </c>
      <c r="E5" s="39" t="s">
        <v>68</v>
      </c>
      <c r="F5" s="39" t="s">
        <v>17</v>
      </c>
      <c r="G5" s="39" t="s">
        <v>103</v>
      </c>
      <c r="H5" s="39" t="s">
        <v>54</v>
      </c>
      <c r="I5" s="39" t="s">
        <v>18</v>
      </c>
      <c r="J5" s="39" t="s">
        <v>195</v>
      </c>
      <c r="K5" s="39" t="s">
        <v>194</v>
      </c>
      <c r="L5" s="39" t="s">
        <v>111</v>
      </c>
      <c r="M5" s="39" t="s">
        <v>148</v>
      </c>
      <c r="N5" s="41" t="s">
        <v>150</v>
      </c>
    </row>
    <row r="6" spans="1:14" s="3" customFormat="1">
      <c r="A6" s="123" t="s">
        <v>3565</v>
      </c>
      <c r="B6" s="124" t="s">
        <v>3565</v>
      </c>
      <c r="C6" s="124" t="s">
        <v>3565</v>
      </c>
      <c r="D6" s="124" t="s">
        <v>3565</v>
      </c>
      <c r="E6" s="124" t="s">
        <v>3565</v>
      </c>
      <c r="F6" s="27" t="s">
        <v>20</v>
      </c>
      <c r="G6" s="124" t="s">
        <v>3565</v>
      </c>
      <c r="H6" s="27" t="s">
        <v>19</v>
      </c>
      <c r="I6" s="27" t="s">
        <v>19</v>
      </c>
      <c r="J6" s="27" t="s">
        <v>202</v>
      </c>
      <c r="K6" s="124" t="s">
        <v>3565</v>
      </c>
      <c r="L6" s="27" t="s">
        <v>198</v>
      </c>
      <c r="M6" s="27" t="s">
        <v>19</v>
      </c>
      <c r="N6" s="13" t="s">
        <v>19</v>
      </c>
    </row>
    <row r="7" spans="1:14" s="4" customFormat="1" ht="20.25">
      <c r="A7" s="125" t="s">
        <v>3565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5" t="s">
        <v>12</v>
      </c>
    </row>
    <row r="8" spans="1:14" s="4" customFormat="1" ht="20.25">
      <c r="A8" s="97" t="s">
        <v>3329</v>
      </c>
      <c r="B8" s="130" t="s">
        <v>3565</v>
      </c>
      <c r="C8" s="130" t="s">
        <v>3565</v>
      </c>
      <c r="D8" s="130" t="s">
        <v>3565</v>
      </c>
      <c r="E8" s="130" t="s">
        <v>3565</v>
      </c>
      <c r="F8" s="130" t="s">
        <v>3565</v>
      </c>
      <c r="G8" s="130" t="s">
        <v>3565</v>
      </c>
      <c r="H8" s="130" t="s">
        <v>3565</v>
      </c>
      <c r="I8" s="130" t="s">
        <v>3565</v>
      </c>
      <c r="J8" s="130" t="s">
        <v>3565</v>
      </c>
      <c r="K8" s="130" t="s">
        <v>3565</v>
      </c>
      <c r="L8" s="98">
        <v>0</v>
      </c>
      <c r="M8" s="99">
        <v>0</v>
      </c>
      <c r="N8" s="99">
        <v>0</v>
      </c>
    </row>
    <row r="9" spans="1:14">
      <c r="A9" s="100" t="s">
        <v>210</v>
      </c>
      <c r="B9" s="130" t="s">
        <v>3565</v>
      </c>
      <c r="C9" s="130" t="s">
        <v>3565</v>
      </c>
      <c r="D9" s="130" t="s">
        <v>3565</v>
      </c>
      <c r="E9" s="130" t="s">
        <v>3565</v>
      </c>
      <c r="F9" s="130" t="s">
        <v>3565</v>
      </c>
      <c r="G9" s="130" t="s">
        <v>3565</v>
      </c>
      <c r="H9" s="130" t="s">
        <v>3565</v>
      </c>
      <c r="I9" s="130" t="s">
        <v>3565</v>
      </c>
      <c r="J9" s="130" t="s">
        <v>3565</v>
      </c>
      <c r="K9" s="130" t="s">
        <v>3565</v>
      </c>
      <c r="L9" s="130" t="s">
        <v>3565</v>
      </c>
      <c r="M9" s="130" t="s">
        <v>3565</v>
      </c>
      <c r="N9" s="130" t="s">
        <v>3565</v>
      </c>
    </row>
    <row r="10" spans="1:14">
      <c r="A10" s="100" t="s">
        <v>112</v>
      </c>
      <c r="B10" s="130" t="s">
        <v>3565</v>
      </c>
      <c r="C10" s="130" t="s">
        <v>3565</v>
      </c>
      <c r="D10" s="130" t="s">
        <v>3565</v>
      </c>
      <c r="E10" s="130" t="s">
        <v>3565</v>
      </c>
      <c r="F10" s="130" t="s">
        <v>3565</v>
      </c>
      <c r="G10" s="130" t="s">
        <v>3565</v>
      </c>
      <c r="H10" s="130" t="s">
        <v>3565</v>
      </c>
      <c r="I10" s="130" t="s">
        <v>3565</v>
      </c>
      <c r="J10" s="130" t="s">
        <v>3565</v>
      </c>
      <c r="K10" s="130" t="s">
        <v>3565</v>
      </c>
      <c r="L10" s="130" t="s">
        <v>3565</v>
      </c>
      <c r="M10" s="130" t="s">
        <v>3565</v>
      </c>
      <c r="N10" s="130" t="s">
        <v>3565</v>
      </c>
    </row>
    <row r="11" spans="1:14">
      <c r="A11" s="100" t="s">
        <v>193</v>
      </c>
      <c r="B11" s="130" t="s">
        <v>3565</v>
      </c>
      <c r="C11" s="130" t="s">
        <v>3565</v>
      </c>
      <c r="D11" s="130" t="s">
        <v>3565</v>
      </c>
      <c r="E11" s="130" t="s">
        <v>3565</v>
      </c>
      <c r="F11" s="130" t="s">
        <v>3565</v>
      </c>
      <c r="G11" s="130" t="s">
        <v>3565</v>
      </c>
      <c r="H11" s="130" t="s">
        <v>3565</v>
      </c>
      <c r="I11" s="130" t="s">
        <v>3565</v>
      </c>
      <c r="J11" s="130" t="s">
        <v>3565</v>
      </c>
      <c r="K11" s="130" t="s">
        <v>3565</v>
      </c>
      <c r="L11" s="130" t="s">
        <v>3565</v>
      </c>
      <c r="M11" s="130" t="s">
        <v>3565</v>
      </c>
      <c r="N11" s="130" t="s">
        <v>3565</v>
      </c>
    </row>
    <row r="12" spans="1:14">
      <c r="A12" s="100" t="s">
        <v>201</v>
      </c>
      <c r="B12" s="130" t="s">
        <v>3565</v>
      </c>
      <c r="C12" s="130" t="s">
        <v>3565</v>
      </c>
      <c r="D12" s="130" t="s">
        <v>3565</v>
      </c>
      <c r="E12" s="130" t="s">
        <v>3565</v>
      </c>
      <c r="F12" s="130" t="s">
        <v>3565</v>
      </c>
      <c r="G12" s="130" t="s">
        <v>3565</v>
      </c>
      <c r="H12" s="130" t="s">
        <v>3565</v>
      </c>
      <c r="I12" s="130" t="s">
        <v>3565</v>
      </c>
      <c r="J12" s="130" t="s">
        <v>3565</v>
      </c>
      <c r="K12" s="130" t="s">
        <v>3565</v>
      </c>
      <c r="L12" s="130" t="s">
        <v>3565</v>
      </c>
      <c r="M12" s="130" t="s">
        <v>3565</v>
      </c>
      <c r="N12" s="130" t="s">
        <v>3565</v>
      </c>
    </row>
    <row r="13" spans="1:14" hidden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1:14" hidden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</row>
    <row r="15" spans="1:14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</row>
    <row r="16" spans="1:14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</row>
    <row r="17" spans="1:14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</row>
    <row r="18" spans="1:14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</row>
    <row r="19" spans="1:14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</row>
    <row r="20" spans="1:14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</row>
    <row r="21" spans="1:14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</row>
    <row r="22" spans="1:14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</row>
    <row r="23" spans="1:14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1:14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1:14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</row>
    <row r="26" spans="1:14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spans="1:14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</row>
    <row r="28" spans="1:14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</row>
    <row r="29" spans="1:14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1:14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spans="1:14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4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4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</row>
    <row r="34" spans="1:14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</row>
    <row r="35" spans="1:14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</row>
    <row r="36" spans="1:14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</row>
    <row r="37" spans="1:14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</row>
    <row r="38" spans="1:14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</row>
    <row r="39" spans="1:14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</row>
    <row r="40" spans="1:14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</row>
    <row r="41" spans="1:14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</row>
    <row r="42" spans="1:14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</row>
    <row r="43" spans="1:14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</row>
    <row r="44" spans="1:14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</row>
    <row r="45" spans="1:14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</row>
    <row r="46" spans="1:14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</row>
    <row r="47" spans="1:14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</row>
    <row r="48" spans="1:14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</row>
    <row r="49" spans="1:14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</row>
    <row r="50" spans="1:14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</row>
    <row r="51" spans="1:14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</row>
    <row r="52" spans="1:14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</row>
    <row r="53" spans="1:14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</row>
    <row r="54" spans="1:14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</row>
    <row r="55" spans="1:14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</row>
    <row r="56" spans="1:14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</row>
    <row r="57" spans="1:14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</row>
    <row r="58" spans="1:14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</row>
    <row r="59" spans="1:14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</row>
    <row r="60" spans="1:14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</row>
    <row r="61" spans="1:14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</row>
    <row r="62" spans="1:14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</row>
    <row r="63" spans="1:14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</row>
    <row r="64" spans="1:14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</row>
    <row r="65" spans="1:14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</row>
    <row r="66" spans="1:14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</row>
    <row r="67" spans="1:14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</row>
    <row r="68" spans="1:14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</row>
    <row r="69" spans="1:14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</row>
    <row r="70" spans="1:14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</row>
    <row r="71" spans="1:14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</row>
    <row r="72" spans="1:14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</row>
    <row r="73" spans="1:14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</row>
    <row r="74" spans="1:14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</row>
    <row r="75" spans="1:14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</row>
    <row r="76" spans="1:14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</row>
    <row r="77" spans="1:14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</row>
    <row r="78" spans="1:14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</row>
    <row r="79" spans="1:14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</row>
    <row r="80" spans="1:14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</row>
    <row r="81" spans="1:14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</row>
    <row r="82" spans="1:14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</row>
    <row r="83" spans="1:14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</row>
    <row r="84" spans="1:14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</row>
    <row r="85" spans="1:14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</row>
    <row r="86" spans="1:14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</row>
    <row r="87" spans="1:14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</row>
    <row r="88" spans="1:14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</row>
    <row r="89" spans="1:14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</row>
    <row r="90" spans="1:14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</row>
    <row r="91" spans="1:14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</row>
    <row r="92" spans="1:14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</row>
    <row r="93" spans="1:14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</row>
    <row r="94" spans="1:14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</row>
    <row r="95" spans="1:14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</row>
    <row r="96" spans="1:14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</row>
    <row r="97" spans="1:14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</row>
    <row r="98" spans="1:14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</row>
    <row r="99" spans="1:14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</row>
    <row r="100" spans="1:14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</row>
    <row r="101" spans="1:14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</row>
    <row r="102" spans="1:14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</row>
    <row r="103" spans="1:14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</row>
    <row r="104" spans="1:14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</row>
    <row r="105" spans="1:14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</row>
    <row r="106" spans="1:14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</row>
    <row r="107" spans="1:14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L9:N27 A1:A7 C1:K27 L1:N7 O1:XFD27 B5:B1048576 A9:A1048576 C28:AY1048576 BA28:XFD1048576 AZ28:AZ9999 AZ10001:AZ1048576" xr:uid="{00000000-0002-0000-16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3.42578125" style="2" bestFit="1" customWidth="1"/>
    <col min="2" max="2" width="57.140625" style="2" bestFit="1" customWidth="1"/>
    <col min="3" max="3" width="12" style="1" customWidth="1"/>
    <col min="4" max="4" width="28" style="1" customWidth="1"/>
    <col min="5" max="5" width="11.5703125" style="1" customWidth="1"/>
    <col min="6" max="6" width="14" style="1" customWidth="1"/>
    <col min="7" max="7" width="26.85546875" style="1" customWidth="1"/>
    <col min="8" max="8" width="23.7109375" style="1" customWidth="1"/>
    <col min="9" max="9" width="46.7109375" style="1" bestFit="1" customWidth="1"/>
    <col min="10" max="10" width="9.140625" style="1" hidden="1" customWidth="1"/>
    <col min="11" max="52" width="0" style="1" hidden="1" customWidth="1"/>
    <col min="53" max="16384" width="9.140625" style="1" hidden="1"/>
  </cols>
  <sheetData>
    <row r="1" spans="1:9">
      <c r="A1" s="37" t="s">
        <v>145</v>
      </c>
      <c r="B1" s="37" t="s" vm="1">
        <v>218</v>
      </c>
    </row>
    <row r="2" spans="1:9">
      <c r="A2" s="37" t="s">
        <v>144</v>
      </c>
      <c r="B2" s="37" t="s">
        <v>219</v>
      </c>
    </row>
    <row r="3" spans="1:9">
      <c r="A3" s="37" t="s">
        <v>146</v>
      </c>
      <c r="B3" s="37" t="s">
        <v>220</v>
      </c>
    </row>
    <row r="4" spans="1:9">
      <c r="A4" s="37" t="s">
        <v>147</v>
      </c>
      <c r="B4" s="37">
        <v>8801</v>
      </c>
    </row>
    <row r="5" spans="1:9" s="3" customFormat="1">
      <c r="A5" s="38" t="s">
        <v>116</v>
      </c>
      <c r="B5" s="40" t="s">
        <v>56</v>
      </c>
      <c r="C5" s="40" t="s">
        <v>86</v>
      </c>
      <c r="D5" s="40" t="s">
        <v>57</v>
      </c>
      <c r="E5" s="40" t="s">
        <v>103</v>
      </c>
      <c r="F5" s="40" t="s">
        <v>176</v>
      </c>
      <c r="G5" s="40" t="s">
        <v>148</v>
      </c>
      <c r="H5" s="40" t="s">
        <v>149</v>
      </c>
      <c r="I5" s="52" t="s">
        <v>205</v>
      </c>
    </row>
    <row r="6" spans="1:9" s="3" customFormat="1">
      <c r="A6" s="123" t="s">
        <v>3565</v>
      </c>
      <c r="B6" s="12" t="s">
        <v>21</v>
      </c>
      <c r="C6" s="124" t="s">
        <v>3565</v>
      </c>
      <c r="D6" s="12" t="s">
        <v>19</v>
      </c>
      <c r="E6" s="124" t="s">
        <v>3565</v>
      </c>
      <c r="F6" s="12" t="s">
        <v>199</v>
      </c>
      <c r="G6" s="27" t="s">
        <v>19</v>
      </c>
      <c r="H6" s="27" t="s">
        <v>19</v>
      </c>
      <c r="I6" s="150" t="s">
        <v>3565</v>
      </c>
    </row>
    <row r="7" spans="1:9" s="4" customFormat="1" ht="20.25">
      <c r="A7" s="125" t="s">
        <v>3565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5" t="s">
        <v>7</v>
      </c>
    </row>
    <row r="8" spans="1:9" s="4" customFormat="1" ht="20.25">
      <c r="A8" s="59" t="s">
        <v>42</v>
      </c>
      <c r="B8" s="130" t="s">
        <v>3565</v>
      </c>
      <c r="C8" s="130" t="s">
        <v>3565</v>
      </c>
      <c r="D8" s="83">
        <v>1.1306172968088588E-2</v>
      </c>
      <c r="E8" s="130" t="s">
        <v>3565</v>
      </c>
      <c r="F8" s="68">
        <v>266345.93553000002</v>
      </c>
      <c r="G8" s="69">
        <f>IFERROR(F8/$F$8,0)</f>
        <v>1</v>
      </c>
      <c r="H8" s="69">
        <f>F8/'סכום נכסי הקרן'!$C$41</f>
        <v>1.2655121233936854E-2</v>
      </c>
      <c r="I8" s="130" t="s">
        <v>3565</v>
      </c>
    </row>
    <row r="9" spans="1:9">
      <c r="A9" s="77" t="s">
        <v>192</v>
      </c>
      <c r="B9" s="130" t="s">
        <v>3565</v>
      </c>
      <c r="C9" s="130" t="s">
        <v>3565</v>
      </c>
      <c r="D9" s="83">
        <v>1.1306172968088588E-2</v>
      </c>
      <c r="E9" s="130" t="s">
        <v>3565</v>
      </c>
      <c r="F9" s="68">
        <v>266345.93553000002</v>
      </c>
      <c r="G9" s="69">
        <f t="shared" ref="G9:G26" si="0">IFERROR(F9/$F$8,0)</f>
        <v>1</v>
      </c>
      <c r="H9" s="69">
        <f>F9/'סכום נכסי הקרן'!$C$41</f>
        <v>1.2655121233936854E-2</v>
      </c>
      <c r="I9" s="130" t="s">
        <v>3565</v>
      </c>
    </row>
    <row r="10" spans="1:9">
      <c r="A10" s="74" t="s">
        <v>87</v>
      </c>
      <c r="B10" s="127" t="s">
        <v>3565</v>
      </c>
      <c r="C10" s="127" t="s">
        <v>3565</v>
      </c>
      <c r="D10" s="84">
        <v>2.8315815298624779E-2</v>
      </c>
      <c r="E10" s="127" t="s">
        <v>3565</v>
      </c>
      <c r="F10" s="65">
        <v>106348.80842</v>
      </c>
      <c r="G10" s="66">
        <f t="shared" si="0"/>
        <v>0.39928827225531793</v>
      </c>
      <c r="H10" s="66">
        <f>F10/'סכום נכסי הקרן'!$C$41</f>
        <v>5.0530414926802337E-3</v>
      </c>
      <c r="I10" s="127" t="s">
        <v>3565</v>
      </c>
    </row>
    <row r="11" spans="1:9">
      <c r="A11" s="62" t="s">
        <v>3293</v>
      </c>
      <c r="B11" s="78">
        <v>45291</v>
      </c>
      <c r="C11" s="59" t="s">
        <v>3294</v>
      </c>
      <c r="D11" s="83">
        <v>4.3830761053455479E-2</v>
      </c>
      <c r="E11" s="71" t="s">
        <v>132</v>
      </c>
      <c r="F11" s="68">
        <v>8882.9999299999999</v>
      </c>
      <c r="G11" s="69">
        <f t="shared" si="0"/>
        <v>3.335136281439316E-2</v>
      </c>
      <c r="H11" s="69">
        <f>F11/'סכום נכסי הקרן'!$C$41</f>
        <v>4.2206553973315889E-4</v>
      </c>
      <c r="I11" s="59" t="s">
        <v>3295</v>
      </c>
    </row>
    <row r="12" spans="1:9">
      <c r="A12" s="62" t="s">
        <v>3296</v>
      </c>
      <c r="B12" s="78">
        <v>45107</v>
      </c>
      <c r="C12" s="59" t="s">
        <v>3294</v>
      </c>
      <c r="D12" s="83">
        <v>5.8760706517898061E-2</v>
      </c>
      <c r="E12" s="71" t="s">
        <v>132</v>
      </c>
      <c r="F12" s="68">
        <v>6109.6360000000004</v>
      </c>
      <c r="G12" s="69">
        <f t="shared" si="0"/>
        <v>2.2938724361768376E-2</v>
      </c>
      <c r="H12" s="69">
        <f>F12/'סכום נכסי הקרן'!$C$41</f>
        <v>2.9029233775003957E-4</v>
      </c>
      <c r="I12" s="59" t="s">
        <v>3298</v>
      </c>
    </row>
    <row r="13" spans="1:9">
      <c r="A13" s="62" t="s">
        <v>3299</v>
      </c>
      <c r="B13" s="78">
        <v>45291</v>
      </c>
      <c r="C13" s="59" t="s">
        <v>3297</v>
      </c>
      <c r="D13" s="83">
        <v>1.09E-2</v>
      </c>
      <c r="E13" s="71" t="s">
        <v>132</v>
      </c>
      <c r="F13" s="68">
        <v>4683.2944900000002</v>
      </c>
      <c r="G13" s="69">
        <f t="shared" si="0"/>
        <v>1.7583502750589168E-2</v>
      </c>
      <c r="H13" s="69">
        <f>F13/'סכום נכסי הקרן'!$C$41</f>
        <v>2.2252135902596805E-4</v>
      </c>
      <c r="I13" s="59" t="s">
        <v>3300</v>
      </c>
    </row>
    <row r="14" spans="1:9">
      <c r="A14" s="62" t="s">
        <v>3301</v>
      </c>
      <c r="B14" s="78">
        <v>45291</v>
      </c>
      <c r="C14" s="59" t="s">
        <v>3297</v>
      </c>
      <c r="D14" s="83">
        <v>4.7500000000000001E-2</v>
      </c>
      <c r="E14" s="71" t="s">
        <v>132</v>
      </c>
      <c r="F14" s="68">
        <v>28822.313999999998</v>
      </c>
      <c r="G14" s="69">
        <f t="shared" si="0"/>
        <v>0.10821383079357554</v>
      </c>
      <c r="H14" s="69">
        <f>F14/'סכום נכסי הקרן'!$C$41</f>
        <v>1.3694591478814275E-3</v>
      </c>
      <c r="I14" s="59" t="s">
        <v>3302</v>
      </c>
    </row>
    <row r="15" spans="1:9">
      <c r="A15" s="62" t="s">
        <v>3303</v>
      </c>
      <c r="B15" s="78">
        <v>45291</v>
      </c>
      <c r="C15" s="59" t="s">
        <v>3297</v>
      </c>
      <c r="D15" s="83">
        <v>8.8999999999999999E-3</v>
      </c>
      <c r="E15" s="71" t="s">
        <v>132</v>
      </c>
      <c r="F15" s="68">
        <v>11284.251</v>
      </c>
      <c r="G15" s="69">
        <f t="shared" si="0"/>
        <v>4.2366897687195954E-2</v>
      </c>
      <c r="H15" s="69">
        <f>F15/'סכום נכסי הקרן'!$C$41</f>
        <v>5.3615822653726368E-4</v>
      </c>
      <c r="I15" s="59" t="s">
        <v>3304</v>
      </c>
    </row>
    <row r="16" spans="1:9">
      <c r="A16" s="62" t="s">
        <v>3305</v>
      </c>
      <c r="B16" s="78">
        <v>45291</v>
      </c>
      <c r="C16" s="59" t="s">
        <v>3297</v>
      </c>
      <c r="D16" s="83">
        <v>1.29E-2</v>
      </c>
      <c r="E16" s="71" t="s">
        <v>132</v>
      </c>
      <c r="F16" s="68">
        <v>27615.469000000001</v>
      </c>
      <c r="G16" s="69">
        <f t="shared" si="0"/>
        <v>0.10368271227810615</v>
      </c>
      <c r="H16" s="69">
        <f>F16/'סכום נכסי הקרן'!$C$41</f>
        <v>1.3121172937428265E-3</v>
      </c>
      <c r="I16" s="59" t="s">
        <v>3306</v>
      </c>
    </row>
    <row r="17" spans="1:9">
      <c r="A17" s="62" t="s">
        <v>3307</v>
      </c>
      <c r="B17" s="78">
        <v>45077</v>
      </c>
      <c r="C17" s="59" t="s">
        <v>3297</v>
      </c>
      <c r="D17" s="83">
        <v>2.0380138858811511E-2</v>
      </c>
      <c r="E17" s="71" t="s">
        <v>132</v>
      </c>
      <c r="F17" s="68">
        <v>18950.844000000001</v>
      </c>
      <c r="G17" s="69">
        <f t="shared" si="0"/>
        <v>7.1151241569689591E-2</v>
      </c>
      <c r="H17" s="69">
        <f>F17/'סכום נכסי הקרן'!$C$41</f>
        <v>9.0042758800954934E-4</v>
      </c>
      <c r="I17" s="59" t="s">
        <v>3308</v>
      </c>
    </row>
    <row r="18" spans="1:9">
      <c r="A18" s="143" t="s">
        <v>3565</v>
      </c>
      <c r="B18" s="130" t="s">
        <v>3565</v>
      </c>
      <c r="C18" s="130" t="s">
        <v>3565</v>
      </c>
      <c r="D18" s="128" t="s">
        <v>3565</v>
      </c>
      <c r="E18" s="130" t="s">
        <v>3565</v>
      </c>
      <c r="F18" s="130" t="s">
        <v>3565</v>
      </c>
      <c r="G18" s="130" t="s">
        <v>3565</v>
      </c>
      <c r="H18" s="130" t="s">
        <v>3565</v>
      </c>
      <c r="I18" s="130" t="s">
        <v>3565</v>
      </c>
    </row>
    <row r="19" spans="1:9">
      <c r="A19" s="74" t="s">
        <v>88</v>
      </c>
      <c r="B19" s="127" t="s">
        <v>3565</v>
      </c>
      <c r="C19" s="127" t="s">
        <v>3565</v>
      </c>
      <c r="D19" s="84">
        <v>0</v>
      </c>
      <c r="E19" s="127" t="s">
        <v>3565</v>
      </c>
      <c r="F19" s="65">
        <v>159997.12711</v>
      </c>
      <c r="G19" s="66">
        <f t="shared" si="0"/>
        <v>0.60071172774468207</v>
      </c>
      <c r="H19" s="66">
        <f>F19/'סכום נכסי הקרן'!$C$41</f>
        <v>7.6020797412566206E-3</v>
      </c>
      <c r="I19" s="127" t="s">
        <v>3565</v>
      </c>
    </row>
    <row r="20" spans="1:9">
      <c r="A20" s="62" t="s">
        <v>3309</v>
      </c>
      <c r="B20" s="78">
        <v>45291</v>
      </c>
      <c r="C20" s="59" t="s">
        <v>27</v>
      </c>
      <c r="D20" s="83">
        <v>0</v>
      </c>
      <c r="E20" s="71" t="s">
        <v>132</v>
      </c>
      <c r="F20" s="68">
        <v>27046.799999999999</v>
      </c>
      <c r="G20" s="69">
        <f t="shared" si="0"/>
        <v>0.10154763558219783</v>
      </c>
      <c r="H20" s="69">
        <f>F20/'סכום נכסי הקרן'!$C$41</f>
        <v>1.2850976393123535E-3</v>
      </c>
      <c r="I20" s="59" t="s">
        <v>3310</v>
      </c>
    </row>
    <row r="21" spans="1:9">
      <c r="A21" s="62" t="s">
        <v>3311</v>
      </c>
      <c r="B21" s="78">
        <v>45291</v>
      </c>
      <c r="C21" s="59" t="s">
        <v>27</v>
      </c>
      <c r="D21" s="83">
        <v>0</v>
      </c>
      <c r="E21" s="71" t="s">
        <v>132</v>
      </c>
      <c r="F21" s="68">
        <v>80371.360669999995</v>
      </c>
      <c r="G21" s="69">
        <f t="shared" si="0"/>
        <v>0.30175553649831205</v>
      </c>
      <c r="H21" s="69">
        <f>F21/'סכום נכסי הקרן'!$C$41</f>
        <v>3.8187528973977966E-3</v>
      </c>
      <c r="I21" s="59" t="s">
        <v>3312</v>
      </c>
    </row>
    <row r="22" spans="1:9">
      <c r="A22" s="62" t="s">
        <v>3313</v>
      </c>
      <c r="B22" s="78">
        <v>45291</v>
      </c>
      <c r="C22" s="59" t="s">
        <v>27</v>
      </c>
      <c r="D22" s="83">
        <v>0</v>
      </c>
      <c r="E22" s="71" t="s">
        <v>132</v>
      </c>
      <c r="F22" s="68">
        <v>20953.859</v>
      </c>
      <c r="G22" s="69">
        <f t="shared" si="0"/>
        <v>7.8671592860255421E-2</v>
      </c>
      <c r="H22" s="69">
        <f>F22/'סכום נכסי הקרן'!$C$41</f>
        <v>9.9559854531345335E-4</v>
      </c>
      <c r="I22" s="59" t="s">
        <v>3314</v>
      </c>
    </row>
    <row r="23" spans="1:9">
      <c r="A23" s="62" t="s">
        <v>3315</v>
      </c>
      <c r="B23" s="78">
        <v>44377</v>
      </c>
      <c r="C23" s="59" t="s">
        <v>27</v>
      </c>
      <c r="D23" s="83">
        <v>0</v>
      </c>
      <c r="E23" s="71" t="s">
        <v>132</v>
      </c>
      <c r="F23" s="68">
        <v>1908.3972099999999</v>
      </c>
      <c r="G23" s="69">
        <f t="shared" si="0"/>
        <v>7.1651073112960892E-3</v>
      </c>
      <c r="H23" s="69">
        <f>F23/'סכום נכסי הקרן'!$C$41</f>
        <v>9.0675301678619336E-5</v>
      </c>
      <c r="I23" s="59" t="s">
        <v>3316</v>
      </c>
    </row>
    <row r="24" spans="1:9">
      <c r="A24" s="62" t="s">
        <v>3317</v>
      </c>
      <c r="B24" s="78">
        <v>44377</v>
      </c>
      <c r="C24" s="59" t="s">
        <v>27</v>
      </c>
      <c r="D24" s="83">
        <v>0</v>
      </c>
      <c r="E24" s="71" t="s">
        <v>132</v>
      </c>
      <c r="F24" s="68">
        <v>2604.3952300000001</v>
      </c>
      <c r="G24" s="69">
        <f t="shared" si="0"/>
        <v>9.7782428134956557E-3</v>
      </c>
      <c r="H24" s="69">
        <f>F24/'סכום נכסי הקרן'!$C$41</f>
        <v>1.2374484825965933E-4</v>
      </c>
      <c r="I24" s="59" t="s">
        <v>3316</v>
      </c>
    </row>
    <row r="25" spans="1:9">
      <c r="A25" s="62" t="s">
        <v>3318</v>
      </c>
      <c r="B25" s="78">
        <v>44834</v>
      </c>
      <c r="C25" s="59" t="s">
        <v>27</v>
      </c>
      <c r="D25" s="83">
        <v>0</v>
      </c>
      <c r="E25" s="71" t="s">
        <v>132</v>
      </c>
      <c r="F25" s="68">
        <v>3903.0720000000001</v>
      </c>
      <c r="G25" s="69">
        <f t="shared" si="0"/>
        <v>1.465414515236849E-2</v>
      </c>
      <c r="H25" s="69">
        <f>F25/'סכום נכסי הקרן'!$C$41</f>
        <v>1.8544998348293129E-4</v>
      </c>
      <c r="I25" s="59" t="s">
        <v>3319</v>
      </c>
    </row>
    <row r="26" spans="1:9">
      <c r="A26" s="62" t="s">
        <v>3320</v>
      </c>
      <c r="B26" s="78">
        <v>45230</v>
      </c>
      <c r="C26" s="59" t="s">
        <v>27</v>
      </c>
      <c r="D26" s="83">
        <v>0</v>
      </c>
      <c r="E26" s="71" t="s">
        <v>132</v>
      </c>
      <c r="F26" s="68">
        <v>23209.242999999999</v>
      </c>
      <c r="G26" s="69">
        <f t="shared" si="0"/>
        <v>8.7139467526756428E-2</v>
      </c>
      <c r="H26" s="69">
        <f>F26/'סכום נכסי הקרן'!$C$41</f>
        <v>1.1027605258118064E-3</v>
      </c>
      <c r="I26" s="59" t="s">
        <v>3321</v>
      </c>
    </row>
    <row r="27" spans="1:9" hidden="1">
      <c r="A27" s="77"/>
      <c r="B27" s="78"/>
      <c r="C27" s="59"/>
      <c r="D27" s="83"/>
      <c r="E27" s="59"/>
      <c r="F27" s="59"/>
      <c r="G27" s="69"/>
      <c r="H27" s="59"/>
      <c r="I27" s="59"/>
    </row>
    <row r="28" spans="1:9" hidden="1">
      <c r="A28" s="59"/>
      <c r="B28" s="78"/>
      <c r="C28" s="59"/>
      <c r="D28" s="83"/>
      <c r="E28" s="59"/>
      <c r="F28" s="59"/>
      <c r="G28" s="59"/>
      <c r="H28" s="59"/>
      <c r="I28" s="59"/>
    </row>
    <row r="29" spans="1:9" hidden="1">
      <c r="A29" s="59"/>
      <c r="B29" s="78"/>
      <c r="C29" s="59"/>
      <c r="D29" s="83"/>
      <c r="E29" s="59"/>
      <c r="F29" s="59"/>
      <c r="G29" s="59"/>
      <c r="H29" s="59"/>
      <c r="I29" s="59"/>
    </row>
    <row r="30" spans="1:9" hidden="1">
      <c r="A30" s="96"/>
      <c r="B30" s="78"/>
      <c r="C30" s="59"/>
      <c r="D30" s="83"/>
      <c r="E30" s="59"/>
      <c r="F30" s="59"/>
      <c r="G30" s="59"/>
      <c r="H30" s="59"/>
      <c r="I30" s="59"/>
    </row>
    <row r="31" spans="1:9" hidden="1">
      <c r="A31" s="96"/>
      <c r="B31" s="78"/>
      <c r="C31" s="59"/>
      <c r="D31" s="83"/>
      <c r="E31" s="59"/>
      <c r="F31" s="59"/>
      <c r="G31" s="59"/>
      <c r="H31" s="59"/>
      <c r="I31" s="59"/>
    </row>
    <row r="32" spans="1:9" hidden="1">
      <c r="A32" s="59"/>
      <c r="B32" s="78"/>
      <c r="C32" s="59"/>
      <c r="D32" s="83"/>
      <c r="E32" s="59"/>
      <c r="F32" s="59"/>
      <c r="G32" s="59"/>
      <c r="H32" s="59"/>
      <c r="I32" s="59"/>
    </row>
    <row r="33" spans="1:9" hidden="1">
      <c r="A33" s="59"/>
      <c r="B33" s="78"/>
      <c r="C33" s="59"/>
      <c r="D33" s="83"/>
      <c r="E33" s="59"/>
      <c r="F33" s="59"/>
      <c r="G33" s="59"/>
      <c r="H33" s="59"/>
      <c r="I33" s="59"/>
    </row>
    <row r="34" spans="1:9" hidden="1">
      <c r="A34" s="59"/>
      <c r="B34" s="78"/>
      <c r="C34" s="59"/>
      <c r="D34" s="83"/>
      <c r="E34" s="59"/>
      <c r="F34" s="59"/>
      <c r="G34" s="59"/>
      <c r="H34" s="59"/>
      <c r="I34" s="59"/>
    </row>
    <row r="35" spans="1:9" hidden="1">
      <c r="A35" s="59"/>
      <c r="B35" s="78"/>
      <c r="C35" s="59"/>
      <c r="D35" s="83"/>
      <c r="E35" s="59"/>
      <c r="F35" s="59"/>
      <c r="G35" s="59"/>
      <c r="H35" s="59"/>
      <c r="I35" s="59"/>
    </row>
    <row r="36" spans="1:9" hidden="1">
      <c r="A36" s="59"/>
      <c r="B36" s="78"/>
      <c r="C36" s="59"/>
      <c r="D36" s="83"/>
      <c r="E36" s="59"/>
      <c r="F36" s="59"/>
      <c r="G36" s="59"/>
      <c r="H36" s="59"/>
      <c r="I36" s="59"/>
    </row>
    <row r="37" spans="1:9" hidden="1">
      <c r="A37" s="59"/>
      <c r="B37" s="78"/>
      <c r="C37" s="59"/>
      <c r="D37" s="83"/>
      <c r="E37" s="59"/>
      <c r="F37" s="59"/>
      <c r="G37" s="59"/>
      <c r="H37" s="59"/>
      <c r="I37" s="59"/>
    </row>
    <row r="38" spans="1:9" hidden="1">
      <c r="A38" s="59"/>
      <c r="B38" s="78"/>
      <c r="C38" s="59"/>
      <c r="D38" s="83"/>
      <c r="E38" s="59"/>
      <c r="F38" s="59"/>
      <c r="G38" s="59"/>
      <c r="H38" s="59"/>
      <c r="I38" s="59"/>
    </row>
    <row r="39" spans="1:9" hidden="1">
      <c r="A39" s="59"/>
      <c r="B39" s="78"/>
      <c r="C39" s="59"/>
      <c r="D39" s="83"/>
      <c r="E39" s="59"/>
      <c r="F39" s="59"/>
      <c r="G39" s="59"/>
      <c r="H39" s="59"/>
      <c r="I39" s="59"/>
    </row>
    <row r="40" spans="1:9" hidden="1">
      <c r="A40" s="59"/>
      <c r="B40" s="78"/>
      <c r="C40" s="59"/>
      <c r="D40" s="83"/>
      <c r="E40" s="59"/>
      <c r="F40" s="59"/>
      <c r="G40" s="59"/>
      <c r="H40" s="59"/>
      <c r="I40" s="59"/>
    </row>
    <row r="41" spans="1:9" hidden="1">
      <c r="A41" s="59"/>
      <c r="B41" s="78"/>
      <c r="C41" s="59"/>
      <c r="D41" s="83"/>
      <c r="E41" s="59"/>
      <c r="F41" s="59"/>
      <c r="G41" s="59"/>
      <c r="H41" s="59"/>
      <c r="I41" s="59"/>
    </row>
    <row r="42" spans="1:9" hidden="1">
      <c r="A42" s="59"/>
      <c r="B42" s="78"/>
      <c r="C42" s="59"/>
      <c r="D42" s="83"/>
      <c r="E42" s="59"/>
      <c r="F42" s="59"/>
      <c r="G42" s="59"/>
      <c r="H42" s="59"/>
      <c r="I42" s="59"/>
    </row>
    <row r="43" spans="1:9" hidden="1">
      <c r="A43" s="59"/>
      <c r="B43" s="78"/>
      <c r="C43" s="59"/>
      <c r="D43" s="83"/>
      <c r="E43" s="59"/>
      <c r="F43" s="59"/>
      <c r="G43" s="59"/>
      <c r="H43" s="59"/>
      <c r="I43" s="59"/>
    </row>
    <row r="44" spans="1:9" hidden="1">
      <c r="A44" s="59"/>
      <c r="B44" s="78"/>
      <c r="C44" s="59"/>
      <c r="D44" s="83"/>
      <c r="E44" s="59"/>
      <c r="F44" s="59"/>
      <c r="G44" s="59"/>
      <c r="H44" s="59"/>
      <c r="I44" s="59"/>
    </row>
    <row r="45" spans="1:9" hidden="1">
      <c r="A45" s="59"/>
      <c r="B45" s="78"/>
      <c r="C45" s="59"/>
      <c r="D45" s="83"/>
      <c r="E45" s="59"/>
      <c r="F45" s="59"/>
      <c r="G45" s="59"/>
      <c r="H45" s="59"/>
      <c r="I45" s="59"/>
    </row>
    <row r="46" spans="1:9" hidden="1">
      <c r="A46" s="59"/>
      <c r="B46" s="78"/>
      <c r="C46" s="59"/>
      <c r="D46" s="83"/>
      <c r="E46" s="59"/>
      <c r="F46" s="59"/>
      <c r="G46" s="59"/>
      <c r="H46" s="59"/>
      <c r="I46" s="59"/>
    </row>
    <row r="47" spans="1:9" hidden="1">
      <c r="A47" s="59"/>
      <c r="B47" s="78"/>
      <c r="C47" s="59"/>
      <c r="D47" s="83"/>
      <c r="E47" s="59"/>
      <c r="F47" s="59"/>
      <c r="G47" s="59"/>
      <c r="H47" s="59"/>
      <c r="I47" s="59"/>
    </row>
    <row r="48" spans="1:9" hidden="1">
      <c r="A48" s="59"/>
      <c r="B48" s="78"/>
      <c r="C48" s="59"/>
      <c r="D48" s="83"/>
      <c r="E48" s="59"/>
      <c r="F48" s="59"/>
      <c r="G48" s="59"/>
      <c r="H48" s="59"/>
      <c r="I48" s="59"/>
    </row>
    <row r="49" spans="1:9" hidden="1">
      <c r="A49" s="59"/>
      <c r="B49" s="78"/>
      <c r="C49" s="59"/>
      <c r="D49" s="83"/>
      <c r="E49" s="59"/>
      <c r="F49" s="59"/>
      <c r="G49" s="59"/>
      <c r="H49" s="59"/>
      <c r="I49" s="59"/>
    </row>
    <row r="50" spans="1:9" hidden="1">
      <c r="A50" s="59"/>
      <c r="B50" s="78"/>
      <c r="C50" s="59"/>
      <c r="D50" s="83"/>
      <c r="E50" s="59"/>
      <c r="F50" s="59"/>
      <c r="G50" s="59"/>
      <c r="H50" s="59"/>
      <c r="I50" s="59"/>
    </row>
    <row r="51" spans="1:9" hidden="1">
      <c r="A51" s="59"/>
      <c r="B51" s="78"/>
      <c r="C51" s="59"/>
      <c r="D51" s="83"/>
      <c r="E51" s="59"/>
      <c r="F51" s="59"/>
      <c r="G51" s="59"/>
      <c r="H51" s="59"/>
      <c r="I51" s="59"/>
    </row>
    <row r="52" spans="1:9" hidden="1">
      <c r="A52" s="59"/>
      <c r="B52" s="78"/>
      <c r="C52" s="59"/>
      <c r="D52" s="83"/>
      <c r="E52" s="59"/>
      <c r="F52" s="59"/>
      <c r="G52" s="59"/>
      <c r="H52" s="59"/>
      <c r="I52" s="59"/>
    </row>
    <row r="53" spans="1:9" hidden="1">
      <c r="A53" s="59"/>
      <c r="B53" s="78"/>
      <c r="C53" s="59"/>
      <c r="D53" s="83"/>
      <c r="E53" s="59"/>
      <c r="F53" s="59"/>
      <c r="G53" s="59"/>
      <c r="H53" s="59"/>
      <c r="I53" s="59"/>
    </row>
    <row r="54" spans="1:9" hidden="1">
      <c r="A54" s="59"/>
      <c r="B54" s="78"/>
      <c r="C54" s="59"/>
      <c r="D54" s="83"/>
      <c r="E54" s="59"/>
      <c r="F54" s="59"/>
      <c r="G54" s="59"/>
      <c r="H54" s="59"/>
      <c r="I54" s="59"/>
    </row>
    <row r="55" spans="1:9" hidden="1">
      <c r="A55" s="59"/>
      <c r="B55" s="78"/>
      <c r="C55" s="59"/>
      <c r="D55" s="83"/>
      <c r="E55" s="59"/>
      <c r="F55" s="59"/>
      <c r="G55" s="59"/>
      <c r="H55" s="59"/>
      <c r="I55" s="59"/>
    </row>
    <row r="56" spans="1:9" hidden="1">
      <c r="A56" s="59"/>
      <c r="B56" s="78"/>
      <c r="C56" s="59"/>
      <c r="D56" s="83"/>
      <c r="E56" s="59"/>
      <c r="F56" s="59"/>
      <c r="G56" s="59"/>
      <c r="H56" s="59"/>
      <c r="I56" s="59"/>
    </row>
    <row r="57" spans="1:9" hidden="1">
      <c r="A57" s="59"/>
      <c r="B57" s="78"/>
      <c r="C57" s="59"/>
      <c r="D57" s="83"/>
      <c r="E57" s="59"/>
      <c r="F57" s="59"/>
      <c r="G57" s="59"/>
      <c r="H57" s="59"/>
      <c r="I57" s="59"/>
    </row>
    <row r="58" spans="1:9" hidden="1">
      <c r="A58" s="59"/>
      <c r="B58" s="78"/>
      <c r="C58" s="59"/>
      <c r="D58" s="83"/>
      <c r="E58" s="59"/>
      <c r="F58" s="59"/>
      <c r="G58" s="59"/>
      <c r="H58" s="59"/>
      <c r="I58" s="59"/>
    </row>
    <row r="59" spans="1:9" hidden="1">
      <c r="A59" s="59"/>
      <c r="B59" s="78"/>
      <c r="C59" s="59"/>
      <c r="D59" s="83"/>
      <c r="E59" s="59"/>
      <c r="F59" s="59"/>
      <c r="G59" s="59"/>
      <c r="H59" s="59"/>
      <c r="I59" s="59"/>
    </row>
    <row r="60" spans="1:9" hidden="1">
      <c r="A60" s="59"/>
      <c r="B60" s="78"/>
      <c r="C60" s="59"/>
      <c r="D60" s="83"/>
      <c r="E60" s="59"/>
      <c r="F60" s="59"/>
      <c r="G60" s="59"/>
      <c r="H60" s="59"/>
      <c r="I60" s="59"/>
    </row>
    <row r="61" spans="1:9" hidden="1">
      <c r="A61" s="59"/>
      <c r="B61" s="78"/>
      <c r="C61" s="59"/>
      <c r="D61" s="83"/>
      <c r="E61" s="59"/>
      <c r="F61" s="59"/>
      <c r="G61" s="59"/>
      <c r="H61" s="59"/>
      <c r="I61" s="59"/>
    </row>
    <row r="62" spans="1:9" hidden="1">
      <c r="A62" s="59"/>
      <c r="B62" s="78"/>
      <c r="C62" s="59"/>
      <c r="D62" s="83"/>
      <c r="E62" s="59"/>
      <c r="F62" s="59"/>
      <c r="G62" s="59"/>
      <c r="H62" s="59"/>
      <c r="I62" s="59"/>
    </row>
    <row r="63" spans="1:9" hidden="1">
      <c r="A63" s="59"/>
      <c r="B63" s="78"/>
      <c r="C63" s="59"/>
      <c r="D63" s="83"/>
      <c r="E63" s="59"/>
      <c r="F63" s="59"/>
      <c r="G63" s="59"/>
      <c r="H63" s="59"/>
      <c r="I63" s="59"/>
    </row>
    <row r="64" spans="1:9" hidden="1">
      <c r="A64" s="59"/>
      <c r="B64" s="78"/>
      <c r="C64" s="59"/>
      <c r="D64" s="83"/>
      <c r="E64" s="59"/>
      <c r="F64" s="59"/>
      <c r="G64" s="59"/>
      <c r="H64" s="59"/>
      <c r="I64" s="59"/>
    </row>
    <row r="65" spans="1:9" hidden="1">
      <c r="A65" s="59"/>
      <c r="B65" s="78"/>
      <c r="C65" s="59"/>
      <c r="D65" s="83"/>
      <c r="E65" s="59"/>
      <c r="F65" s="59"/>
      <c r="G65" s="59"/>
      <c r="H65" s="59"/>
      <c r="I65" s="59"/>
    </row>
    <row r="66" spans="1:9" hidden="1">
      <c r="A66" s="59"/>
      <c r="B66" s="78"/>
      <c r="C66" s="59"/>
      <c r="D66" s="83"/>
      <c r="E66" s="59"/>
      <c r="F66" s="59"/>
      <c r="G66" s="59"/>
      <c r="H66" s="59"/>
      <c r="I66" s="59"/>
    </row>
    <row r="67" spans="1:9" hidden="1">
      <c r="A67" s="59"/>
      <c r="B67" s="78"/>
      <c r="C67" s="59"/>
      <c r="D67" s="83"/>
      <c r="E67" s="59"/>
      <c r="F67" s="59"/>
      <c r="G67" s="59"/>
      <c r="H67" s="59"/>
      <c r="I67" s="59"/>
    </row>
    <row r="68" spans="1:9" hidden="1">
      <c r="A68" s="59"/>
      <c r="B68" s="78"/>
      <c r="C68" s="59"/>
      <c r="D68" s="83"/>
      <c r="E68" s="59"/>
      <c r="F68" s="59"/>
      <c r="G68" s="59"/>
      <c r="H68" s="59"/>
      <c r="I68" s="59"/>
    </row>
    <row r="69" spans="1:9" hidden="1">
      <c r="A69" s="59"/>
      <c r="B69" s="78"/>
      <c r="C69" s="59"/>
      <c r="D69" s="83"/>
      <c r="E69" s="59"/>
      <c r="F69" s="59"/>
      <c r="G69" s="59"/>
      <c r="H69" s="59"/>
      <c r="I69" s="59"/>
    </row>
    <row r="70" spans="1:9" hidden="1">
      <c r="A70" s="59"/>
      <c r="B70" s="78"/>
      <c r="C70" s="59"/>
      <c r="D70" s="83"/>
      <c r="E70" s="59"/>
      <c r="F70" s="59"/>
      <c r="G70" s="59"/>
      <c r="H70" s="59"/>
      <c r="I70" s="59"/>
    </row>
    <row r="71" spans="1:9" hidden="1">
      <c r="A71" s="59"/>
      <c r="B71" s="78"/>
      <c r="C71" s="59"/>
      <c r="D71" s="83"/>
      <c r="E71" s="59"/>
      <c r="F71" s="59"/>
      <c r="G71" s="59"/>
      <c r="H71" s="59"/>
      <c r="I71" s="59"/>
    </row>
    <row r="72" spans="1:9" hidden="1">
      <c r="A72" s="59"/>
      <c r="B72" s="78"/>
      <c r="C72" s="59"/>
      <c r="D72" s="83"/>
      <c r="E72" s="59"/>
      <c r="F72" s="59"/>
      <c r="G72" s="59"/>
      <c r="H72" s="59"/>
      <c r="I72" s="59"/>
    </row>
    <row r="73" spans="1:9" hidden="1">
      <c r="A73" s="59"/>
      <c r="B73" s="78"/>
      <c r="C73" s="59"/>
      <c r="D73" s="83"/>
      <c r="E73" s="59"/>
      <c r="F73" s="59"/>
      <c r="G73" s="59"/>
      <c r="H73" s="59"/>
      <c r="I73" s="59"/>
    </row>
    <row r="74" spans="1:9" hidden="1">
      <c r="A74" s="59"/>
      <c r="B74" s="78"/>
      <c r="C74" s="59"/>
      <c r="D74" s="83"/>
      <c r="E74" s="59"/>
      <c r="F74" s="59"/>
      <c r="G74" s="59"/>
      <c r="H74" s="59"/>
      <c r="I74" s="59"/>
    </row>
    <row r="75" spans="1:9" hidden="1">
      <c r="A75" s="59"/>
      <c r="B75" s="78"/>
      <c r="C75" s="59"/>
      <c r="D75" s="83"/>
      <c r="E75" s="59"/>
      <c r="F75" s="59"/>
      <c r="G75" s="59"/>
      <c r="H75" s="59"/>
      <c r="I75" s="59"/>
    </row>
    <row r="76" spans="1:9" hidden="1">
      <c r="A76" s="59"/>
      <c r="B76" s="78"/>
      <c r="C76" s="59"/>
      <c r="D76" s="83"/>
      <c r="E76" s="59"/>
      <c r="F76" s="59"/>
      <c r="G76" s="59"/>
      <c r="H76" s="59"/>
      <c r="I76" s="59"/>
    </row>
    <row r="77" spans="1:9" hidden="1">
      <c r="A77" s="59"/>
      <c r="B77" s="78"/>
      <c r="C77" s="59"/>
      <c r="D77" s="83"/>
      <c r="E77" s="59"/>
      <c r="F77" s="59"/>
      <c r="G77" s="59"/>
      <c r="H77" s="59"/>
      <c r="I77" s="59"/>
    </row>
    <row r="78" spans="1:9" hidden="1">
      <c r="A78" s="59"/>
      <c r="B78" s="78"/>
      <c r="C78" s="59"/>
      <c r="D78" s="83"/>
      <c r="E78" s="59"/>
      <c r="F78" s="59"/>
      <c r="G78" s="59"/>
      <c r="H78" s="59"/>
      <c r="I78" s="59"/>
    </row>
    <row r="79" spans="1:9" hidden="1">
      <c r="A79" s="59"/>
      <c r="B79" s="78"/>
      <c r="C79" s="59"/>
      <c r="D79" s="83"/>
      <c r="E79" s="59"/>
      <c r="F79" s="59"/>
      <c r="G79" s="59"/>
      <c r="H79" s="59"/>
      <c r="I79" s="59"/>
    </row>
    <row r="80" spans="1:9" hidden="1">
      <c r="A80" s="59"/>
      <c r="B80" s="78"/>
      <c r="C80" s="59"/>
      <c r="D80" s="83"/>
      <c r="E80" s="59"/>
      <c r="F80" s="59"/>
      <c r="G80" s="59"/>
      <c r="H80" s="59"/>
      <c r="I80" s="59"/>
    </row>
    <row r="81" spans="1:9" hidden="1">
      <c r="A81" s="59"/>
      <c r="B81" s="78"/>
      <c r="C81" s="59"/>
      <c r="D81" s="83"/>
      <c r="E81" s="59"/>
      <c r="F81" s="59"/>
      <c r="G81" s="59"/>
      <c r="H81" s="59"/>
      <c r="I81" s="59"/>
    </row>
    <row r="82" spans="1:9" hidden="1">
      <c r="A82" s="59"/>
      <c r="B82" s="78"/>
      <c r="C82" s="59"/>
      <c r="D82" s="83"/>
      <c r="E82" s="59"/>
      <c r="F82" s="59"/>
      <c r="G82" s="59"/>
      <c r="H82" s="59"/>
      <c r="I82" s="59"/>
    </row>
    <row r="83" spans="1:9" hidden="1">
      <c r="A83" s="59"/>
      <c r="B83" s="78"/>
      <c r="C83" s="59"/>
      <c r="D83" s="83"/>
      <c r="E83" s="59"/>
      <c r="F83" s="59"/>
      <c r="G83" s="59"/>
      <c r="H83" s="59"/>
      <c r="I83" s="59"/>
    </row>
    <row r="84" spans="1:9" hidden="1">
      <c r="A84" s="59"/>
      <c r="B84" s="78"/>
      <c r="C84" s="59"/>
      <c r="D84" s="83"/>
      <c r="E84" s="59"/>
      <c r="F84" s="59"/>
      <c r="G84" s="59"/>
      <c r="H84" s="59"/>
      <c r="I84" s="59"/>
    </row>
    <row r="85" spans="1:9" hidden="1">
      <c r="A85" s="59"/>
      <c r="B85" s="78"/>
      <c r="C85" s="59"/>
      <c r="D85" s="83"/>
      <c r="E85" s="59"/>
      <c r="F85" s="59"/>
      <c r="G85" s="59"/>
      <c r="H85" s="59"/>
      <c r="I85" s="59"/>
    </row>
    <row r="86" spans="1:9" hidden="1">
      <c r="A86" s="59"/>
      <c r="B86" s="78"/>
      <c r="C86" s="59"/>
      <c r="D86" s="83"/>
      <c r="E86" s="59"/>
      <c r="F86" s="59"/>
      <c r="G86" s="59"/>
      <c r="H86" s="59"/>
      <c r="I86" s="59"/>
    </row>
    <row r="87" spans="1:9" hidden="1">
      <c r="A87" s="59"/>
      <c r="B87" s="78"/>
      <c r="C87" s="59"/>
      <c r="D87" s="83"/>
      <c r="E87" s="59"/>
      <c r="F87" s="59"/>
      <c r="G87" s="59"/>
      <c r="H87" s="59"/>
      <c r="I87" s="59"/>
    </row>
    <row r="88" spans="1:9" hidden="1">
      <c r="A88" s="59"/>
      <c r="B88" s="78"/>
      <c r="C88" s="59"/>
      <c r="D88" s="83"/>
      <c r="E88" s="59"/>
      <c r="F88" s="59"/>
      <c r="G88" s="59"/>
      <c r="H88" s="59"/>
      <c r="I88" s="59"/>
    </row>
    <row r="89" spans="1:9" hidden="1">
      <c r="A89" s="59"/>
      <c r="B89" s="78"/>
      <c r="C89" s="59"/>
      <c r="D89" s="83"/>
      <c r="E89" s="59"/>
      <c r="F89" s="59"/>
      <c r="G89" s="59"/>
      <c r="H89" s="59"/>
      <c r="I89" s="59"/>
    </row>
    <row r="90" spans="1:9" hidden="1">
      <c r="A90" s="59"/>
      <c r="B90" s="78"/>
      <c r="C90" s="59"/>
      <c r="D90" s="83"/>
      <c r="E90" s="59"/>
      <c r="F90" s="59"/>
      <c r="G90" s="59"/>
      <c r="H90" s="59"/>
      <c r="I90" s="59"/>
    </row>
    <row r="91" spans="1:9" hidden="1">
      <c r="A91" s="59"/>
      <c r="B91" s="78"/>
      <c r="C91" s="59"/>
      <c r="D91" s="83"/>
      <c r="E91" s="59"/>
      <c r="F91" s="59"/>
      <c r="G91" s="59"/>
      <c r="H91" s="59"/>
      <c r="I91" s="59"/>
    </row>
    <row r="92" spans="1:9" hidden="1">
      <c r="A92" s="59"/>
      <c r="B92" s="78"/>
      <c r="C92" s="59"/>
      <c r="D92" s="83"/>
      <c r="E92" s="59"/>
      <c r="F92" s="59"/>
      <c r="G92" s="59"/>
      <c r="H92" s="59"/>
      <c r="I92" s="59"/>
    </row>
    <row r="93" spans="1:9" hidden="1">
      <c r="A93" s="59"/>
      <c r="B93" s="78"/>
      <c r="C93" s="59"/>
      <c r="D93" s="83"/>
      <c r="E93" s="59"/>
      <c r="F93" s="59"/>
      <c r="G93" s="59"/>
      <c r="H93" s="59"/>
      <c r="I93" s="59"/>
    </row>
    <row r="94" spans="1:9" hidden="1">
      <c r="A94" s="59"/>
      <c r="B94" s="78"/>
      <c r="C94" s="59"/>
      <c r="D94" s="83"/>
      <c r="E94" s="59"/>
      <c r="F94" s="59"/>
      <c r="G94" s="59"/>
      <c r="H94" s="59"/>
      <c r="I94" s="59"/>
    </row>
    <row r="95" spans="1:9" hidden="1">
      <c r="A95" s="59"/>
      <c r="B95" s="78"/>
      <c r="C95" s="59"/>
      <c r="D95" s="83"/>
      <c r="E95" s="59"/>
      <c r="F95" s="59"/>
      <c r="G95" s="59"/>
      <c r="H95" s="59"/>
      <c r="I95" s="59"/>
    </row>
    <row r="96" spans="1:9" hidden="1">
      <c r="A96" s="59"/>
      <c r="B96" s="78"/>
      <c r="C96" s="59"/>
      <c r="D96" s="83"/>
      <c r="E96" s="59"/>
      <c r="F96" s="59"/>
      <c r="G96" s="59"/>
      <c r="H96" s="59"/>
      <c r="I96" s="59"/>
    </row>
    <row r="97" spans="1:9" hidden="1">
      <c r="A97" s="59"/>
      <c r="B97" s="78"/>
      <c r="C97" s="59"/>
      <c r="D97" s="83"/>
      <c r="E97" s="59"/>
      <c r="F97" s="59"/>
      <c r="G97" s="59"/>
      <c r="H97" s="59"/>
      <c r="I97" s="59"/>
    </row>
    <row r="98" spans="1:9" hidden="1">
      <c r="A98" s="59"/>
      <c r="B98" s="78"/>
      <c r="C98" s="59"/>
      <c r="D98" s="83"/>
      <c r="E98" s="59"/>
      <c r="F98" s="59"/>
      <c r="G98" s="59"/>
      <c r="H98" s="59"/>
      <c r="I98" s="59"/>
    </row>
    <row r="99" spans="1:9" hidden="1">
      <c r="A99" s="59"/>
      <c r="B99" s="59"/>
      <c r="C99" s="59"/>
      <c r="D99" s="59"/>
      <c r="E99" s="59"/>
      <c r="F99" s="59"/>
      <c r="G99" s="59"/>
      <c r="H99" s="59"/>
      <c r="I99" s="59"/>
    </row>
    <row r="100" spans="1:9" hidden="1">
      <c r="A100" s="59"/>
      <c r="B100" s="59"/>
      <c r="C100" s="59"/>
      <c r="D100" s="59"/>
      <c r="E100" s="59"/>
      <c r="F100" s="59"/>
      <c r="G100" s="59"/>
      <c r="H100" s="59"/>
      <c r="I100" s="59"/>
    </row>
    <row r="101" spans="1:9" hidden="1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9" hidden="1">
      <c r="A102" s="59"/>
      <c r="B102" s="59"/>
      <c r="C102" s="59"/>
      <c r="D102" s="59"/>
      <c r="E102" s="59"/>
      <c r="F102" s="59"/>
      <c r="G102" s="59"/>
      <c r="H102" s="59"/>
      <c r="I102" s="59"/>
    </row>
    <row r="103" spans="1:9" hidden="1">
      <c r="A103" s="59"/>
      <c r="B103" s="59"/>
      <c r="C103" s="59"/>
      <c r="D103" s="59"/>
      <c r="E103" s="59"/>
      <c r="F103" s="59"/>
      <c r="G103" s="59"/>
      <c r="H103" s="59"/>
      <c r="I103" s="59"/>
    </row>
    <row r="104" spans="1:9" hidden="1">
      <c r="A104" s="59"/>
      <c r="B104" s="59"/>
      <c r="C104" s="59"/>
      <c r="D104" s="59"/>
      <c r="E104" s="59"/>
      <c r="F104" s="59"/>
      <c r="G104" s="59"/>
      <c r="H104" s="59"/>
      <c r="I104" s="59"/>
    </row>
    <row r="105" spans="1:9" hidden="1">
      <c r="A105" s="59"/>
      <c r="B105" s="59"/>
      <c r="C105" s="59"/>
      <c r="D105" s="59"/>
      <c r="E105" s="59"/>
      <c r="F105" s="59"/>
      <c r="G105" s="59"/>
      <c r="H105" s="59"/>
      <c r="I105" s="59"/>
    </row>
    <row r="106" spans="1:9" hidden="1">
      <c r="A106" s="59"/>
      <c r="B106" s="59"/>
      <c r="C106" s="59"/>
      <c r="D106" s="59"/>
      <c r="E106" s="59"/>
      <c r="F106" s="59"/>
      <c r="G106" s="59"/>
      <c r="H106" s="59"/>
      <c r="I106" s="59"/>
    </row>
    <row r="107" spans="1:9" hidden="1">
      <c r="A107" s="59"/>
      <c r="B107" s="59"/>
      <c r="C107" s="59"/>
      <c r="D107" s="59"/>
      <c r="E107" s="59"/>
      <c r="F107" s="59"/>
      <c r="G107" s="59"/>
      <c r="H107" s="59"/>
      <c r="I107" s="59"/>
    </row>
    <row r="108" spans="1:9" hidden="1">
      <c r="A108" s="59"/>
      <c r="B108" s="59"/>
      <c r="C108" s="59"/>
      <c r="D108" s="59"/>
      <c r="E108" s="59"/>
      <c r="F108" s="59"/>
      <c r="G108" s="59"/>
      <c r="H108" s="59"/>
      <c r="I108" s="59"/>
    </row>
    <row r="109" spans="1:9" hidden="1">
      <c r="A109" s="59"/>
      <c r="B109" s="59"/>
      <c r="C109" s="59"/>
      <c r="D109" s="59"/>
      <c r="E109" s="59"/>
      <c r="F109" s="59"/>
      <c r="G109" s="59"/>
      <c r="H109" s="59"/>
      <c r="I109" s="59"/>
    </row>
    <row r="110" spans="1:9" hidden="1">
      <c r="A110" s="59"/>
      <c r="B110" s="59"/>
      <c r="C110" s="59"/>
      <c r="D110" s="59"/>
      <c r="E110" s="59"/>
      <c r="F110" s="59"/>
      <c r="G110" s="59"/>
      <c r="H110" s="59"/>
      <c r="I110" s="59"/>
    </row>
    <row r="111" spans="1:9" hidden="1">
      <c r="A111" s="59"/>
      <c r="B111" s="59"/>
      <c r="C111" s="59"/>
      <c r="D111" s="59"/>
      <c r="E111" s="59"/>
      <c r="F111" s="59"/>
      <c r="G111" s="59"/>
      <c r="H111" s="59"/>
      <c r="I111" s="59"/>
    </row>
    <row r="112" spans="1:9" hidden="1">
      <c r="A112" s="59"/>
      <c r="B112" s="59"/>
      <c r="C112" s="59"/>
      <c r="D112" s="59"/>
      <c r="E112" s="59"/>
      <c r="F112" s="59"/>
      <c r="G112" s="59"/>
      <c r="H112" s="59"/>
      <c r="I112" s="59"/>
    </row>
    <row r="113" spans="1:9" hidden="1">
      <c r="A113" s="59"/>
      <c r="B113" s="59"/>
      <c r="C113" s="59"/>
      <c r="D113" s="59"/>
      <c r="E113" s="59"/>
      <c r="F113" s="59"/>
      <c r="G113" s="59"/>
      <c r="H113" s="59"/>
      <c r="I113" s="59"/>
    </row>
    <row r="114" spans="1:9" hidden="1">
      <c r="A114" s="59"/>
      <c r="B114" s="59"/>
      <c r="C114" s="59"/>
      <c r="D114" s="59"/>
      <c r="E114" s="59"/>
      <c r="F114" s="59"/>
      <c r="G114" s="59"/>
      <c r="H114" s="59"/>
      <c r="I114" s="59"/>
    </row>
    <row r="115" spans="1:9" hidden="1">
      <c r="A115" s="59"/>
      <c r="B115" s="59"/>
      <c r="C115" s="59"/>
      <c r="D115" s="59"/>
      <c r="E115" s="59"/>
      <c r="F115" s="59"/>
      <c r="G115" s="59"/>
      <c r="H115" s="59"/>
      <c r="I115" s="59"/>
    </row>
    <row r="116" spans="1:9" hidden="1">
      <c r="A116" s="59"/>
      <c r="B116" s="59"/>
      <c r="C116" s="59"/>
      <c r="D116" s="59"/>
      <c r="E116" s="59"/>
      <c r="F116" s="59"/>
      <c r="G116" s="59"/>
      <c r="H116" s="59"/>
      <c r="I116" s="59"/>
    </row>
    <row r="117" spans="1:9" hidden="1">
      <c r="A117" s="59"/>
      <c r="B117" s="59"/>
      <c r="C117" s="59"/>
      <c r="D117" s="59"/>
      <c r="E117" s="59"/>
      <c r="F117" s="59"/>
      <c r="G117" s="59"/>
      <c r="H117" s="59"/>
      <c r="I117" s="59"/>
    </row>
    <row r="118" spans="1:9" hidden="1">
      <c r="A118" s="59"/>
      <c r="B118" s="59"/>
      <c r="C118" s="59"/>
      <c r="D118" s="59"/>
      <c r="E118" s="59"/>
      <c r="F118" s="59"/>
      <c r="G118" s="59"/>
      <c r="H118" s="59"/>
      <c r="I118" s="59"/>
    </row>
    <row r="119" spans="1:9" hidden="1">
      <c r="A119" s="59"/>
      <c r="B119" s="59"/>
      <c r="C119" s="59"/>
      <c r="D119" s="59"/>
      <c r="E119" s="59"/>
      <c r="F119" s="59"/>
      <c r="G119" s="59"/>
      <c r="H119" s="59"/>
      <c r="I119" s="59"/>
    </row>
    <row r="120" spans="1:9" hidden="1">
      <c r="A120" s="59"/>
      <c r="B120" s="59"/>
      <c r="C120" s="59"/>
      <c r="D120" s="59"/>
      <c r="E120" s="59"/>
      <c r="F120" s="59"/>
      <c r="G120" s="59"/>
      <c r="H120" s="59"/>
      <c r="I120" s="59"/>
    </row>
    <row r="121" spans="1:9" hidden="1">
      <c r="A121" s="59"/>
      <c r="B121" s="59"/>
      <c r="C121" s="59"/>
      <c r="D121" s="59"/>
      <c r="E121" s="59"/>
      <c r="F121" s="59"/>
      <c r="G121" s="59"/>
      <c r="H121" s="59"/>
      <c r="I121" s="59"/>
    </row>
    <row r="122" spans="1:9" hidden="1">
      <c r="A122" s="59"/>
      <c r="B122" s="59"/>
      <c r="C122" s="59"/>
      <c r="D122" s="59"/>
      <c r="E122" s="59"/>
      <c r="F122" s="59"/>
      <c r="G122" s="59"/>
      <c r="H122" s="59"/>
      <c r="I122" s="59"/>
    </row>
    <row r="123" spans="1:9" hidden="1">
      <c r="A123" s="59"/>
      <c r="B123" s="59"/>
      <c r="C123" s="59"/>
      <c r="D123" s="59"/>
      <c r="E123" s="59"/>
      <c r="F123" s="59"/>
      <c r="G123" s="59"/>
      <c r="H123" s="59"/>
      <c r="I123" s="59"/>
    </row>
    <row r="124" spans="1:9" hidden="1">
      <c r="A124" s="59"/>
      <c r="B124" s="59"/>
      <c r="C124" s="59"/>
      <c r="D124" s="59"/>
      <c r="E124" s="59"/>
      <c r="F124" s="59"/>
      <c r="G124" s="59"/>
      <c r="H124" s="59"/>
      <c r="I124" s="59"/>
    </row>
    <row r="125" spans="1:9" hidden="1">
      <c r="A125" s="59"/>
      <c r="B125" s="59"/>
      <c r="C125" s="59"/>
      <c r="D125" s="59"/>
      <c r="E125" s="59"/>
      <c r="F125" s="59"/>
      <c r="G125" s="59"/>
      <c r="H125" s="59"/>
      <c r="I125" s="59"/>
    </row>
    <row r="126" spans="1:9" hidden="1">
      <c r="A126" s="59"/>
      <c r="B126" s="59"/>
      <c r="C126" s="59"/>
      <c r="D126" s="59"/>
      <c r="E126" s="59"/>
      <c r="F126" s="59"/>
      <c r="G126" s="59"/>
      <c r="H126" s="59"/>
      <c r="I126" s="59"/>
    </row>
    <row r="127" spans="1:9" hidden="1">
      <c r="E127" s="3"/>
      <c r="F127" s="3"/>
      <c r="G127" s="3"/>
      <c r="H127" s="3"/>
    </row>
    <row r="128" spans="1:9" hidden="1">
      <c r="E128" s="3"/>
      <c r="F128" s="3"/>
      <c r="G128" s="3"/>
      <c r="H128" s="3"/>
    </row>
    <row r="129" spans="5:8" hidden="1">
      <c r="E129" s="3"/>
      <c r="F129" s="3"/>
      <c r="G129" s="3"/>
      <c r="H129" s="3"/>
    </row>
    <row r="130" spans="5:8" hidden="1">
      <c r="E130" s="3"/>
      <c r="F130" s="3"/>
      <c r="G130" s="3"/>
      <c r="H130" s="3"/>
    </row>
    <row r="131" spans="5:8" hidden="1">
      <c r="E131" s="3"/>
      <c r="F131" s="3"/>
      <c r="G131" s="3"/>
      <c r="H131" s="3"/>
    </row>
    <row r="132" spans="5:8" hidden="1">
      <c r="E132" s="3"/>
      <c r="F132" s="3"/>
      <c r="G132" s="3"/>
      <c r="H132" s="3"/>
    </row>
    <row r="133" spans="5:8" hidden="1">
      <c r="E133" s="3"/>
      <c r="F133" s="3"/>
      <c r="G133" s="3"/>
      <c r="H133" s="3"/>
    </row>
    <row r="134" spans="5:8" hidden="1">
      <c r="E134" s="3"/>
      <c r="F134" s="3"/>
      <c r="G134" s="3"/>
      <c r="H134" s="3"/>
    </row>
    <row r="135" spans="5:8" hidden="1">
      <c r="E135" s="3"/>
      <c r="F135" s="3"/>
      <c r="G135" s="3"/>
      <c r="H135" s="3"/>
    </row>
    <row r="136" spans="5:8" hidden="1">
      <c r="E136" s="3"/>
      <c r="F136" s="3"/>
      <c r="G136" s="3"/>
      <c r="H136" s="3"/>
    </row>
    <row r="137" spans="5:8" hidden="1">
      <c r="E137" s="3"/>
      <c r="F137" s="3"/>
      <c r="G137" s="3"/>
      <c r="H137" s="3"/>
    </row>
    <row r="138" spans="5:8" hidden="1">
      <c r="E138" s="3"/>
      <c r="F138" s="3"/>
      <c r="G138" s="3"/>
      <c r="H138" s="3"/>
    </row>
    <row r="139" spans="5:8" hidden="1">
      <c r="E139" s="3"/>
      <c r="F139" s="3"/>
      <c r="G139" s="3"/>
      <c r="H139" s="3"/>
    </row>
    <row r="140" spans="5:8" hidden="1">
      <c r="E140" s="3"/>
      <c r="F140" s="3"/>
      <c r="G140" s="3"/>
      <c r="H140" s="3"/>
    </row>
    <row r="141" spans="5:8" hidden="1">
      <c r="E141" s="3"/>
      <c r="F141" s="3"/>
      <c r="G141" s="3"/>
      <c r="H141" s="3"/>
    </row>
    <row r="142" spans="5:8" hidden="1">
      <c r="E142" s="3"/>
      <c r="F142" s="3"/>
      <c r="G142" s="3"/>
      <c r="H142" s="3"/>
    </row>
    <row r="143" spans="5:8" hidden="1">
      <c r="E143" s="3"/>
      <c r="F143" s="3"/>
      <c r="G143" s="3"/>
      <c r="H143" s="3"/>
    </row>
    <row r="144" spans="5:8" hidden="1">
      <c r="E144" s="3"/>
      <c r="F144" s="3"/>
      <c r="G144" s="3"/>
      <c r="H144" s="3"/>
    </row>
    <row r="145" spans="5:8" hidden="1">
      <c r="E145" s="3"/>
      <c r="F145" s="3"/>
      <c r="G145" s="3"/>
      <c r="H145" s="3"/>
    </row>
    <row r="146" spans="5:8" hidden="1">
      <c r="E146" s="3"/>
      <c r="F146" s="3"/>
      <c r="G146" s="3"/>
      <c r="H146" s="3"/>
    </row>
    <row r="147" spans="5:8" hidden="1">
      <c r="E147" s="3"/>
      <c r="F147" s="3"/>
      <c r="G147" s="3"/>
      <c r="H147" s="3"/>
    </row>
    <row r="148" spans="5:8" hidden="1">
      <c r="E148" s="3"/>
      <c r="F148" s="3"/>
      <c r="G148" s="3"/>
      <c r="H148" s="3"/>
    </row>
    <row r="149" spans="5:8" hidden="1">
      <c r="E149" s="3"/>
      <c r="F149" s="3"/>
      <c r="G149" s="3"/>
      <c r="H149" s="3"/>
    </row>
    <row r="150" spans="5:8" hidden="1">
      <c r="E150" s="3"/>
      <c r="F150" s="3"/>
      <c r="G150" s="3"/>
      <c r="H150" s="3"/>
    </row>
    <row r="151" spans="5:8" hidden="1">
      <c r="E151" s="3"/>
      <c r="F151" s="3"/>
      <c r="G151" s="3"/>
      <c r="H151" s="3"/>
    </row>
    <row r="152" spans="5:8" hidden="1">
      <c r="E152" s="3"/>
      <c r="F152" s="3"/>
      <c r="G152" s="3"/>
      <c r="H152" s="3"/>
    </row>
    <row r="153" spans="5:8" hidden="1">
      <c r="E153" s="3"/>
      <c r="F153" s="3"/>
      <c r="G153" s="3"/>
      <c r="H153" s="3"/>
    </row>
    <row r="154" spans="5:8" hidden="1">
      <c r="E154" s="3"/>
      <c r="F154" s="3"/>
      <c r="G154" s="3"/>
      <c r="H154" s="3"/>
    </row>
    <row r="155" spans="5:8" hidden="1">
      <c r="E155" s="3"/>
      <c r="F155" s="3"/>
      <c r="G155" s="3"/>
      <c r="H155" s="3"/>
    </row>
    <row r="156" spans="5:8" hidden="1">
      <c r="E156" s="3"/>
      <c r="F156" s="3"/>
      <c r="G156" s="3"/>
      <c r="H156" s="3"/>
    </row>
    <row r="157" spans="5:8" hidden="1">
      <c r="E157" s="3"/>
      <c r="F157" s="3"/>
      <c r="G157" s="3"/>
      <c r="H157" s="3"/>
    </row>
    <row r="158" spans="5:8" hidden="1">
      <c r="E158" s="3"/>
      <c r="F158" s="3"/>
      <c r="G158" s="3"/>
      <c r="H158" s="3"/>
    </row>
    <row r="159" spans="5:8" hidden="1">
      <c r="E159" s="3"/>
      <c r="F159" s="3"/>
      <c r="G159" s="3"/>
      <c r="H159" s="3"/>
    </row>
    <row r="160" spans="5:8" hidden="1">
      <c r="E160" s="3"/>
      <c r="F160" s="3"/>
      <c r="G160" s="3"/>
      <c r="H160" s="3"/>
    </row>
    <row r="161" spans="5:8" hidden="1">
      <c r="E161" s="3"/>
      <c r="F161" s="3"/>
      <c r="G161" s="3"/>
      <c r="H161" s="3"/>
    </row>
    <row r="162" spans="5:8" hidden="1">
      <c r="E162" s="3"/>
      <c r="F162" s="3"/>
      <c r="G162" s="3"/>
      <c r="H162" s="3"/>
    </row>
    <row r="163" spans="5:8" hidden="1">
      <c r="E163" s="3"/>
      <c r="F163" s="3"/>
      <c r="G163" s="3"/>
      <c r="H163" s="3"/>
    </row>
    <row r="164" spans="5:8" hidden="1">
      <c r="E164" s="3"/>
      <c r="F164" s="3"/>
      <c r="G164" s="3"/>
      <c r="H164" s="3"/>
    </row>
    <row r="165" spans="5:8" hidden="1">
      <c r="E165" s="3"/>
      <c r="F165" s="3"/>
      <c r="G165" s="3"/>
      <c r="H165" s="3"/>
    </row>
    <row r="166" spans="5:8" hidden="1">
      <c r="E166" s="3"/>
      <c r="F166" s="3"/>
      <c r="G166" s="3"/>
      <c r="H166" s="3"/>
    </row>
    <row r="167" spans="5:8" hidden="1">
      <c r="E167" s="3"/>
      <c r="F167" s="3"/>
      <c r="G167" s="3"/>
      <c r="H167" s="3"/>
    </row>
    <row r="168" spans="5:8" hidden="1">
      <c r="E168" s="3"/>
      <c r="F168" s="3"/>
      <c r="G168" s="3"/>
      <c r="H168" s="3"/>
    </row>
    <row r="169" spans="5:8" hidden="1">
      <c r="E169" s="3"/>
      <c r="F169" s="3"/>
      <c r="G169" s="3"/>
      <c r="H169" s="3"/>
    </row>
    <row r="170" spans="5:8" hidden="1">
      <c r="E170" s="3"/>
      <c r="F170" s="3"/>
      <c r="G170" s="3"/>
      <c r="H170" s="3"/>
    </row>
    <row r="171" spans="5:8" hidden="1">
      <c r="E171" s="3"/>
      <c r="F171" s="3"/>
      <c r="G171" s="3"/>
      <c r="H171" s="3"/>
    </row>
    <row r="172" spans="5:8" hidden="1">
      <c r="E172" s="3"/>
      <c r="F172" s="3"/>
      <c r="G172" s="3"/>
      <c r="H172" s="3"/>
    </row>
    <row r="173" spans="5:8" hidden="1">
      <c r="E173" s="3"/>
      <c r="F173" s="3"/>
      <c r="G173" s="3"/>
      <c r="H173" s="3"/>
    </row>
    <row r="174" spans="5:8" hidden="1">
      <c r="E174" s="3"/>
      <c r="F174" s="3"/>
      <c r="G174" s="3"/>
      <c r="H174" s="3"/>
    </row>
    <row r="175" spans="5:8" hidden="1">
      <c r="E175" s="3"/>
      <c r="F175" s="3"/>
      <c r="G175" s="3"/>
      <c r="H175" s="3"/>
    </row>
    <row r="176" spans="5:8" hidden="1">
      <c r="E176" s="3"/>
      <c r="F176" s="3"/>
      <c r="G176" s="3"/>
      <c r="H176" s="3"/>
    </row>
    <row r="177" spans="5:8" hidden="1">
      <c r="E177" s="3"/>
      <c r="F177" s="3"/>
      <c r="G177" s="3"/>
      <c r="H177" s="3"/>
    </row>
    <row r="178" spans="5:8" hidden="1">
      <c r="E178" s="3"/>
      <c r="F178" s="3"/>
      <c r="G178" s="3"/>
      <c r="H178" s="3"/>
    </row>
    <row r="179" spans="5:8" hidden="1">
      <c r="E179" s="3"/>
      <c r="F179" s="3"/>
      <c r="G179" s="3"/>
      <c r="H179" s="3"/>
    </row>
    <row r="180" spans="5:8" hidden="1">
      <c r="E180" s="3"/>
      <c r="F180" s="3"/>
      <c r="G180" s="3"/>
      <c r="H180" s="3"/>
    </row>
    <row r="181" spans="5:8" hidden="1">
      <c r="E181" s="3"/>
      <c r="F181" s="3"/>
      <c r="G181" s="3"/>
      <c r="H181" s="3"/>
    </row>
    <row r="182" spans="5:8" hidden="1">
      <c r="E182" s="3"/>
      <c r="F182" s="3"/>
      <c r="G182" s="3"/>
      <c r="H182" s="3"/>
    </row>
    <row r="183" spans="5:8" hidden="1">
      <c r="E183" s="3"/>
      <c r="F183" s="3"/>
      <c r="G183" s="3"/>
      <c r="H183" s="3"/>
    </row>
    <row r="184" spans="5:8" hidden="1">
      <c r="E184" s="3"/>
      <c r="F184" s="3"/>
      <c r="G184" s="3"/>
      <c r="H184" s="3"/>
    </row>
    <row r="185" spans="5:8" hidden="1">
      <c r="E185" s="3"/>
      <c r="F185" s="3"/>
      <c r="G185" s="3"/>
      <c r="H185" s="3"/>
    </row>
    <row r="186" spans="5:8" hidden="1">
      <c r="E186" s="3"/>
      <c r="F186" s="3"/>
      <c r="G186" s="3"/>
      <c r="H186" s="3"/>
    </row>
    <row r="187" spans="5:8" hidden="1">
      <c r="E187" s="3"/>
      <c r="F187" s="3"/>
      <c r="G187" s="3"/>
      <c r="H187" s="3"/>
    </row>
    <row r="188" spans="5:8" hidden="1">
      <c r="E188" s="3"/>
      <c r="F188" s="3"/>
      <c r="G188" s="3"/>
      <c r="H188" s="3"/>
    </row>
    <row r="189" spans="5:8" hidden="1">
      <c r="E189" s="3"/>
      <c r="F189" s="3"/>
      <c r="G189" s="3"/>
      <c r="H189" s="3"/>
    </row>
    <row r="190" spans="5:8" hidden="1">
      <c r="E190" s="3"/>
      <c r="F190" s="3"/>
      <c r="G190" s="3"/>
      <c r="H190" s="3"/>
    </row>
    <row r="191" spans="5:8" hidden="1">
      <c r="E191" s="3"/>
      <c r="F191" s="3"/>
      <c r="G191" s="3"/>
      <c r="H191" s="3"/>
    </row>
    <row r="192" spans="5:8" hidden="1">
      <c r="E192" s="3"/>
      <c r="F192" s="3"/>
      <c r="G192" s="3"/>
      <c r="H192" s="3"/>
    </row>
    <row r="193" spans="5:8" hidden="1">
      <c r="E193" s="3"/>
      <c r="F193" s="3"/>
      <c r="G193" s="3"/>
      <c r="H193" s="3"/>
    </row>
    <row r="194" spans="5:8" hidden="1">
      <c r="E194" s="3"/>
      <c r="F194" s="3"/>
      <c r="G194" s="3"/>
      <c r="H194" s="3"/>
    </row>
    <row r="195" spans="5:8" hidden="1">
      <c r="E195" s="3"/>
      <c r="F195" s="3"/>
      <c r="G195" s="3"/>
      <c r="H195" s="3"/>
    </row>
    <row r="196" spans="5:8" hidden="1">
      <c r="E196" s="3"/>
      <c r="F196" s="3"/>
      <c r="G196" s="3"/>
      <c r="H196" s="3"/>
    </row>
    <row r="197" spans="5:8" hidden="1">
      <c r="E197" s="3"/>
      <c r="F197" s="3"/>
      <c r="G197" s="3"/>
      <c r="H197" s="3"/>
    </row>
    <row r="198" spans="5:8" hidden="1">
      <c r="E198" s="3"/>
      <c r="F198" s="3"/>
      <c r="G198" s="3"/>
      <c r="H198" s="3"/>
    </row>
    <row r="199" spans="5:8" hidden="1">
      <c r="E199" s="3"/>
      <c r="F199" s="3"/>
      <c r="G199" s="3"/>
      <c r="H199" s="3"/>
    </row>
    <row r="200" spans="5:8" hidden="1">
      <c r="E200" s="3"/>
      <c r="F200" s="3"/>
      <c r="G200" s="3"/>
      <c r="H200" s="3"/>
    </row>
    <row r="201" spans="5:8" hidden="1">
      <c r="E201" s="3"/>
      <c r="F201" s="3"/>
      <c r="G201" s="3"/>
      <c r="H201" s="3"/>
    </row>
    <row r="202" spans="5:8" hidden="1">
      <c r="E202" s="3"/>
      <c r="F202" s="3"/>
      <c r="G202" s="3"/>
      <c r="H202" s="3"/>
    </row>
    <row r="203" spans="5:8" hidden="1">
      <c r="E203" s="3"/>
      <c r="F203" s="3"/>
      <c r="G203" s="3"/>
      <c r="H203" s="3"/>
    </row>
    <row r="204" spans="5:8" hidden="1">
      <c r="E204" s="3"/>
      <c r="F204" s="3"/>
      <c r="G204" s="3"/>
      <c r="H204" s="3"/>
    </row>
    <row r="205" spans="5:8" hidden="1">
      <c r="E205" s="3"/>
      <c r="F205" s="3"/>
      <c r="G205" s="3"/>
      <c r="H205" s="3"/>
    </row>
    <row r="206" spans="5:8" hidden="1">
      <c r="E206" s="3"/>
      <c r="F206" s="3"/>
      <c r="G206" s="3"/>
      <c r="H206" s="3"/>
    </row>
    <row r="207" spans="5:8" hidden="1">
      <c r="E207" s="3"/>
      <c r="F207" s="3"/>
      <c r="G207" s="3"/>
      <c r="H207" s="3"/>
    </row>
    <row r="208" spans="5:8" hidden="1">
      <c r="E208" s="3"/>
      <c r="F208" s="3"/>
      <c r="G208" s="3"/>
      <c r="H208" s="3"/>
    </row>
    <row r="209" spans="5:8" hidden="1">
      <c r="E209" s="3"/>
      <c r="F209" s="3"/>
      <c r="G209" s="3"/>
      <c r="H209" s="3"/>
    </row>
    <row r="210" spans="5:8" hidden="1">
      <c r="E210" s="3"/>
      <c r="F210" s="3"/>
      <c r="G210" s="3"/>
      <c r="H210" s="3"/>
    </row>
    <row r="211" spans="5:8" hidden="1">
      <c r="E211" s="3"/>
      <c r="F211" s="3"/>
      <c r="G211" s="3"/>
      <c r="H211" s="3"/>
    </row>
    <row r="212" spans="5:8" hidden="1">
      <c r="E212" s="3"/>
      <c r="F212" s="3"/>
      <c r="G212" s="3"/>
      <c r="H212" s="3"/>
    </row>
    <row r="213" spans="5:8" hidden="1">
      <c r="E213" s="3"/>
      <c r="F213" s="3"/>
      <c r="G213" s="3"/>
      <c r="H213" s="3"/>
    </row>
    <row r="214" spans="5:8" hidden="1">
      <c r="E214" s="3"/>
      <c r="F214" s="3"/>
      <c r="G214" s="3"/>
      <c r="H214" s="3"/>
    </row>
    <row r="215" spans="5:8" hidden="1">
      <c r="E215" s="3"/>
      <c r="F215" s="3"/>
      <c r="G215" s="3"/>
      <c r="H215" s="3"/>
    </row>
    <row r="216" spans="5:8" hidden="1">
      <c r="E216" s="3"/>
      <c r="F216" s="3"/>
      <c r="G216" s="3"/>
      <c r="H216" s="3"/>
    </row>
    <row r="217" spans="5:8" hidden="1">
      <c r="E217" s="3"/>
      <c r="F217" s="3"/>
      <c r="G217" s="3"/>
      <c r="H217" s="3"/>
    </row>
    <row r="218" spans="5:8" hidden="1">
      <c r="E218" s="3"/>
      <c r="F218" s="3"/>
      <c r="G218" s="3"/>
      <c r="H218" s="3"/>
    </row>
    <row r="219" spans="5:8" hidden="1">
      <c r="E219" s="3"/>
      <c r="F219" s="3"/>
      <c r="G219" s="3"/>
      <c r="H219" s="3"/>
    </row>
    <row r="220" spans="5:8" hidden="1">
      <c r="E220" s="3"/>
      <c r="F220" s="3"/>
      <c r="G220" s="3"/>
      <c r="H220" s="3"/>
    </row>
    <row r="221" spans="5:8" hidden="1">
      <c r="E221" s="3"/>
      <c r="F221" s="3"/>
      <c r="G221" s="3"/>
      <c r="H221" s="3"/>
    </row>
    <row r="222" spans="5:8" hidden="1">
      <c r="E222" s="3"/>
      <c r="F222" s="3"/>
      <c r="G222" s="3"/>
      <c r="H222" s="3"/>
    </row>
    <row r="223" spans="5:8" hidden="1">
      <c r="E223" s="3"/>
      <c r="F223" s="3"/>
      <c r="G223" s="3"/>
      <c r="H223" s="3"/>
    </row>
    <row r="224" spans="5:8" hidden="1">
      <c r="E224" s="3"/>
      <c r="F224" s="3"/>
      <c r="G224" s="3"/>
      <c r="H224" s="3"/>
    </row>
    <row r="225" spans="5:8" hidden="1">
      <c r="E225" s="3"/>
      <c r="F225" s="3"/>
      <c r="G225" s="3"/>
      <c r="H225" s="3"/>
    </row>
    <row r="226" spans="5:8" hidden="1">
      <c r="E226" s="3"/>
      <c r="F226" s="3"/>
      <c r="G226" s="3"/>
      <c r="H226" s="3"/>
    </row>
    <row r="227" spans="5:8" hidden="1">
      <c r="E227" s="3"/>
      <c r="F227" s="3"/>
      <c r="G227" s="3"/>
      <c r="H227" s="3"/>
    </row>
    <row r="228" spans="5:8" hidden="1">
      <c r="E228" s="3"/>
      <c r="F228" s="3"/>
      <c r="G228" s="3"/>
      <c r="H228" s="3"/>
    </row>
    <row r="229" spans="5:8" hidden="1">
      <c r="E229" s="3"/>
      <c r="F229" s="3"/>
      <c r="G229" s="3"/>
      <c r="H229" s="3"/>
    </row>
    <row r="230" spans="5:8" hidden="1">
      <c r="E230" s="3"/>
      <c r="F230" s="3"/>
      <c r="G230" s="3"/>
      <c r="H230" s="3"/>
    </row>
    <row r="231" spans="5:8" hidden="1">
      <c r="E231" s="3"/>
      <c r="F231" s="3"/>
      <c r="G231" s="3"/>
      <c r="H231" s="3"/>
    </row>
    <row r="232" spans="5:8" hidden="1">
      <c r="E232" s="3"/>
      <c r="F232" s="3"/>
      <c r="G232" s="3"/>
      <c r="H232" s="3"/>
    </row>
    <row r="233" spans="5:8" hidden="1">
      <c r="E233" s="3"/>
      <c r="F233" s="3"/>
      <c r="G233" s="3"/>
      <c r="H233" s="3"/>
    </row>
    <row r="234" spans="5:8" hidden="1">
      <c r="E234" s="3"/>
      <c r="F234" s="3"/>
      <c r="G234" s="3"/>
      <c r="H234" s="3"/>
    </row>
    <row r="235" spans="5:8" hidden="1">
      <c r="E235" s="3"/>
      <c r="F235" s="3"/>
      <c r="G235" s="3"/>
      <c r="H235" s="3"/>
    </row>
    <row r="236" spans="5:8" hidden="1">
      <c r="E236" s="3"/>
      <c r="F236" s="3"/>
      <c r="G236" s="3"/>
      <c r="H236" s="3"/>
    </row>
    <row r="237" spans="5:8" hidden="1">
      <c r="E237" s="3"/>
      <c r="F237" s="3"/>
      <c r="G237" s="3"/>
      <c r="H237" s="3"/>
    </row>
    <row r="238" spans="5:8" hidden="1">
      <c r="E238" s="3"/>
      <c r="F238" s="3"/>
      <c r="G238" s="3"/>
      <c r="H238" s="3"/>
    </row>
    <row r="239" spans="5:8" hidden="1">
      <c r="E239" s="3"/>
      <c r="F239" s="3"/>
      <c r="G239" s="3"/>
      <c r="H239" s="3"/>
    </row>
    <row r="240" spans="5:8" hidden="1">
      <c r="E240" s="3"/>
      <c r="F240" s="3"/>
      <c r="G240" s="3"/>
      <c r="H240" s="3"/>
    </row>
    <row r="241" spans="5:8" hidden="1">
      <c r="E241" s="3"/>
      <c r="F241" s="3"/>
      <c r="G241" s="3"/>
      <c r="H241" s="3"/>
    </row>
    <row r="242" spans="5:8" hidden="1">
      <c r="E242" s="3"/>
      <c r="F242" s="3"/>
      <c r="G242" s="3"/>
      <c r="H242" s="3"/>
    </row>
    <row r="243" spans="5:8" hidden="1">
      <c r="E243" s="3"/>
      <c r="F243" s="3"/>
      <c r="G243" s="3"/>
      <c r="H243" s="3"/>
    </row>
    <row r="244" spans="5:8" hidden="1">
      <c r="E244" s="3"/>
      <c r="F244" s="3"/>
      <c r="G244" s="3"/>
      <c r="H244" s="3"/>
    </row>
    <row r="245" spans="5:8" hidden="1">
      <c r="E245" s="3"/>
      <c r="F245" s="3"/>
      <c r="G245" s="3"/>
      <c r="H245" s="3"/>
    </row>
    <row r="246" spans="5:8" hidden="1">
      <c r="E246" s="3"/>
      <c r="F246" s="3"/>
      <c r="G246" s="3"/>
      <c r="H246" s="3"/>
    </row>
    <row r="247" spans="5:8" hidden="1">
      <c r="E247" s="3"/>
      <c r="F247" s="3"/>
      <c r="G247" s="3"/>
      <c r="H247" s="3"/>
    </row>
    <row r="248" spans="5:8" hidden="1">
      <c r="E248" s="3"/>
      <c r="F248" s="3"/>
      <c r="G248" s="3"/>
      <c r="H248" s="3"/>
    </row>
    <row r="249" spans="5:8" hidden="1">
      <c r="E249" s="3"/>
      <c r="F249" s="3"/>
      <c r="G249" s="3"/>
      <c r="H249" s="3"/>
    </row>
    <row r="250" spans="5:8" hidden="1">
      <c r="E250" s="3"/>
      <c r="F250" s="3"/>
      <c r="G250" s="3"/>
      <c r="H250" s="3"/>
    </row>
    <row r="251" spans="5:8" hidden="1">
      <c r="E251" s="3"/>
      <c r="F251" s="3"/>
      <c r="G251" s="3"/>
      <c r="H251" s="3"/>
    </row>
    <row r="252" spans="5:8" hidden="1">
      <c r="E252" s="3"/>
      <c r="F252" s="3"/>
      <c r="G252" s="3"/>
      <c r="H252" s="3"/>
    </row>
    <row r="253" spans="5:8" hidden="1">
      <c r="E253" s="3"/>
      <c r="F253" s="3"/>
      <c r="G253" s="3"/>
      <c r="H253" s="3"/>
    </row>
    <row r="254" spans="5:8" hidden="1">
      <c r="E254" s="3"/>
      <c r="F254" s="3"/>
      <c r="G254" s="3"/>
      <c r="H254" s="3"/>
    </row>
    <row r="255" spans="5:8" hidden="1">
      <c r="E255" s="3"/>
      <c r="F255" s="3"/>
      <c r="G255" s="3"/>
      <c r="H255" s="3"/>
    </row>
    <row r="256" spans="5:8" hidden="1">
      <c r="E256" s="3"/>
      <c r="F256" s="3"/>
      <c r="G256" s="3"/>
      <c r="H256" s="3"/>
    </row>
    <row r="257" spans="5:8" hidden="1">
      <c r="E257" s="3"/>
      <c r="F257" s="3"/>
      <c r="G257" s="3"/>
      <c r="H257" s="3"/>
    </row>
    <row r="258" spans="5:8" hidden="1">
      <c r="E258" s="3"/>
      <c r="F258" s="3"/>
      <c r="G258" s="3"/>
      <c r="H258" s="3"/>
    </row>
    <row r="259" spans="5:8" hidden="1">
      <c r="E259" s="3"/>
      <c r="F259" s="3"/>
      <c r="G259" s="3"/>
      <c r="H259" s="3"/>
    </row>
    <row r="260" spans="5:8" hidden="1">
      <c r="E260" s="3"/>
      <c r="F260" s="3"/>
      <c r="G260" s="3"/>
      <c r="H260" s="3"/>
    </row>
    <row r="261" spans="5:8" hidden="1">
      <c r="E261" s="3"/>
      <c r="F261" s="3"/>
      <c r="G261" s="3"/>
      <c r="H261" s="3"/>
    </row>
    <row r="262" spans="5:8" hidden="1">
      <c r="E262" s="3"/>
      <c r="F262" s="3"/>
      <c r="G262" s="3"/>
      <c r="H262" s="3"/>
    </row>
    <row r="263" spans="5:8" hidden="1">
      <c r="E263" s="3"/>
      <c r="F263" s="3"/>
      <c r="G263" s="3"/>
      <c r="H263" s="3"/>
    </row>
    <row r="264" spans="5:8" hidden="1">
      <c r="E264" s="3"/>
      <c r="F264" s="3"/>
      <c r="G264" s="3"/>
      <c r="H264" s="3"/>
    </row>
    <row r="265" spans="5:8" hidden="1">
      <c r="E265" s="3"/>
      <c r="F265" s="3"/>
      <c r="G265" s="3"/>
      <c r="H265" s="3"/>
    </row>
    <row r="266" spans="5:8" hidden="1">
      <c r="E266" s="3"/>
      <c r="F266" s="3"/>
      <c r="G266" s="3"/>
      <c r="H266" s="3"/>
    </row>
    <row r="267" spans="5:8" hidden="1">
      <c r="E267" s="3"/>
      <c r="F267" s="3"/>
      <c r="G267" s="3"/>
      <c r="H267" s="3"/>
    </row>
    <row r="268" spans="5:8" hidden="1">
      <c r="E268" s="3"/>
      <c r="F268" s="3"/>
      <c r="G268" s="3"/>
      <c r="H268" s="3"/>
    </row>
    <row r="269" spans="5:8" hidden="1">
      <c r="E269" s="3"/>
      <c r="F269" s="3"/>
      <c r="G269" s="3"/>
      <c r="H269" s="3"/>
    </row>
    <row r="270" spans="5:8" hidden="1">
      <c r="E270" s="3"/>
      <c r="F270" s="3"/>
      <c r="G270" s="3"/>
      <c r="H270" s="3"/>
    </row>
    <row r="271" spans="5:8" hidden="1">
      <c r="E271" s="3"/>
      <c r="F271" s="3"/>
      <c r="G271" s="3"/>
      <c r="H271" s="3"/>
    </row>
    <row r="272" spans="5:8" hidden="1">
      <c r="E272" s="3"/>
      <c r="F272" s="3"/>
      <c r="G272" s="3"/>
      <c r="H272" s="3"/>
    </row>
    <row r="273" spans="5:8" hidden="1">
      <c r="E273" s="3"/>
      <c r="F273" s="3"/>
      <c r="G273" s="3"/>
      <c r="H273" s="3"/>
    </row>
    <row r="274" spans="5:8" hidden="1">
      <c r="E274" s="3"/>
      <c r="F274" s="3"/>
      <c r="G274" s="3"/>
      <c r="H274" s="3"/>
    </row>
    <row r="275" spans="5:8" hidden="1">
      <c r="E275" s="3"/>
      <c r="F275" s="3"/>
      <c r="G275" s="3"/>
      <c r="H275" s="3"/>
    </row>
    <row r="276" spans="5:8" hidden="1">
      <c r="E276" s="3"/>
      <c r="F276" s="3"/>
      <c r="G276" s="3"/>
      <c r="H276" s="3"/>
    </row>
    <row r="277" spans="5:8" hidden="1">
      <c r="E277" s="3"/>
      <c r="F277" s="3"/>
      <c r="G277" s="3"/>
      <c r="H277" s="3"/>
    </row>
    <row r="278" spans="5:8" hidden="1">
      <c r="E278" s="3"/>
      <c r="F278" s="3"/>
      <c r="G278" s="3"/>
      <c r="H278" s="3"/>
    </row>
    <row r="279" spans="5:8" hidden="1">
      <c r="E279" s="3"/>
      <c r="F279" s="3"/>
      <c r="G279" s="3"/>
      <c r="H279" s="3"/>
    </row>
    <row r="280" spans="5:8" hidden="1">
      <c r="E280" s="3"/>
      <c r="F280" s="3"/>
      <c r="G280" s="3"/>
      <c r="H280" s="3"/>
    </row>
    <row r="281" spans="5:8" hidden="1">
      <c r="E281" s="3"/>
      <c r="F281" s="3"/>
      <c r="G281" s="3"/>
      <c r="H281" s="3"/>
    </row>
    <row r="282" spans="5:8" hidden="1">
      <c r="E282" s="3"/>
      <c r="F282" s="3"/>
      <c r="G282" s="3"/>
      <c r="H282" s="3"/>
    </row>
    <row r="283" spans="5:8" hidden="1">
      <c r="E283" s="3"/>
      <c r="F283" s="3"/>
      <c r="G283" s="3"/>
      <c r="H283" s="3"/>
    </row>
    <row r="284" spans="5:8" hidden="1">
      <c r="E284" s="3"/>
      <c r="F284" s="3"/>
      <c r="G284" s="3"/>
      <c r="H284" s="3"/>
    </row>
    <row r="285" spans="5:8" hidden="1">
      <c r="E285" s="3"/>
      <c r="F285" s="3"/>
      <c r="G285" s="3"/>
      <c r="H285" s="3"/>
    </row>
    <row r="286" spans="5:8" hidden="1">
      <c r="E286" s="3"/>
      <c r="F286" s="3"/>
      <c r="G286" s="3"/>
      <c r="H286" s="3"/>
    </row>
    <row r="287" spans="5:8" hidden="1">
      <c r="E287" s="3"/>
      <c r="F287" s="3"/>
      <c r="G287" s="3"/>
      <c r="H287" s="3"/>
    </row>
    <row r="288" spans="5:8" hidden="1">
      <c r="E288" s="3"/>
      <c r="F288" s="3"/>
      <c r="G288" s="3"/>
      <c r="H288" s="3"/>
    </row>
    <row r="289" spans="5:8" hidden="1">
      <c r="E289" s="3"/>
      <c r="F289" s="3"/>
      <c r="G289" s="3"/>
      <c r="H289" s="3"/>
    </row>
    <row r="290" spans="5:8" hidden="1">
      <c r="E290" s="3"/>
      <c r="F290" s="3"/>
      <c r="G290" s="3"/>
      <c r="H290" s="3"/>
    </row>
    <row r="291" spans="5:8" hidden="1">
      <c r="E291" s="3"/>
      <c r="F291" s="3"/>
      <c r="G291" s="3"/>
      <c r="H291" s="3"/>
    </row>
    <row r="292" spans="5:8" hidden="1">
      <c r="E292" s="3"/>
      <c r="F292" s="3"/>
      <c r="G292" s="3"/>
      <c r="H292" s="3"/>
    </row>
    <row r="293" spans="5:8" hidden="1">
      <c r="E293" s="3"/>
      <c r="F293" s="3"/>
      <c r="G293" s="3"/>
      <c r="H293" s="3"/>
    </row>
    <row r="294" spans="5:8" hidden="1">
      <c r="E294" s="3"/>
      <c r="F294" s="3"/>
      <c r="G294" s="3"/>
      <c r="H294" s="3"/>
    </row>
    <row r="295" spans="5:8" hidden="1">
      <c r="E295" s="3"/>
      <c r="F295" s="3"/>
      <c r="G295" s="3"/>
      <c r="H295" s="3"/>
    </row>
    <row r="296" spans="5:8" hidden="1">
      <c r="E296" s="3"/>
      <c r="F296" s="3"/>
      <c r="G296" s="3"/>
      <c r="H296" s="3"/>
    </row>
    <row r="297" spans="5:8" hidden="1">
      <c r="E297" s="3"/>
      <c r="F297" s="3"/>
      <c r="G297" s="3"/>
      <c r="H297" s="3"/>
    </row>
    <row r="298" spans="5:8" hidden="1">
      <c r="E298" s="3"/>
      <c r="F298" s="3"/>
      <c r="G298" s="3"/>
      <c r="H298" s="3"/>
    </row>
    <row r="299" spans="5:8" hidden="1">
      <c r="E299" s="3"/>
      <c r="F299" s="3"/>
      <c r="G299" s="3"/>
      <c r="H299" s="3"/>
    </row>
    <row r="300" spans="5:8" hidden="1">
      <c r="E300" s="3"/>
      <c r="F300" s="3"/>
      <c r="G300" s="3"/>
      <c r="H300" s="3"/>
    </row>
    <row r="301" spans="5:8" hidden="1">
      <c r="E301" s="3"/>
      <c r="F301" s="3"/>
      <c r="G301" s="3"/>
      <c r="H301" s="3"/>
    </row>
    <row r="302" spans="5:8" hidden="1">
      <c r="E302" s="3"/>
      <c r="F302" s="3"/>
      <c r="G302" s="3"/>
      <c r="H302" s="3"/>
    </row>
    <row r="303" spans="5:8" hidden="1">
      <c r="E303" s="3"/>
      <c r="F303" s="3"/>
      <c r="G303" s="3"/>
      <c r="H303" s="3"/>
    </row>
    <row r="304" spans="5:8" hidden="1">
      <c r="E304" s="3"/>
      <c r="F304" s="3"/>
      <c r="G304" s="3"/>
      <c r="H304" s="3"/>
    </row>
    <row r="305" spans="5:8" hidden="1">
      <c r="E305" s="3"/>
      <c r="F305" s="3"/>
      <c r="G305" s="3"/>
      <c r="H305" s="3"/>
    </row>
    <row r="306" spans="5:8" hidden="1">
      <c r="E306" s="3"/>
      <c r="F306" s="3"/>
      <c r="G306" s="3"/>
      <c r="H306" s="3"/>
    </row>
    <row r="307" spans="5:8" hidden="1">
      <c r="E307" s="3"/>
      <c r="F307" s="3"/>
      <c r="G307" s="3"/>
      <c r="H307" s="3"/>
    </row>
    <row r="308" spans="5:8" hidden="1">
      <c r="E308" s="3"/>
      <c r="F308" s="3"/>
      <c r="G308" s="3"/>
      <c r="H308" s="3"/>
    </row>
    <row r="309" spans="5:8" hidden="1">
      <c r="E309" s="3"/>
      <c r="F309" s="3"/>
      <c r="G309" s="3"/>
      <c r="H309" s="3"/>
    </row>
    <row r="310" spans="5:8" hidden="1">
      <c r="E310" s="3"/>
      <c r="F310" s="3"/>
      <c r="G310" s="3"/>
      <c r="H310" s="3"/>
    </row>
    <row r="311" spans="5:8" hidden="1">
      <c r="E311" s="3"/>
      <c r="F311" s="3"/>
      <c r="G311" s="3"/>
      <c r="H311" s="3"/>
    </row>
    <row r="312" spans="5:8" hidden="1">
      <c r="E312" s="3"/>
      <c r="F312" s="3"/>
      <c r="G312" s="3"/>
      <c r="H312" s="3"/>
    </row>
    <row r="313" spans="5:8" hidden="1">
      <c r="E313" s="3"/>
      <c r="F313" s="3"/>
      <c r="G313" s="3"/>
      <c r="H313" s="3"/>
    </row>
    <row r="314" spans="5:8" hidden="1">
      <c r="E314" s="3"/>
      <c r="F314" s="3"/>
      <c r="G314" s="3"/>
      <c r="H314" s="3"/>
    </row>
    <row r="315" spans="5:8" hidden="1">
      <c r="E315" s="3"/>
      <c r="F315" s="3"/>
      <c r="G315" s="3"/>
      <c r="H315" s="3"/>
    </row>
    <row r="316" spans="5:8" hidden="1">
      <c r="E316" s="3"/>
      <c r="F316" s="3"/>
      <c r="G316" s="3"/>
      <c r="H316" s="3"/>
    </row>
    <row r="317" spans="5:8" hidden="1">
      <c r="E317" s="3"/>
      <c r="F317" s="3"/>
      <c r="G317" s="3"/>
      <c r="H317" s="3"/>
    </row>
    <row r="318" spans="5:8" hidden="1">
      <c r="E318" s="3"/>
      <c r="F318" s="3"/>
      <c r="G318" s="3"/>
      <c r="H318" s="3"/>
    </row>
    <row r="319" spans="5:8" hidden="1">
      <c r="E319" s="3"/>
      <c r="F319" s="3"/>
      <c r="G319" s="3"/>
      <c r="H319" s="3"/>
    </row>
    <row r="320" spans="5:8" hidden="1">
      <c r="E320" s="3"/>
      <c r="F320" s="3"/>
      <c r="G320" s="3"/>
      <c r="H320" s="3"/>
    </row>
    <row r="321" spans="5:8" hidden="1">
      <c r="E321" s="3"/>
      <c r="F321" s="3"/>
      <c r="G321" s="3"/>
      <c r="H321" s="3"/>
    </row>
    <row r="322" spans="5:8" hidden="1">
      <c r="E322" s="3"/>
      <c r="F322" s="3"/>
      <c r="G322" s="3"/>
      <c r="H322" s="3"/>
    </row>
    <row r="323" spans="5:8" hidden="1">
      <c r="E323" s="3"/>
      <c r="F323" s="3"/>
      <c r="G323" s="3"/>
      <c r="H323" s="3"/>
    </row>
    <row r="324" spans="5:8" hidden="1">
      <c r="E324" s="3"/>
      <c r="F324" s="3"/>
      <c r="G324" s="3"/>
      <c r="H324" s="3"/>
    </row>
    <row r="325" spans="5:8" hidden="1">
      <c r="E325" s="3"/>
      <c r="F325" s="3"/>
      <c r="G325" s="3"/>
      <c r="H325" s="3"/>
    </row>
    <row r="326" spans="5:8" hidden="1">
      <c r="E326" s="3"/>
      <c r="F326" s="3"/>
      <c r="G326" s="3"/>
      <c r="H326" s="3"/>
    </row>
    <row r="327" spans="5:8" hidden="1">
      <c r="E327" s="3"/>
      <c r="F327" s="3"/>
      <c r="G327" s="3"/>
      <c r="H327" s="3"/>
    </row>
    <row r="328" spans="5:8" hidden="1">
      <c r="E328" s="3"/>
      <c r="F328" s="3"/>
      <c r="G328" s="3"/>
      <c r="H328" s="3"/>
    </row>
    <row r="329" spans="5:8" hidden="1">
      <c r="E329" s="3"/>
      <c r="F329" s="3"/>
      <c r="G329" s="3"/>
      <c r="H329" s="3"/>
    </row>
    <row r="330" spans="5:8" hidden="1">
      <c r="E330" s="3"/>
      <c r="F330" s="3"/>
      <c r="G330" s="3"/>
      <c r="H330" s="3"/>
    </row>
    <row r="331" spans="5:8" hidden="1">
      <c r="E331" s="3"/>
      <c r="F331" s="3"/>
      <c r="G331" s="3"/>
      <c r="H331" s="3"/>
    </row>
    <row r="332" spans="5:8" hidden="1">
      <c r="E332" s="3"/>
      <c r="F332" s="3"/>
      <c r="G332" s="3"/>
      <c r="H332" s="3"/>
    </row>
    <row r="333" spans="5:8" hidden="1">
      <c r="E333" s="3"/>
      <c r="F333" s="3"/>
      <c r="G333" s="3"/>
      <c r="H333" s="3"/>
    </row>
    <row r="334" spans="5:8" hidden="1">
      <c r="E334" s="3"/>
      <c r="F334" s="3"/>
      <c r="G334" s="3"/>
      <c r="H334" s="3"/>
    </row>
    <row r="335" spans="5:8" hidden="1">
      <c r="E335" s="3"/>
      <c r="F335" s="3"/>
      <c r="G335" s="3"/>
      <c r="H335" s="3"/>
    </row>
    <row r="336" spans="5:8" hidden="1">
      <c r="E336" s="3"/>
      <c r="F336" s="3"/>
      <c r="G336" s="3"/>
      <c r="H336" s="3"/>
    </row>
    <row r="337" spans="5:8" hidden="1">
      <c r="E337" s="3"/>
      <c r="F337" s="3"/>
      <c r="G337" s="3"/>
      <c r="H337" s="3"/>
    </row>
    <row r="338" spans="5:8" hidden="1">
      <c r="E338" s="3"/>
      <c r="F338" s="3"/>
      <c r="G338" s="3"/>
      <c r="H338" s="3"/>
    </row>
    <row r="339" spans="5:8" hidden="1">
      <c r="E339" s="3"/>
      <c r="F339" s="3"/>
      <c r="G339" s="3"/>
      <c r="H339" s="3"/>
    </row>
    <row r="340" spans="5:8" hidden="1">
      <c r="E340" s="3"/>
      <c r="F340" s="3"/>
      <c r="G340" s="3"/>
      <c r="H340" s="3"/>
    </row>
    <row r="341" spans="5:8" hidden="1">
      <c r="E341" s="3"/>
      <c r="F341" s="3"/>
      <c r="G341" s="3"/>
      <c r="H341" s="3"/>
    </row>
    <row r="342" spans="5:8" hidden="1">
      <c r="E342" s="3"/>
      <c r="F342" s="3"/>
      <c r="G342" s="3"/>
      <c r="H342" s="3"/>
    </row>
    <row r="343" spans="5:8" hidden="1">
      <c r="E343" s="3"/>
      <c r="F343" s="3"/>
      <c r="G343" s="3"/>
      <c r="H343" s="3"/>
    </row>
    <row r="344" spans="5:8" hidden="1">
      <c r="E344" s="3"/>
      <c r="F344" s="3"/>
      <c r="G344" s="3"/>
      <c r="H344" s="3"/>
    </row>
    <row r="345" spans="5:8" hidden="1">
      <c r="E345" s="3"/>
      <c r="F345" s="3"/>
      <c r="G345" s="3"/>
      <c r="H345" s="3"/>
    </row>
    <row r="346" spans="5:8" hidden="1">
      <c r="E346" s="3"/>
      <c r="F346" s="3"/>
      <c r="G346" s="3"/>
      <c r="H346" s="3"/>
    </row>
    <row r="347" spans="5:8" hidden="1">
      <c r="E347" s="3"/>
      <c r="F347" s="3"/>
      <c r="G347" s="3"/>
      <c r="H347" s="3"/>
    </row>
    <row r="348" spans="5:8" hidden="1">
      <c r="E348" s="3"/>
      <c r="F348" s="3"/>
      <c r="G348" s="3"/>
      <c r="H348" s="3"/>
    </row>
    <row r="349" spans="5:8" hidden="1">
      <c r="E349" s="3"/>
      <c r="F349" s="3"/>
      <c r="G349" s="3"/>
      <c r="H349" s="3"/>
    </row>
    <row r="350" spans="5:8" hidden="1">
      <c r="E350" s="3"/>
      <c r="F350" s="3"/>
      <c r="G350" s="3"/>
      <c r="H350" s="3"/>
    </row>
    <row r="351" spans="5:8" hidden="1">
      <c r="E351" s="3"/>
      <c r="F351" s="3"/>
      <c r="G351" s="3"/>
      <c r="H351" s="3"/>
    </row>
    <row r="352" spans="5:8" hidden="1">
      <c r="E352" s="3"/>
      <c r="F352" s="3"/>
      <c r="G352" s="3"/>
      <c r="H352" s="3"/>
    </row>
    <row r="353" spans="5:8" hidden="1">
      <c r="E353" s="3"/>
      <c r="F353" s="3"/>
      <c r="G353" s="3"/>
      <c r="H353" s="3"/>
    </row>
    <row r="354" spans="5:8" hidden="1">
      <c r="E354" s="3"/>
      <c r="F354" s="3"/>
      <c r="G354" s="3"/>
      <c r="H354" s="3"/>
    </row>
    <row r="355" spans="5:8" hidden="1">
      <c r="E355" s="3"/>
      <c r="F355" s="3"/>
      <c r="G355" s="3"/>
      <c r="H355" s="3"/>
    </row>
    <row r="356" spans="5:8" hidden="1">
      <c r="E356" s="3"/>
      <c r="F356" s="3"/>
      <c r="G356" s="3"/>
      <c r="H356" s="3"/>
    </row>
    <row r="357" spans="5:8" hidden="1">
      <c r="E357" s="3"/>
      <c r="F357" s="3"/>
      <c r="G357" s="3"/>
      <c r="H357" s="3"/>
    </row>
    <row r="358" spans="5:8" hidden="1">
      <c r="E358" s="3"/>
      <c r="F358" s="3"/>
      <c r="G358" s="3"/>
      <c r="H358" s="3"/>
    </row>
    <row r="359" spans="5:8" hidden="1">
      <c r="E359" s="3"/>
      <c r="F359" s="3"/>
      <c r="G359" s="3"/>
      <c r="H359" s="3"/>
    </row>
    <row r="360" spans="5:8" hidden="1">
      <c r="E360" s="3"/>
      <c r="F360" s="3"/>
      <c r="G360" s="3"/>
      <c r="H360" s="3"/>
    </row>
    <row r="361" spans="5:8" hidden="1">
      <c r="E361" s="3"/>
      <c r="F361" s="3"/>
      <c r="G361" s="3"/>
      <c r="H361" s="3"/>
    </row>
    <row r="362" spans="5:8" hidden="1">
      <c r="E362" s="3"/>
      <c r="F362" s="3"/>
      <c r="G362" s="3"/>
      <c r="H362" s="3"/>
    </row>
    <row r="363" spans="5:8" hidden="1">
      <c r="E363" s="3"/>
      <c r="F363" s="3"/>
      <c r="G363" s="3"/>
      <c r="H363" s="3"/>
    </row>
    <row r="364" spans="5:8" hidden="1">
      <c r="E364" s="3"/>
      <c r="F364" s="3"/>
      <c r="G364" s="3"/>
      <c r="H364" s="3"/>
    </row>
    <row r="365" spans="5:8" hidden="1">
      <c r="E365" s="3"/>
      <c r="F365" s="3"/>
      <c r="G365" s="3"/>
      <c r="H365" s="3"/>
    </row>
    <row r="366" spans="5:8" hidden="1">
      <c r="E366" s="3"/>
      <c r="F366" s="3"/>
      <c r="G366" s="3"/>
      <c r="H366" s="3"/>
    </row>
    <row r="367" spans="5:8" hidden="1">
      <c r="E367" s="3"/>
      <c r="F367" s="3"/>
      <c r="G367" s="3"/>
      <c r="H367" s="3"/>
    </row>
    <row r="368" spans="5:8" hidden="1">
      <c r="E368" s="3"/>
      <c r="F368" s="3"/>
      <c r="G368" s="3"/>
      <c r="H368" s="3"/>
    </row>
    <row r="369" spans="5:8" hidden="1">
      <c r="E369" s="3"/>
      <c r="F369" s="3"/>
      <c r="G369" s="3"/>
      <c r="H369" s="3"/>
    </row>
    <row r="370" spans="5:8" hidden="1">
      <c r="E370" s="3"/>
      <c r="F370" s="3"/>
      <c r="G370" s="3"/>
      <c r="H370" s="3"/>
    </row>
    <row r="371" spans="5:8" hidden="1">
      <c r="E371" s="3"/>
      <c r="F371" s="3"/>
      <c r="G371" s="3"/>
      <c r="H371" s="3"/>
    </row>
    <row r="372" spans="5:8" hidden="1">
      <c r="E372" s="3"/>
      <c r="F372" s="3"/>
      <c r="G372" s="3"/>
      <c r="H372" s="3"/>
    </row>
    <row r="373" spans="5:8" hidden="1">
      <c r="E373" s="3"/>
      <c r="F373" s="3"/>
      <c r="G373" s="3"/>
      <c r="H373" s="3"/>
    </row>
    <row r="374" spans="5:8" hidden="1">
      <c r="E374" s="3"/>
      <c r="F374" s="3"/>
      <c r="G374" s="3"/>
      <c r="H374" s="3"/>
    </row>
    <row r="375" spans="5:8" hidden="1">
      <c r="E375" s="3"/>
      <c r="F375" s="3"/>
      <c r="G375" s="3"/>
      <c r="H375" s="3"/>
    </row>
    <row r="376" spans="5:8" hidden="1">
      <c r="E376" s="3"/>
      <c r="F376" s="3"/>
      <c r="G376" s="3"/>
      <c r="H376" s="3"/>
    </row>
    <row r="377" spans="5:8" hidden="1">
      <c r="E377" s="3"/>
      <c r="F377" s="3"/>
      <c r="G377" s="3"/>
      <c r="H377" s="3"/>
    </row>
    <row r="378" spans="5:8" hidden="1">
      <c r="E378" s="3"/>
      <c r="F378" s="3"/>
      <c r="G378" s="3"/>
      <c r="H378" s="3"/>
    </row>
    <row r="379" spans="5:8" hidden="1">
      <c r="E379" s="3"/>
      <c r="F379" s="3"/>
      <c r="G379" s="3"/>
      <c r="H379" s="3"/>
    </row>
    <row r="380" spans="5:8" hidden="1">
      <c r="E380" s="3"/>
      <c r="F380" s="3"/>
      <c r="G380" s="3"/>
      <c r="H380" s="3"/>
    </row>
    <row r="381" spans="5:8" hidden="1">
      <c r="E381" s="3"/>
      <c r="F381" s="3"/>
      <c r="G381" s="3"/>
      <c r="H381" s="3"/>
    </row>
    <row r="382" spans="5:8" hidden="1">
      <c r="E382" s="3"/>
      <c r="F382" s="3"/>
      <c r="G382" s="3"/>
      <c r="H382" s="3"/>
    </row>
    <row r="383" spans="5:8" hidden="1">
      <c r="E383" s="3"/>
      <c r="F383" s="3"/>
      <c r="G383" s="3"/>
      <c r="H383" s="3"/>
    </row>
    <row r="384" spans="5:8" hidden="1">
      <c r="E384" s="3"/>
      <c r="F384" s="3"/>
      <c r="G384" s="3"/>
      <c r="H384" s="3"/>
    </row>
    <row r="385" spans="5:8" hidden="1">
      <c r="E385" s="3"/>
      <c r="F385" s="3"/>
      <c r="G385" s="3"/>
      <c r="H385" s="3"/>
    </row>
    <row r="386" spans="5:8" hidden="1">
      <c r="E386" s="3"/>
      <c r="F386" s="3"/>
      <c r="G386" s="3"/>
      <c r="H386" s="3"/>
    </row>
    <row r="387" spans="5:8" hidden="1">
      <c r="E387" s="3"/>
      <c r="F387" s="3"/>
      <c r="G387" s="3"/>
      <c r="H387" s="3"/>
    </row>
    <row r="388" spans="5:8" hidden="1">
      <c r="E388" s="3"/>
      <c r="F388" s="3"/>
      <c r="G388" s="3"/>
      <c r="H388" s="3"/>
    </row>
    <row r="389" spans="5:8" hidden="1">
      <c r="E389" s="3"/>
      <c r="F389" s="3"/>
      <c r="G389" s="3"/>
      <c r="H389" s="3"/>
    </row>
    <row r="390" spans="5:8" hidden="1">
      <c r="E390" s="3"/>
      <c r="F390" s="3"/>
      <c r="G390" s="3"/>
      <c r="H390" s="3"/>
    </row>
    <row r="391" spans="5:8" hidden="1">
      <c r="E391" s="3"/>
      <c r="F391" s="3"/>
      <c r="G391" s="3"/>
      <c r="H391" s="3"/>
    </row>
    <row r="392" spans="5:8" hidden="1">
      <c r="E392" s="3"/>
      <c r="F392" s="3"/>
      <c r="G392" s="3"/>
      <c r="H392" s="3"/>
    </row>
    <row r="393" spans="5:8" hidden="1">
      <c r="E393" s="3"/>
      <c r="F393" s="3"/>
      <c r="G393" s="3"/>
      <c r="H393" s="3"/>
    </row>
    <row r="394" spans="5:8" hidden="1">
      <c r="E394" s="3"/>
      <c r="F394" s="3"/>
      <c r="G394" s="3"/>
      <c r="H394" s="3"/>
    </row>
    <row r="395" spans="5:8" hidden="1">
      <c r="E395" s="3"/>
      <c r="F395" s="3"/>
      <c r="G395" s="3"/>
      <c r="H395" s="3"/>
    </row>
    <row r="396" spans="5:8" hidden="1">
      <c r="E396" s="3"/>
      <c r="F396" s="3"/>
      <c r="G396" s="3"/>
      <c r="H396" s="3"/>
    </row>
    <row r="397" spans="5:8" hidden="1">
      <c r="E397" s="3"/>
      <c r="F397" s="3"/>
      <c r="G397" s="3"/>
      <c r="H397" s="3"/>
    </row>
    <row r="398" spans="5:8" hidden="1">
      <c r="E398" s="3"/>
      <c r="F398" s="3"/>
      <c r="G398" s="3"/>
      <c r="H398" s="3"/>
    </row>
    <row r="399" spans="5:8" hidden="1">
      <c r="E399" s="3"/>
      <c r="F399" s="3"/>
      <c r="G399" s="3"/>
      <c r="H399" s="3"/>
    </row>
    <row r="400" spans="5:8" hidden="1">
      <c r="E400" s="3"/>
      <c r="F400" s="3"/>
      <c r="G400" s="3"/>
      <c r="H400" s="3"/>
    </row>
    <row r="401" spans="5:8" hidden="1">
      <c r="E401" s="3"/>
      <c r="F401" s="3"/>
      <c r="G401" s="3"/>
      <c r="H401" s="3"/>
    </row>
    <row r="402" spans="5:8" hidden="1">
      <c r="E402" s="3"/>
      <c r="F402" s="3"/>
      <c r="G402" s="3"/>
      <c r="H402" s="3"/>
    </row>
    <row r="403" spans="5:8" hidden="1">
      <c r="E403" s="3"/>
      <c r="F403" s="3"/>
      <c r="G403" s="3"/>
      <c r="H403" s="3"/>
    </row>
    <row r="404" spans="5:8" hidden="1">
      <c r="E404" s="3"/>
      <c r="F404" s="3"/>
      <c r="G404" s="3"/>
      <c r="H404" s="3"/>
    </row>
    <row r="405" spans="5:8" hidden="1">
      <c r="E405" s="3"/>
      <c r="F405" s="3"/>
      <c r="G405" s="3"/>
      <c r="H405" s="3"/>
    </row>
    <row r="406" spans="5:8" hidden="1">
      <c r="E406" s="3"/>
      <c r="F406" s="3"/>
      <c r="G406" s="3"/>
      <c r="H406" s="3"/>
    </row>
    <row r="407" spans="5:8" hidden="1">
      <c r="E407" s="3"/>
      <c r="F407" s="3"/>
      <c r="G407" s="3"/>
      <c r="H407" s="3"/>
    </row>
    <row r="408" spans="5:8" hidden="1">
      <c r="E408" s="3"/>
      <c r="F408" s="3"/>
      <c r="G408" s="3"/>
      <c r="H408" s="3"/>
    </row>
    <row r="409" spans="5:8" hidden="1">
      <c r="E409" s="3"/>
      <c r="F409" s="3"/>
      <c r="G409" s="3"/>
      <c r="H409" s="3"/>
    </row>
    <row r="410" spans="5:8" hidden="1">
      <c r="E410" s="3"/>
      <c r="F410" s="3"/>
      <c r="G410" s="3"/>
      <c r="H410" s="3"/>
    </row>
    <row r="411" spans="5:8" hidden="1">
      <c r="E411" s="3"/>
      <c r="F411" s="3"/>
      <c r="G411" s="3"/>
      <c r="H411" s="3"/>
    </row>
    <row r="412" spans="5:8" hidden="1">
      <c r="E412" s="3"/>
      <c r="F412" s="3"/>
      <c r="G412" s="3"/>
      <c r="H412" s="3"/>
    </row>
    <row r="413" spans="5:8" hidden="1">
      <c r="E413" s="3"/>
      <c r="F413" s="3"/>
      <c r="G413" s="3"/>
      <c r="H413" s="3"/>
    </row>
    <row r="414" spans="5:8" hidden="1">
      <c r="E414" s="3"/>
      <c r="F414" s="3"/>
      <c r="G414" s="3"/>
      <c r="H414" s="3"/>
    </row>
    <row r="415" spans="5:8" hidden="1">
      <c r="E415" s="3"/>
      <c r="F415" s="3"/>
      <c r="G415" s="3"/>
      <c r="H415" s="3"/>
    </row>
    <row r="416" spans="5:8" hidden="1">
      <c r="E416" s="3"/>
      <c r="F416" s="3"/>
      <c r="G416" s="3"/>
      <c r="H416" s="3"/>
    </row>
    <row r="417" spans="5:8" hidden="1">
      <c r="E417" s="3"/>
      <c r="F417" s="3"/>
      <c r="G417" s="3"/>
      <c r="H417" s="3"/>
    </row>
    <row r="418" spans="5:8" hidden="1">
      <c r="E418" s="3"/>
      <c r="F418" s="3"/>
      <c r="G418" s="3"/>
      <c r="H418" s="3"/>
    </row>
    <row r="419" spans="5:8" hidden="1">
      <c r="E419" s="3"/>
      <c r="F419" s="3"/>
      <c r="G419" s="3"/>
      <c r="H419" s="3"/>
    </row>
    <row r="420" spans="5:8" hidden="1">
      <c r="E420" s="3"/>
      <c r="F420" s="3"/>
      <c r="G420" s="3"/>
      <c r="H420" s="3"/>
    </row>
    <row r="421" spans="5:8" hidden="1">
      <c r="E421" s="3"/>
      <c r="F421" s="3"/>
      <c r="G421" s="3"/>
      <c r="H421" s="3"/>
    </row>
    <row r="422" spans="5:8" hidden="1">
      <c r="E422" s="3"/>
      <c r="F422" s="3"/>
      <c r="G422" s="3"/>
      <c r="H422" s="3"/>
    </row>
    <row r="423" spans="5:8" hidden="1">
      <c r="E423" s="3"/>
      <c r="F423" s="3"/>
      <c r="G423" s="3"/>
      <c r="H423" s="3"/>
    </row>
    <row r="424" spans="5:8" hidden="1">
      <c r="E424" s="3"/>
      <c r="F424" s="3"/>
      <c r="G424" s="3"/>
      <c r="H424" s="3"/>
    </row>
    <row r="425" spans="5:8" hidden="1">
      <c r="E425" s="3"/>
      <c r="F425" s="3"/>
      <c r="G425" s="3"/>
      <c r="H425" s="3"/>
    </row>
    <row r="426" spans="5:8" hidden="1">
      <c r="E426" s="3"/>
      <c r="F426" s="3"/>
      <c r="G426" s="3"/>
      <c r="H426" s="3"/>
    </row>
    <row r="427" spans="5:8" hidden="1">
      <c r="E427" s="3"/>
      <c r="F427" s="3"/>
      <c r="G427" s="3"/>
      <c r="H427" s="3"/>
    </row>
    <row r="428" spans="5:8" hidden="1">
      <c r="E428" s="3"/>
      <c r="F428" s="3"/>
      <c r="G428" s="3"/>
      <c r="H428" s="3"/>
    </row>
    <row r="429" spans="5:8" hidden="1">
      <c r="E429" s="3"/>
      <c r="F429" s="3"/>
      <c r="G429" s="3"/>
      <c r="H429" s="3"/>
    </row>
    <row r="430" spans="5:8" hidden="1">
      <c r="E430" s="3"/>
      <c r="F430" s="3"/>
      <c r="G430" s="3"/>
      <c r="H430" s="3"/>
    </row>
    <row r="431" spans="5:8" hidden="1">
      <c r="E431" s="3"/>
      <c r="F431" s="3"/>
      <c r="G431" s="3"/>
      <c r="H431" s="3"/>
    </row>
    <row r="432" spans="5:8" hidden="1">
      <c r="E432" s="3"/>
      <c r="F432" s="3"/>
      <c r="G432" s="3"/>
      <c r="H432" s="3"/>
    </row>
    <row r="433" spans="5:8" hidden="1">
      <c r="E433" s="3"/>
      <c r="F433" s="3"/>
      <c r="G433" s="3"/>
      <c r="H433" s="3"/>
    </row>
    <row r="434" spans="5:8" hidden="1">
      <c r="E434" s="3"/>
      <c r="F434" s="3"/>
      <c r="G434" s="3"/>
      <c r="H434" s="3"/>
    </row>
    <row r="435" spans="5:8" hidden="1">
      <c r="E435" s="3"/>
      <c r="F435" s="3"/>
      <c r="G435" s="3"/>
      <c r="H435" s="3"/>
    </row>
    <row r="436" spans="5:8" hidden="1">
      <c r="E436" s="3"/>
      <c r="F436" s="3"/>
      <c r="G436" s="3"/>
      <c r="H436" s="3"/>
    </row>
    <row r="437" spans="5:8" hidden="1">
      <c r="E437" s="3"/>
      <c r="F437" s="3"/>
      <c r="G437" s="3"/>
      <c r="H437" s="3"/>
    </row>
    <row r="438" spans="5:8" hidden="1">
      <c r="E438" s="3"/>
      <c r="F438" s="3"/>
      <c r="G438" s="3"/>
      <c r="H438" s="3"/>
    </row>
    <row r="439" spans="5:8" hidden="1">
      <c r="E439" s="3"/>
      <c r="F439" s="3"/>
      <c r="G439" s="3"/>
      <c r="H439" s="3"/>
    </row>
    <row r="440" spans="5:8" hidden="1">
      <c r="E440" s="3"/>
      <c r="F440" s="3"/>
      <c r="G440" s="3"/>
      <c r="H440" s="3"/>
    </row>
    <row r="441" spans="5:8" hidden="1">
      <c r="E441" s="3"/>
      <c r="F441" s="3"/>
      <c r="G441" s="3"/>
      <c r="H441" s="3"/>
    </row>
    <row r="442" spans="5:8" hidden="1">
      <c r="E442" s="3"/>
      <c r="F442" s="3"/>
      <c r="G442" s="3"/>
      <c r="H442" s="3"/>
    </row>
    <row r="443" spans="5:8" hidden="1">
      <c r="E443" s="3"/>
      <c r="F443" s="3"/>
      <c r="G443" s="3"/>
      <c r="H443" s="3"/>
    </row>
    <row r="444" spans="5:8" hidden="1">
      <c r="E444" s="3"/>
      <c r="F444" s="3"/>
      <c r="G444" s="3"/>
      <c r="H444" s="3"/>
    </row>
    <row r="445" spans="5:8" hidden="1">
      <c r="E445" s="3"/>
      <c r="F445" s="3"/>
      <c r="G445" s="3"/>
      <c r="H445" s="3"/>
    </row>
    <row r="446" spans="5:8" hidden="1">
      <c r="E446" s="3"/>
      <c r="F446" s="3"/>
      <c r="G446" s="3"/>
      <c r="H446" s="3"/>
    </row>
    <row r="447" spans="5:8" hidden="1">
      <c r="E447" s="3"/>
      <c r="F447" s="3"/>
      <c r="G447" s="3"/>
      <c r="H447" s="3"/>
    </row>
    <row r="448" spans="5:8" hidden="1">
      <c r="E448" s="3"/>
      <c r="F448" s="3"/>
      <c r="G448" s="3"/>
      <c r="H448" s="3"/>
    </row>
    <row r="449" spans="5:8" hidden="1">
      <c r="E449" s="3"/>
      <c r="F449" s="3"/>
      <c r="G449" s="3"/>
      <c r="H449" s="3"/>
    </row>
    <row r="450" spans="5:8" hidden="1">
      <c r="E450" s="3"/>
      <c r="F450" s="3"/>
      <c r="G450" s="3"/>
      <c r="H450" s="3"/>
    </row>
    <row r="451" spans="5:8" hidden="1">
      <c r="E451" s="3"/>
      <c r="F451" s="3"/>
      <c r="G451" s="3"/>
      <c r="H451" s="3"/>
    </row>
    <row r="452" spans="5:8" hidden="1">
      <c r="E452" s="3"/>
      <c r="F452" s="3"/>
      <c r="G452" s="3"/>
      <c r="H452" s="3"/>
    </row>
    <row r="453" spans="5:8" hidden="1">
      <c r="E453" s="3"/>
      <c r="F453" s="3"/>
      <c r="G453" s="3"/>
      <c r="H453" s="3"/>
    </row>
    <row r="454" spans="5:8" hidden="1">
      <c r="E454" s="3"/>
      <c r="F454" s="3"/>
      <c r="G454" s="3"/>
      <c r="H454" s="3"/>
    </row>
    <row r="455" spans="5:8" hidden="1">
      <c r="E455" s="3"/>
      <c r="F455" s="3"/>
      <c r="G455" s="3"/>
      <c r="H455" s="3"/>
    </row>
    <row r="456" spans="5:8" hidden="1">
      <c r="E456" s="3"/>
      <c r="F456" s="3"/>
      <c r="G456" s="3"/>
      <c r="H456" s="3"/>
    </row>
    <row r="457" spans="5:8" hidden="1">
      <c r="E457" s="3"/>
      <c r="F457" s="3"/>
      <c r="G457" s="3"/>
      <c r="H457" s="3"/>
    </row>
    <row r="458" spans="5:8" hidden="1">
      <c r="E458" s="3"/>
      <c r="F458" s="3"/>
      <c r="G458" s="3"/>
      <c r="H458" s="3"/>
    </row>
    <row r="459" spans="5:8" hidden="1">
      <c r="E459" s="3"/>
      <c r="F459" s="3"/>
      <c r="G459" s="3"/>
      <c r="H459" s="3"/>
    </row>
    <row r="460" spans="5:8" hidden="1">
      <c r="E460" s="3"/>
      <c r="F460" s="3"/>
      <c r="G460" s="3"/>
      <c r="H460" s="3"/>
    </row>
    <row r="461" spans="5:8" hidden="1">
      <c r="E461" s="3"/>
      <c r="F461" s="3"/>
      <c r="G461" s="3"/>
      <c r="H461" s="3"/>
    </row>
    <row r="462" spans="5:8" hidden="1">
      <c r="E462" s="3"/>
      <c r="F462" s="3"/>
      <c r="G462" s="3"/>
      <c r="H462" s="3"/>
    </row>
    <row r="463" spans="5:8" hidden="1">
      <c r="E463" s="3"/>
      <c r="F463" s="3"/>
      <c r="G463" s="3"/>
      <c r="H463" s="3"/>
    </row>
    <row r="464" spans="5:8" hidden="1">
      <c r="E464" s="3"/>
      <c r="F464" s="3"/>
      <c r="G464" s="3"/>
      <c r="H464" s="3"/>
    </row>
    <row r="465" spans="5:8" hidden="1">
      <c r="E465" s="3"/>
      <c r="F465" s="3"/>
      <c r="G465" s="3"/>
      <c r="H465" s="3"/>
    </row>
    <row r="466" spans="5:8" hidden="1">
      <c r="E466" s="3"/>
      <c r="F466" s="3"/>
      <c r="G466" s="3"/>
      <c r="H466" s="3"/>
    </row>
    <row r="467" spans="5:8" hidden="1">
      <c r="E467" s="3"/>
      <c r="F467" s="3"/>
      <c r="G467" s="3"/>
      <c r="H467" s="3"/>
    </row>
    <row r="468" spans="5:8" hidden="1">
      <c r="E468" s="3"/>
      <c r="F468" s="3"/>
      <c r="G468" s="3"/>
      <c r="H468" s="3"/>
    </row>
    <row r="469" spans="5:8" hidden="1">
      <c r="E469" s="3"/>
      <c r="F469" s="3"/>
      <c r="G469" s="3"/>
      <c r="H469" s="3"/>
    </row>
    <row r="470" spans="5:8" hidden="1">
      <c r="E470" s="3"/>
      <c r="F470" s="3"/>
      <c r="G470" s="3"/>
      <c r="H470" s="3"/>
    </row>
    <row r="471" spans="5:8" hidden="1">
      <c r="E471" s="3"/>
      <c r="F471" s="3"/>
      <c r="G471" s="3"/>
      <c r="H471" s="3"/>
    </row>
    <row r="472" spans="5:8" hidden="1">
      <c r="E472" s="3"/>
      <c r="F472" s="3"/>
      <c r="G472" s="3"/>
      <c r="H472" s="3"/>
    </row>
    <row r="473" spans="5:8" hidden="1">
      <c r="E473" s="3"/>
      <c r="F473" s="3"/>
      <c r="G473" s="3"/>
      <c r="H473" s="3"/>
    </row>
    <row r="474" spans="5:8" hidden="1">
      <c r="E474" s="3"/>
      <c r="F474" s="3"/>
      <c r="G474" s="3"/>
      <c r="H474" s="3"/>
    </row>
    <row r="475" spans="5:8" hidden="1">
      <c r="E475" s="3"/>
      <c r="F475" s="3"/>
      <c r="G475" s="3"/>
      <c r="H475" s="3"/>
    </row>
    <row r="476" spans="5:8" hidden="1">
      <c r="E476" s="3"/>
      <c r="F476" s="3"/>
      <c r="G476" s="3"/>
      <c r="H476" s="3"/>
    </row>
    <row r="477" spans="5:8" hidden="1">
      <c r="E477" s="3"/>
      <c r="F477" s="3"/>
      <c r="G477" s="3"/>
      <c r="H477" s="3"/>
    </row>
    <row r="478" spans="5:8" hidden="1">
      <c r="E478" s="3"/>
      <c r="F478" s="3"/>
      <c r="G478" s="3"/>
      <c r="H478" s="3"/>
    </row>
    <row r="479" spans="5:8" hidden="1">
      <c r="E479" s="3"/>
      <c r="F479" s="3"/>
      <c r="G479" s="3"/>
      <c r="H479" s="3"/>
    </row>
    <row r="480" spans="5:8" hidden="1">
      <c r="E480" s="3"/>
      <c r="F480" s="3"/>
      <c r="G480" s="3"/>
      <c r="H480" s="3"/>
    </row>
    <row r="481" spans="5:8" hidden="1">
      <c r="E481" s="3"/>
      <c r="F481" s="3"/>
      <c r="G481" s="3"/>
      <c r="H481" s="3"/>
    </row>
    <row r="482" spans="5:8" hidden="1">
      <c r="E482" s="3"/>
      <c r="F482" s="3"/>
      <c r="G482" s="3"/>
      <c r="H482" s="3"/>
    </row>
    <row r="483" spans="5:8" hidden="1">
      <c r="E483" s="3"/>
      <c r="F483" s="3"/>
      <c r="G483" s="3"/>
      <c r="H483" s="3"/>
    </row>
    <row r="484" spans="5:8" hidden="1">
      <c r="E484" s="3"/>
      <c r="F484" s="3"/>
      <c r="G484" s="3"/>
      <c r="H484" s="3"/>
    </row>
    <row r="485" spans="5:8" hidden="1">
      <c r="E485" s="3"/>
      <c r="F485" s="3"/>
      <c r="G485" s="3"/>
      <c r="H485" s="3"/>
    </row>
    <row r="486" spans="5:8" hidden="1">
      <c r="E486" s="3"/>
      <c r="F486" s="3"/>
      <c r="G486" s="3"/>
      <c r="H486" s="3"/>
    </row>
    <row r="487" spans="5:8" hidden="1">
      <c r="E487" s="3"/>
      <c r="F487" s="3"/>
      <c r="G487" s="3"/>
      <c r="H487" s="3"/>
    </row>
    <row r="488" spans="5:8" hidden="1">
      <c r="E488" s="3"/>
      <c r="F488" s="3"/>
      <c r="G488" s="3"/>
      <c r="H488" s="3"/>
    </row>
    <row r="489" spans="5:8" hidden="1">
      <c r="E489" s="3"/>
      <c r="F489" s="3"/>
      <c r="G489" s="3"/>
      <c r="H489" s="3"/>
    </row>
    <row r="490" spans="5:8" hidden="1">
      <c r="E490" s="3"/>
      <c r="F490" s="3"/>
      <c r="G490" s="3"/>
      <c r="H490" s="3"/>
    </row>
    <row r="491" spans="5:8" hidden="1">
      <c r="E491" s="3"/>
      <c r="F491" s="3"/>
      <c r="G491" s="3"/>
      <c r="H491" s="3"/>
    </row>
    <row r="492" spans="5:8" hidden="1">
      <c r="E492" s="3"/>
      <c r="F492" s="3"/>
      <c r="G492" s="3"/>
      <c r="H492" s="3"/>
    </row>
    <row r="493" spans="5:8" hidden="1">
      <c r="E493" s="3"/>
      <c r="F493" s="3"/>
      <c r="G493" s="3"/>
      <c r="H493" s="3"/>
    </row>
    <row r="494" spans="5:8" hidden="1">
      <c r="E494" s="3"/>
      <c r="F494" s="3"/>
      <c r="G494" s="3"/>
      <c r="H494" s="3"/>
    </row>
    <row r="495" spans="5:8" hidden="1">
      <c r="E495" s="3"/>
      <c r="F495" s="3"/>
      <c r="G495" s="3"/>
      <c r="H495" s="3"/>
    </row>
    <row r="496" spans="5:8" hidden="1">
      <c r="E496" s="3"/>
      <c r="F496" s="3"/>
      <c r="G496" s="3"/>
      <c r="H496" s="3"/>
    </row>
    <row r="497" spans="5:8" hidden="1">
      <c r="E497" s="3"/>
      <c r="F497" s="3"/>
      <c r="G497" s="3"/>
      <c r="H497" s="3"/>
    </row>
    <row r="498" spans="5:8" hidden="1">
      <c r="E498" s="3"/>
      <c r="F498" s="3"/>
      <c r="G498" s="3"/>
      <c r="H498" s="3"/>
    </row>
    <row r="499" spans="5:8" hidden="1">
      <c r="E499" s="3"/>
      <c r="F499" s="3"/>
      <c r="G499" s="3"/>
      <c r="H499" s="3"/>
    </row>
    <row r="500" spans="5:8" hidden="1">
      <c r="E500" s="3"/>
      <c r="F500" s="3"/>
      <c r="G500" s="3"/>
      <c r="H500" s="3"/>
    </row>
    <row r="501" spans="5:8" hidden="1">
      <c r="E501" s="3"/>
      <c r="F501" s="3"/>
      <c r="G501" s="3"/>
      <c r="H501" s="3"/>
    </row>
    <row r="502" spans="5:8" hidden="1">
      <c r="E502" s="3"/>
      <c r="F502" s="3"/>
      <c r="G502" s="3"/>
      <c r="H502" s="3"/>
    </row>
    <row r="503" spans="5:8" hidden="1">
      <c r="E503" s="3"/>
      <c r="F503" s="3"/>
      <c r="G503" s="3"/>
      <c r="H503" s="3"/>
    </row>
    <row r="504" spans="5:8" hidden="1">
      <c r="E504" s="3"/>
      <c r="F504" s="3"/>
      <c r="G504" s="3"/>
      <c r="H504" s="3"/>
    </row>
    <row r="505" spans="5:8" hidden="1">
      <c r="E505" s="3"/>
      <c r="F505" s="3"/>
      <c r="G505" s="3"/>
      <c r="H505" s="3"/>
    </row>
    <row r="506" spans="5:8" hidden="1">
      <c r="E506" s="3"/>
      <c r="F506" s="3"/>
      <c r="G506" s="3"/>
      <c r="H506" s="3"/>
    </row>
    <row r="507" spans="5:8" hidden="1">
      <c r="E507" s="3"/>
      <c r="F507" s="3"/>
      <c r="G507" s="3"/>
      <c r="H507" s="3"/>
    </row>
    <row r="508" spans="5:8" hidden="1">
      <c r="E508" s="3"/>
      <c r="F508" s="3"/>
      <c r="G508" s="3"/>
      <c r="H508" s="3"/>
    </row>
    <row r="509" spans="5:8" hidden="1">
      <c r="E509" s="3"/>
      <c r="F509" s="3"/>
      <c r="G509" s="3"/>
      <c r="H509" s="3"/>
    </row>
    <row r="510" spans="5:8" hidden="1">
      <c r="E510" s="3"/>
      <c r="F510" s="3"/>
      <c r="G510" s="3"/>
      <c r="H510" s="3"/>
    </row>
    <row r="511" spans="5:8" hidden="1">
      <c r="E511" s="3"/>
      <c r="F511" s="3"/>
      <c r="G511" s="3"/>
      <c r="H511" s="3"/>
    </row>
    <row r="512" spans="5:8" hidden="1">
      <c r="E512" s="3"/>
      <c r="F512" s="3"/>
      <c r="G512" s="3"/>
      <c r="H512" s="3"/>
    </row>
    <row r="513" spans="5:8" hidden="1">
      <c r="E513" s="3"/>
      <c r="F513" s="3"/>
      <c r="G513" s="3"/>
      <c r="H513" s="3"/>
    </row>
    <row r="514" spans="5:8" hidden="1">
      <c r="E514" s="3"/>
      <c r="F514" s="3"/>
      <c r="G514" s="3"/>
      <c r="H514" s="3"/>
    </row>
    <row r="515" spans="5:8" hidden="1">
      <c r="E515" s="3"/>
      <c r="F515" s="3"/>
      <c r="G515" s="3"/>
      <c r="H515" s="3"/>
    </row>
    <row r="516" spans="5:8" hidden="1">
      <c r="E516" s="3"/>
      <c r="F516" s="3"/>
      <c r="G516" s="3"/>
      <c r="H516" s="3"/>
    </row>
    <row r="517" spans="5:8" hidden="1">
      <c r="E517" s="3"/>
      <c r="F517" s="3"/>
      <c r="G517" s="3"/>
      <c r="H517" s="3"/>
    </row>
    <row r="518" spans="5:8" hidden="1">
      <c r="E518" s="3"/>
      <c r="F518" s="3"/>
      <c r="G518" s="3"/>
      <c r="H518" s="3"/>
    </row>
    <row r="519" spans="5:8" hidden="1">
      <c r="E519" s="3"/>
      <c r="F519" s="3"/>
      <c r="G519" s="3"/>
      <c r="H519" s="3"/>
    </row>
    <row r="520" spans="5:8" hidden="1">
      <c r="E520" s="3"/>
      <c r="F520" s="3"/>
      <c r="G520" s="3"/>
      <c r="H520" s="3"/>
    </row>
    <row r="521" spans="5:8" hidden="1">
      <c r="E521" s="3"/>
      <c r="F521" s="3"/>
      <c r="G521" s="3"/>
      <c r="H521" s="3"/>
    </row>
    <row r="522" spans="5:8" hidden="1">
      <c r="E522" s="3"/>
      <c r="F522" s="3"/>
      <c r="G522" s="3"/>
      <c r="H522" s="3"/>
    </row>
    <row r="523" spans="5:8" hidden="1">
      <c r="E523" s="3"/>
      <c r="F523" s="3"/>
      <c r="G523" s="3"/>
      <c r="H523" s="3"/>
    </row>
    <row r="524" spans="5:8" hidden="1">
      <c r="E524" s="3"/>
      <c r="F524" s="3"/>
      <c r="G524" s="3"/>
      <c r="H524" s="3"/>
    </row>
    <row r="525" spans="5:8" hidden="1">
      <c r="E525" s="3"/>
      <c r="F525" s="3"/>
      <c r="G525" s="3"/>
      <c r="H525" s="3"/>
    </row>
    <row r="526" spans="5:8" hidden="1">
      <c r="E526" s="3"/>
      <c r="F526" s="3"/>
      <c r="G526" s="3"/>
      <c r="H526" s="3"/>
    </row>
    <row r="527" spans="5:8" hidden="1">
      <c r="E527" s="3"/>
      <c r="F527" s="3"/>
      <c r="G527" s="3"/>
      <c r="H527" s="3"/>
    </row>
    <row r="528" spans="5:8" hidden="1">
      <c r="E528" s="3"/>
      <c r="F528" s="3"/>
      <c r="G528" s="3"/>
      <c r="H528" s="3"/>
    </row>
    <row r="529" spans="5:8" hidden="1">
      <c r="E529" s="3"/>
      <c r="F529" s="3"/>
      <c r="G529" s="3"/>
      <c r="H529" s="3"/>
    </row>
    <row r="530" spans="5:8" hidden="1">
      <c r="E530" s="3"/>
      <c r="F530" s="3"/>
      <c r="G530" s="3"/>
      <c r="H530" s="3"/>
    </row>
    <row r="531" spans="5:8" hidden="1">
      <c r="E531" s="3"/>
      <c r="F531" s="3"/>
      <c r="G531" s="3"/>
      <c r="H531" s="3"/>
    </row>
    <row r="532" spans="5:8" hidden="1">
      <c r="E532" s="3"/>
      <c r="F532" s="3"/>
      <c r="G532" s="3"/>
      <c r="H532" s="3"/>
    </row>
    <row r="533" spans="5:8" hidden="1">
      <c r="E533" s="3"/>
      <c r="F533" s="3"/>
      <c r="G533" s="3"/>
      <c r="H533" s="3"/>
    </row>
    <row r="534" spans="5:8" hidden="1">
      <c r="E534" s="3"/>
      <c r="F534" s="3"/>
      <c r="G534" s="3"/>
      <c r="H534" s="3"/>
    </row>
    <row r="535" spans="5:8" hidden="1">
      <c r="E535" s="3"/>
      <c r="F535" s="3"/>
      <c r="G535" s="3"/>
      <c r="H535" s="3"/>
    </row>
    <row r="536" spans="5:8" hidden="1">
      <c r="E536" s="3"/>
      <c r="F536" s="3"/>
      <c r="G536" s="3"/>
      <c r="H536" s="3"/>
    </row>
    <row r="537" spans="5:8" hidden="1">
      <c r="E537" s="3"/>
      <c r="F537" s="3"/>
      <c r="G537" s="3"/>
      <c r="H537" s="3"/>
    </row>
    <row r="538" spans="5:8" hidden="1">
      <c r="E538" s="3"/>
      <c r="F538" s="3"/>
      <c r="G538" s="3"/>
      <c r="H538" s="3"/>
    </row>
    <row r="539" spans="5:8" hidden="1">
      <c r="E539" s="3"/>
      <c r="F539" s="3"/>
      <c r="G539" s="3"/>
      <c r="H539" s="3"/>
    </row>
    <row r="540" spans="5:8" hidden="1">
      <c r="E540" s="3"/>
      <c r="F540" s="3"/>
      <c r="G540" s="3"/>
      <c r="H540" s="3"/>
    </row>
    <row r="541" spans="5:8" hidden="1">
      <c r="E541" s="3"/>
      <c r="F541" s="3"/>
      <c r="G541" s="3"/>
      <c r="H541" s="3"/>
    </row>
    <row r="542" spans="5:8" hidden="1">
      <c r="E542" s="3"/>
      <c r="F542" s="3"/>
      <c r="G542" s="3"/>
      <c r="H542" s="3"/>
    </row>
    <row r="543" spans="5:8" hidden="1">
      <c r="E543" s="3"/>
      <c r="F543" s="3"/>
      <c r="G543" s="3"/>
      <c r="H543" s="3"/>
    </row>
    <row r="544" spans="5:8" hidden="1">
      <c r="E544" s="3"/>
      <c r="F544" s="3"/>
      <c r="G544" s="3"/>
      <c r="H544" s="3"/>
    </row>
    <row r="545" spans="5:8" hidden="1">
      <c r="E545" s="3"/>
      <c r="F545" s="3"/>
      <c r="G545" s="3"/>
      <c r="H545" s="3"/>
    </row>
    <row r="546" spans="5:8" hidden="1">
      <c r="E546" s="3"/>
      <c r="F546" s="3"/>
      <c r="G546" s="3"/>
      <c r="H546" s="3"/>
    </row>
    <row r="547" spans="5:8" hidden="1">
      <c r="E547" s="3"/>
      <c r="F547" s="3"/>
      <c r="G547" s="3"/>
      <c r="H547" s="3"/>
    </row>
    <row r="548" spans="5:8" hidden="1">
      <c r="E548" s="3"/>
      <c r="F548" s="3"/>
      <c r="G548" s="3"/>
      <c r="H548" s="3"/>
    </row>
    <row r="549" spans="5:8" hidden="1">
      <c r="E549" s="3"/>
      <c r="F549" s="3"/>
      <c r="G549" s="3"/>
      <c r="H549" s="3"/>
    </row>
    <row r="550" spans="5:8" hidden="1">
      <c r="E550" s="3"/>
      <c r="F550" s="3"/>
      <c r="G550" s="3"/>
      <c r="H550" s="3"/>
    </row>
    <row r="551" spans="5:8" hidden="1">
      <c r="E551" s="3"/>
      <c r="F551" s="3"/>
      <c r="G551" s="3"/>
      <c r="H551" s="3"/>
    </row>
    <row r="552" spans="5:8" hidden="1">
      <c r="E552" s="3"/>
      <c r="F552" s="3"/>
      <c r="G552" s="3"/>
      <c r="H552" s="3"/>
    </row>
    <row r="553" spans="5:8" hidden="1">
      <c r="E553" s="3"/>
      <c r="F553" s="3"/>
      <c r="G553" s="3"/>
      <c r="H553" s="3"/>
    </row>
    <row r="554" spans="5:8" hidden="1">
      <c r="E554" s="3"/>
      <c r="F554" s="3"/>
      <c r="G554" s="3"/>
      <c r="H554" s="3"/>
    </row>
    <row r="555" spans="5:8" hidden="1">
      <c r="E555" s="3"/>
      <c r="F555" s="3"/>
      <c r="G555" s="3"/>
      <c r="H555" s="3"/>
    </row>
    <row r="556" spans="5:8" hidden="1">
      <c r="E556" s="3"/>
      <c r="F556" s="3"/>
      <c r="G556" s="3"/>
      <c r="H556" s="3"/>
    </row>
    <row r="557" spans="5:8" hidden="1">
      <c r="E557" s="3"/>
      <c r="F557" s="3"/>
      <c r="G557" s="3"/>
      <c r="H557" s="3"/>
    </row>
    <row r="558" spans="5:8" hidden="1">
      <c r="E558" s="3"/>
      <c r="F558" s="3"/>
      <c r="G558" s="3"/>
      <c r="H558" s="3"/>
    </row>
    <row r="559" spans="5:8" hidden="1">
      <c r="E559" s="3"/>
      <c r="F559" s="3"/>
      <c r="G559" s="3"/>
      <c r="H559" s="3"/>
    </row>
    <row r="560" spans="5:8" hidden="1">
      <c r="E560" s="3"/>
      <c r="F560" s="3"/>
      <c r="G560" s="3"/>
      <c r="H560" s="3"/>
    </row>
    <row r="561" spans="5:8" hidden="1">
      <c r="E561" s="3"/>
      <c r="F561" s="3"/>
      <c r="G561" s="3"/>
      <c r="H561" s="3"/>
    </row>
    <row r="562" spans="5:8" hidden="1">
      <c r="E562" s="3"/>
      <c r="F562" s="3"/>
      <c r="G562" s="3"/>
      <c r="H562" s="3"/>
    </row>
    <row r="563" spans="5:8" hidden="1">
      <c r="E563" s="3"/>
      <c r="F563" s="3"/>
      <c r="G563" s="3"/>
      <c r="H563" s="3"/>
    </row>
    <row r="564" spans="5:8" hidden="1">
      <c r="E564" s="3"/>
      <c r="F564" s="3"/>
      <c r="G564" s="3"/>
      <c r="H564" s="3"/>
    </row>
    <row r="565" spans="5:8" hidden="1">
      <c r="E565" s="3"/>
      <c r="F565" s="3"/>
      <c r="G565" s="3"/>
      <c r="H565" s="3"/>
    </row>
    <row r="566" spans="5:8" hidden="1">
      <c r="E566" s="3"/>
      <c r="F566" s="3"/>
      <c r="G566" s="3"/>
      <c r="H566" s="3"/>
    </row>
    <row r="567" spans="5:8" hidden="1">
      <c r="E567" s="3"/>
      <c r="F567" s="3"/>
      <c r="G567" s="3"/>
      <c r="H567" s="3"/>
    </row>
    <row r="568" spans="5:8" hidden="1">
      <c r="E568" s="3"/>
      <c r="F568" s="3"/>
      <c r="G568" s="3"/>
      <c r="H568" s="3"/>
    </row>
    <row r="569" spans="5:8" hidden="1">
      <c r="E569" s="3"/>
      <c r="F569" s="3"/>
      <c r="G569" s="3"/>
      <c r="H569" s="3"/>
    </row>
    <row r="570" spans="5:8" hidden="1">
      <c r="E570" s="3"/>
      <c r="F570" s="3"/>
      <c r="G570" s="3"/>
      <c r="H570" s="3"/>
    </row>
    <row r="571" spans="5:8" hidden="1">
      <c r="E571" s="3"/>
      <c r="F571" s="3"/>
      <c r="G571" s="3"/>
      <c r="H571" s="3"/>
    </row>
    <row r="572" spans="5:8" hidden="1">
      <c r="E572" s="3"/>
      <c r="F572" s="3"/>
      <c r="G572" s="3"/>
      <c r="H572" s="3"/>
    </row>
    <row r="573" spans="5:8" hidden="1">
      <c r="E573" s="3"/>
      <c r="F573" s="3"/>
      <c r="G573" s="3"/>
      <c r="H573" s="3"/>
    </row>
    <row r="574" spans="5:8" hidden="1">
      <c r="E574" s="3"/>
      <c r="F574" s="3"/>
      <c r="G574" s="3"/>
      <c r="H574" s="3"/>
    </row>
    <row r="575" spans="5:8" hidden="1">
      <c r="E575" s="3"/>
      <c r="F575" s="3"/>
      <c r="G575" s="3"/>
      <c r="H575" s="3"/>
    </row>
    <row r="576" spans="5:8" hidden="1">
      <c r="E576" s="3"/>
      <c r="F576" s="3"/>
      <c r="G576" s="3"/>
      <c r="H576" s="3"/>
    </row>
    <row r="577" spans="5:8" hidden="1">
      <c r="E577" s="3"/>
      <c r="F577" s="3"/>
      <c r="G577" s="3"/>
      <c r="H577" s="3"/>
    </row>
    <row r="578" spans="5:8" hidden="1">
      <c r="E578" s="3"/>
      <c r="F578" s="3"/>
      <c r="G578" s="3"/>
      <c r="H578" s="3"/>
    </row>
    <row r="579" spans="5:8" hidden="1">
      <c r="E579" s="3"/>
      <c r="F579" s="3"/>
      <c r="G579" s="3"/>
      <c r="H579" s="3"/>
    </row>
    <row r="580" spans="5:8" hidden="1">
      <c r="E580" s="3"/>
      <c r="F580" s="3"/>
      <c r="G580" s="3"/>
      <c r="H580" s="3"/>
    </row>
    <row r="581" spans="5:8" hidden="1">
      <c r="E581" s="3"/>
      <c r="F581" s="3"/>
      <c r="G581" s="3"/>
      <c r="H581" s="3"/>
    </row>
    <row r="582" spans="5:8" hidden="1">
      <c r="E582" s="3"/>
      <c r="F582" s="3"/>
      <c r="G582" s="3"/>
      <c r="H582" s="3"/>
    </row>
    <row r="583" spans="5:8" hidden="1">
      <c r="E583" s="3"/>
      <c r="F583" s="3"/>
      <c r="G583" s="3"/>
      <c r="H583" s="3"/>
    </row>
    <row r="584" spans="5:8" hidden="1">
      <c r="E584" s="3"/>
      <c r="F584" s="3"/>
      <c r="G584" s="3"/>
      <c r="H584" s="3"/>
    </row>
    <row r="585" spans="5:8" hidden="1">
      <c r="E585" s="3"/>
      <c r="F585" s="3"/>
      <c r="G585" s="3"/>
      <c r="H585" s="3"/>
    </row>
    <row r="586" spans="5:8" hidden="1">
      <c r="E586" s="3"/>
      <c r="F586" s="3"/>
      <c r="G586" s="3"/>
      <c r="H586" s="3"/>
    </row>
    <row r="587" spans="5:8" hidden="1">
      <c r="E587" s="3"/>
      <c r="F587" s="3"/>
      <c r="G587" s="3"/>
      <c r="H587" s="3"/>
    </row>
    <row r="588" spans="5:8" hidden="1">
      <c r="E588" s="3"/>
      <c r="F588" s="3"/>
      <c r="G588" s="3"/>
      <c r="H588" s="3"/>
    </row>
    <row r="589" spans="5:8" hidden="1">
      <c r="E589" s="3"/>
      <c r="F589" s="3"/>
      <c r="G589" s="3"/>
      <c r="H589" s="3"/>
    </row>
    <row r="590" spans="5:8" hidden="1">
      <c r="E590" s="3"/>
      <c r="F590" s="3"/>
      <c r="G590" s="3"/>
      <c r="H590" s="3"/>
    </row>
    <row r="591" spans="5:8" hidden="1">
      <c r="E591" s="3"/>
      <c r="F591" s="3"/>
      <c r="G591" s="3"/>
      <c r="H591" s="3"/>
    </row>
    <row r="592" spans="5:8" hidden="1">
      <c r="E592" s="3"/>
      <c r="F592" s="3"/>
      <c r="G592" s="3"/>
      <c r="H592" s="3"/>
    </row>
    <row r="593" spans="5:8" hidden="1">
      <c r="E593" s="3"/>
      <c r="F593" s="3"/>
      <c r="G593" s="3"/>
      <c r="H593" s="3"/>
    </row>
    <row r="594" spans="5:8" hidden="1">
      <c r="E594" s="3"/>
      <c r="F594" s="3"/>
      <c r="G594" s="3"/>
      <c r="H594" s="3"/>
    </row>
    <row r="595" spans="5:8" hidden="1">
      <c r="E595" s="3"/>
      <c r="F595" s="3"/>
      <c r="G595" s="3"/>
      <c r="H595" s="3"/>
    </row>
    <row r="596" spans="5:8" hidden="1">
      <c r="E596" s="3"/>
      <c r="F596" s="3"/>
      <c r="G596" s="3"/>
      <c r="H596" s="3"/>
    </row>
    <row r="597" spans="5:8" hidden="1">
      <c r="E597" s="3"/>
      <c r="F597" s="3"/>
      <c r="G597" s="3"/>
      <c r="H597" s="3"/>
    </row>
    <row r="598" spans="5:8" hidden="1">
      <c r="E598" s="3"/>
      <c r="F598" s="3"/>
      <c r="G598" s="3"/>
      <c r="H598" s="3"/>
    </row>
    <row r="599" spans="5:8" hidden="1">
      <c r="E599" s="3"/>
      <c r="F599" s="3"/>
      <c r="G599" s="3"/>
      <c r="H599" s="3"/>
    </row>
    <row r="600" spans="5:8" hidden="1">
      <c r="E600" s="3"/>
      <c r="F600" s="3"/>
      <c r="G600" s="3"/>
      <c r="H600" s="3"/>
    </row>
    <row r="601" spans="5:8" hidden="1">
      <c r="E601" s="3"/>
      <c r="F601" s="3"/>
      <c r="G601" s="3"/>
      <c r="H601" s="3"/>
    </row>
    <row r="602" spans="5:8" hidden="1">
      <c r="E602" s="3"/>
      <c r="F602" s="3"/>
      <c r="G602" s="3"/>
      <c r="H602" s="3"/>
    </row>
    <row r="603" spans="5:8" hidden="1">
      <c r="E603" s="3"/>
      <c r="F603" s="3"/>
      <c r="G603" s="3"/>
      <c r="H603" s="3"/>
    </row>
    <row r="604" spans="5:8" hidden="1">
      <c r="E604" s="3"/>
      <c r="F604" s="3"/>
      <c r="G604" s="3"/>
      <c r="H604" s="3"/>
    </row>
    <row r="605" spans="5:8" hidden="1">
      <c r="E605" s="3"/>
      <c r="F605" s="3"/>
      <c r="G605" s="3"/>
      <c r="H605" s="3"/>
    </row>
    <row r="606" spans="5:8" hidden="1">
      <c r="E606" s="3"/>
      <c r="F606" s="3"/>
      <c r="G606" s="3"/>
      <c r="H606" s="3"/>
    </row>
    <row r="607" spans="5:8" hidden="1">
      <c r="E607" s="3"/>
      <c r="F607" s="3"/>
      <c r="G607" s="3"/>
      <c r="H607" s="3"/>
    </row>
    <row r="608" spans="5:8" hidden="1">
      <c r="E608" s="3"/>
      <c r="F608" s="3"/>
      <c r="G608" s="3"/>
      <c r="H608" s="3"/>
    </row>
    <row r="609" spans="5:8" hidden="1">
      <c r="E609" s="3"/>
      <c r="F609" s="3"/>
      <c r="G609" s="3"/>
      <c r="H609" s="3"/>
    </row>
    <row r="610" spans="5:8" hidden="1">
      <c r="E610" s="3"/>
      <c r="F610" s="3"/>
      <c r="G610" s="3"/>
      <c r="H610" s="3"/>
    </row>
    <row r="611" spans="5:8" hidden="1">
      <c r="E611" s="3"/>
      <c r="F611" s="3"/>
      <c r="G611" s="3"/>
      <c r="H611" s="3"/>
    </row>
    <row r="612" spans="5:8" hidden="1">
      <c r="E612" s="3"/>
      <c r="F612" s="3"/>
      <c r="G612" s="3"/>
      <c r="H612" s="3"/>
    </row>
    <row r="613" spans="5:8" hidden="1">
      <c r="E613" s="3"/>
      <c r="F613" s="3"/>
      <c r="G613" s="3"/>
      <c r="H613" s="3"/>
    </row>
    <row r="614" spans="5:8" hidden="1">
      <c r="E614" s="3"/>
      <c r="F614" s="3"/>
      <c r="G614" s="3"/>
      <c r="H614" s="3"/>
    </row>
    <row r="615" spans="5:8" hidden="1">
      <c r="E615" s="3"/>
      <c r="F615" s="3"/>
      <c r="G615" s="3"/>
      <c r="H615" s="3"/>
    </row>
    <row r="616" spans="5:8" hidden="1">
      <c r="E616" s="3"/>
      <c r="F616" s="3"/>
      <c r="G616" s="3"/>
      <c r="H616" s="3"/>
    </row>
    <row r="617" spans="5:8" hidden="1">
      <c r="E617" s="3"/>
      <c r="F617" s="3"/>
      <c r="G617" s="3"/>
      <c r="H617" s="3"/>
    </row>
    <row r="618" spans="5:8" hidden="1">
      <c r="E618" s="3"/>
      <c r="F618" s="3"/>
      <c r="G618" s="3"/>
      <c r="H618" s="3"/>
    </row>
    <row r="619" spans="5:8" hidden="1">
      <c r="E619" s="3"/>
      <c r="F619" s="3"/>
      <c r="G619" s="3"/>
      <c r="H619" s="3"/>
    </row>
    <row r="620" spans="5:8" hidden="1">
      <c r="E620" s="3"/>
      <c r="F620" s="3"/>
      <c r="G620" s="3"/>
      <c r="H620" s="3"/>
    </row>
    <row r="621" spans="5:8" hidden="1">
      <c r="E621" s="3"/>
      <c r="F621" s="3"/>
      <c r="G621" s="3"/>
      <c r="H621" s="3"/>
    </row>
    <row r="622" spans="5:8" hidden="1">
      <c r="E622" s="3"/>
      <c r="F622" s="3"/>
      <c r="G622" s="3"/>
      <c r="H622" s="3"/>
    </row>
    <row r="623" spans="5:8" hidden="1">
      <c r="E623" s="3"/>
      <c r="F623" s="3"/>
      <c r="G623" s="3"/>
      <c r="H623" s="3"/>
    </row>
    <row r="624" spans="5:8" hidden="1">
      <c r="E624" s="3"/>
      <c r="F624" s="3"/>
      <c r="G624" s="3"/>
      <c r="H624" s="3"/>
    </row>
    <row r="625" spans="5:8" hidden="1">
      <c r="E625" s="3"/>
      <c r="F625" s="3"/>
      <c r="G625" s="3"/>
      <c r="H625" s="3"/>
    </row>
    <row r="626" spans="5:8" hidden="1">
      <c r="E626" s="3"/>
      <c r="F626" s="3"/>
      <c r="G626" s="3"/>
      <c r="H626" s="3"/>
    </row>
    <row r="627" spans="5:8" hidden="1">
      <c r="E627" s="3"/>
      <c r="F627" s="3"/>
      <c r="G627" s="3"/>
      <c r="H627" s="3"/>
    </row>
    <row r="628" spans="5:8" hidden="1">
      <c r="E628" s="3"/>
      <c r="F628" s="3"/>
      <c r="G628" s="3"/>
      <c r="H628" s="3"/>
    </row>
    <row r="629" spans="5:8" hidden="1">
      <c r="E629" s="3"/>
      <c r="F629" s="3"/>
      <c r="G629" s="3"/>
      <c r="H629" s="3"/>
    </row>
    <row r="630" spans="5:8" hidden="1">
      <c r="E630" s="3"/>
      <c r="F630" s="3"/>
      <c r="G630" s="3"/>
      <c r="H630" s="3"/>
    </row>
    <row r="631" spans="5:8" hidden="1">
      <c r="E631" s="3"/>
      <c r="F631" s="3"/>
      <c r="G631" s="3"/>
      <c r="H631" s="3"/>
    </row>
    <row r="632" spans="5:8" hidden="1">
      <c r="E632" s="3"/>
      <c r="F632" s="3"/>
      <c r="G632" s="3"/>
      <c r="H632" s="3"/>
    </row>
    <row r="633" spans="5:8" hidden="1">
      <c r="E633" s="3"/>
      <c r="F633" s="3"/>
      <c r="G633" s="3"/>
      <c r="H633" s="3"/>
    </row>
    <row r="634" spans="5:8" hidden="1">
      <c r="E634" s="3"/>
      <c r="F634" s="3"/>
      <c r="G634" s="3"/>
      <c r="H634" s="3"/>
    </row>
    <row r="635" spans="5:8" hidden="1">
      <c r="E635" s="3"/>
      <c r="F635" s="3"/>
      <c r="G635" s="3"/>
      <c r="H635" s="3"/>
    </row>
    <row r="636" spans="5:8" hidden="1">
      <c r="E636" s="3"/>
      <c r="F636" s="3"/>
      <c r="G636" s="3"/>
      <c r="H636" s="3"/>
    </row>
    <row r="637" spans="5:8" hidden="1">
      <c r="E637" s="3"/>
      <c r="F637" s="3"/>
      <c r="G637" s="3"/>
      <c r="H637" s="3"/>
    </row>
    <row r="638" spans="5:8" hidden="1">
      <c r="E638" s="3"/>
      <c r="F638" s="3"/>
      <c r="G638" s="3"/>
      <c r="H638" s="3"/>
    </row>
    <row r="639" spans="5:8" hidden="1">
      <c r="E639" s="3"/>
      <c r="F639" s="3"/>
      <c r="G639" s="3"/>
      <c r="H639" s="3"/>
    </row>
    <row r="640" spans="5:8" hidden="1">
      <c r="E640" s="3"/>
      <c r="F640" s="3"/>
      <c r="G640" s="3"/>
      <c r="H640" s="3"/>
    </row>
    <row r="641" spans="5:8" hidden="1">
      <c r="E641" s="3"/>
      <c r="F641" s="3"/>
      <c r="G641" s="3"/>
      <c r="H641" s="3"/>
    </row>
    <row r="642" spans="5:8" hidden="1">
      <c r="E642" s="3"/>
      <c r="F642" s="3"/>
      <c r="G642" s="3"/>
      <c r="H642" s="3"/>
    </row>
    <row r="643" spans="5:8" hidden="1">
      <c r="E643" s="3"/>
      <c r="F643" s="3"/>
      <c r="G643" s="3"/>
      <c r="H643" s="3"/>
    </row>
    <row r="644" spans="5:8" hidden="1">
      <c r="E644" s="3"/>
      <c r="F644" s="3"/>
      <c r="G644" s="3"/>
      <c r="H644" s="3"/>
    </row>
    <row r="645" spans="5:8" hidden="1">
      <c r="E645" s="3"/>
      <c r="F645" s="3"/>
      <c r="G645" s="3"/>
      <c r="H645" s="3"/>
    </row>
    <row r="646" spans="5:8" hidden="1">
      <c r="E646" s="3"/>
      <c r="F646" s="3"/>
      <c r="G646" s="3"/>
      <c r="H646" s="3"/>
    </row>
    <row r="647" spans="5:8" hidden="1">
      <c r="E647" s="3"/>
      <c r="F647" s="3"/>
      <c r="G647" s="3"/>
      <c r="H647" s="3"/>
    </row>
    <row r="648" spans="5:8" hidden="1">
      <c r="E648" s="3"/>
      <c r="F648" s="3"/>
      <c r="G648" s="3"/>
      <c r="H648" s="3"/>
    </row>
    <row r="649" spans="5:8" hidden="1">
      <c r="E649" s="3"/>
      <c r="F649" s="3"/>
      <c r="G649" s="3"/>
      <c r="H649" s="3"/>
    </row>
    <row r="650" spans="5:8" hidden="1">
      <c r="E650" s="3"/>
      <c r="F650" s="3"/>
      <c r="G650" s="3"/>
      <c r="H650" s="3"/>
    </row>
    <row r="651" spans="5:8" hidden="1">
      <c r="E651" s="3"/>
      <c r="F651" s="3"/>
      <c r="G651" s="3"/>
      <c r="H651" s="3"/>
    </row>
    <row r="652" spans="5:8" hidden="1">
      <c r="E652" s="3"/>
      <c r="F652" s="3"/>
      <c r="G652" s="3"/>
      <c r="H652" s="3"/>
    </row>
    <row r="653" spans="5:8" hidden="1">
      <c r="E653" s="3"/>
      <c r="F653" s="3"/>
      <c r="G653" s="3"/>
      <c r="H653" s="3"/>
    </row>
    <row r="654" spans="5:8" hidden="1">
      <c r="E654" s="3"/>
      <c r="F654" s="3"/>
      <c r="G654" s="3"/>
      <c r="H654" s="3"/>
    </row>
    <row r="655" spans="5:8" hidden="1">
      <c r="E655" s="3"/>
      <c r="F655" s="3"/>
      <c r="G655" s="3"/>
      <c r="H655" s="3"/>
    </row>
    <row r="656" spans="5:8" hidden="1">
      <c r="E656" s="3"/>
      <c r="F656" s="3"/>
      <c r="G656" s="3"/>
      <c r="H656" s="3"/>
    </row>
    <row r="657" spans="5:8" hidden="1">
      <c r="E657" s="3"/>
      <c r="F657" s="3"/>
      <c r="G657" s="3"/>
      <c r="H657" s="3"/>
    </row>
    <row r="658" spans="5:8" hidden="1">
      <c r="E658" s="3"/>
      <c r="F658" s="3"/>
      <c r="G658" s="3"/>
      <c r="H658" s="3"/>
    </row>
    <row r="659" spans="5:8" hidden="1">
      <c r="E659" s="3"/>
      <c r="F659" s="3"/>
      <c r="G659" s="3"/>
      <c r="H659" s="3"/>
    </row>
    <row r="660" spans="5:8" hidden="1">
      <c r="E660" s="3"/>
      <c r="F660" s="3"/>
      <c r="G660" s="3"/>
      <c r="H660" s="3"/>
    </row>
    <row r="661" spans="5:8" hidden="1">
      <c r="E661" s="3"/>
      <c r="F661" s="3"/>
      <c r="G661" s="3"/>
      <c r="H661" s="3"/>
    </row>
    <row r="662" spans="5:8" hidden="1">
      <c r="E662" s="3"/>
      <c r="F662" s="3"/>
      <c r="G662" s="3"/>
      <c r="H662" s="3"/>
    </row>
    <row r="663" spans="5:8" hidden="1">
      <c r="E663" s="3"/>
      <c r="F663" s="3"/>
      <c r="G663" s="3"/>
      <c r="H663" s="3"/>
    </row>
    <row r="664" spans="5:8" hidden="1">
      <c r="E664" s="3"/>
      <c r="F664" s="3"/>
      <c r="G664" s="3"/>
      <c r="H664" s="3"/>
    </row>
    <row r="665" spans="5:8" hidden="1">
      <c r="E665" s="3"/>
      <c r="F665" s="3"/>
      <c r="G665" s="3"/>
      <c r="H665" s="3"/>
    </row>
    <row r="666" spans="5:8" hidden="1">
      <c r="E666" s="3"/>
      <c r="F666" s="3"/>
      <c r="G666" s="3"/>
      <c r="H666" s="3"/>
    </row>
    <row r="667" spans="5:8" hidden="1">
      <c r="E667" s="3"/>
      <c r="F667" s="3"/>
      <c r="G667" s="3"/>
      <c r="H667" s="3"/>
    </row>
    <row r="668" spans="5:8" hidden="1">
      <c r="E668" s="3"/>
      <c r="F668" s="3"/>
      <c r="G668" s="3"/>
      <c r="H668" s="3"/>
    </row>
    <row r="669" spans="5:8" hidden="1">
      <c r="E669" s="3"/>
      <c r="F669" s="3"/>
      <c r="G669" s="3"/>
      <c r="H669" s="3"/>
    </row>
    <row r="670" spans="5:8" hidden="1">
      <c r="E670" s="3"/>
      <c r="F670" s="3"/>
      <c r="G670" s="3"/>
      <c r="H670" s="3"/>
    </row>
    <row r="671" spans="5:8" hidden="1">
      <c r="E671" s="3"/>
      <c r="F671" s="3"/>
      <c r="G671" s="3"/>
      <c r="H671" s="3"/>
    </row>
    <row r="672" spans="5:8" hidden="1">
      <c r="E672" s="3"/>
      <c r="F672" s="3"/>
      <c r="G672" s="3"/>
      <c r="H672" s="3"/>
    </row>
    <row r="673" spans="5:8" hidden="1">
      <c r="E673" s="3"/>
      <c r="F673" s="3"/>
      <c r="G673" s="3"/>
      <c r="H673" s="3"/>
    </row>
    <row r="674" spans="5:8" hidden="1">
      <c r="E674" s="3"/>
      <c r="F674" s="3"/>
      <c r="G674" s="3"/>
      <c r="H674" s="3"/>
    </row>
    <row r="675" spans="5:8" hidden="1">
      <c r="E675" s="3"/>
      <c r="F675" s="3"/>
      <c r="G675" s="3"/>
      <c r="H675" s="3"/>
    </row>
    <row r="676" spans="5:8" hidden="1">
      <c r="E676" s="3"/>
      <c r="F676" s="3"/>
      <c r="G676" s="3"/>
      <c r="H676" s="3"/>
    </row>
    <row r="677" spans="5:8" hidden="1">
      <c r="E677" s="3"/>
      <c r="F677" s="3"/>
      <c r="G677" s="3"/>
      <c r="H677" s="3"/>
    </row>
    <row r="678" spans="5:8" hidden="1">
      <c r="E678" s="3"/>
      <c r="F678" s="3"/>
      <c r="G678" s="3"/>
      <c r="H678" s="3"/>
    </row>
    <row r="679" spans="5:8" hidden="1">
      <c r="E679" s="3"/>
      <c r="F679" s="3"/>
      <c r="G679" s="3"/>
      <c r="H679" s="3"/>
    </row>
    <row r="680" spans="5:8" hidden="1">
      <c r="E680" s="3"/>
      <c r="F680" s="3"/>
      <c r="G680" s="3"/>
      <c r="H680" s="3"/>
    </row>
    <row r="681" spans="5:8" hidden="1">
      <c r="E681" s="3"/>
      <c r="F681" s="3"/>
      <c r="G681" s="3"/>
      <c r="H681" s="3"/>
    </row>
    <row r="682" spans="5:8" hidden="1">
      <c r="E682" s="3"/>
      <c r="F682" s="3"/>
      <c r="G682" s="3"/>
      <c r="H682" s="3"/>
    </row>
    <row r="683" spans="5:8" hidden="1">
      <c r="E683" s="3"/>
      <c r="F683" s="3"/>
      <c r="G683" s="3"/>
      <c r="H683" s="3"/>
    </row>
    <row r="684" spans="5:8" hidden="1">
      <c r="E684" s="3"/>
      <c r="F684" s="3"/>
      <c r="G684" s="3"/>
      <c r="H684" s="3"/>
    </row>
    <row r="685" spans="5:8" hidden="1">
      <c r="E685" s="3"/>
      <c r="F685" s="3"/>
      <c r="G685" s="3"/>
      <c r="H685" s="3"/>
    </row>
    <row r="686" spans="5:8" hidden="1">
      <c r="E686" s="3"/>
      <c r="F686" s="3"/>
      <c r="G686" s="3"/>
      <c r="H686" s="3"/>
    </row>
    <row r="687" spans="5:8" hidden="1">
      <c r="E687" s="3"/>
      <c r="F687" s="3"/>
      <c r="G687" s="3"/>
      <c r="H687" s="3"/>
    </row>
    <row r="688" spans="5:8" hidden="1">
      <c r="E688" s="3"/>
      <c r="F688" s="3"/>
      <c r="G688" s="3"/>
      <c r="H688" s="3"/>
    </row>
    <row r="689" spans="5:8" hidden="1">
      <c r="E689" s="3"/>
      <c r="F689" s="3"/>
      <c r="G689" s="3"/>
      <c r="H689" s="3"/>
    </row>
    <row r="690" spans="5:8" hidden="1">
      <c r="E690" s="3"/>
      <c r="F690" s="3"/>
      <c r="G690" s="3"/>
      <c r="H690" s="3"/>
    </row>
    <row r="691" spans="5:8" hidden="1">
      <c r="E691" s="3"/>
      <c r="F691" s="3"/>
      <c r="G691" s="3"/>
      <c r="H691" s="3"/>
    </row>
    <row r="692" spans="5:8" hidden="1">
      <c r="E692" s="3"/>
      <c r="F692" s="3"/>
      <c r="G692" s="3"/>
      <c r="H692" s="3"/>
    </row>
    <row r="693" spans="5:8" hidden="1">
      <c r="E693" s="3"/>
      <c r="F693" s="3"/>
      <c r="G693" s="3"/>
      <c r="H693" s="3"/>
    </row>
    <row r="694" spans="5:8" hidden="1">
      <c r="E694" s="3"/>
      <c r="F694" s="3"/>
      <c r="G694" s="3"/>
      <c r="H694" s="3"/>
    </row>
    <row r="695" spans="5:8" hidden="1">
      <c r="E695" s="3"/>
      <c r="F695" s="3"/>
      <c r="G695" s="3"/>
      <c r="H695" s="3"/>
    </row>
    <row r="696" spans="5:8" hidden="1">
      <c r="E696" s="3"/>
      <c r="F696" s="3"/>
      <c r="G696" s="3"/>
      <c r="H696" s="3"/>
    </row>
    <row r="697" spans="5:8" hidden="1">
      <c r="E697" s="3"/>
      <c r="F697" s="3"/>
      <c r="G697" s="3"/>
      <c r="H697" s="3"/>
    </row>
    <row r="698" spans="5:8" hidden="1">
      <c r="E698" s="3"/>
      <c r="F698" s="3"/>
      <c r="G698" s="3"/>
      <c r="H698" s="3"/>
    </row>
    <row r="699" spans="5:8" hidden="1">
      <c r="E699" s="3"/>
      <c r="F699" s="3"/>
      <c r="G699" s="3"/>
      <c r="H699" s="3"/>
    </row>
    <row r="700" spans="5:8" hidden="1">
      <c r="E700" s="3"/>
      <c r="F700" s="3"/>
      <c r="G700" s="3"/>
      <c r="H700" s="3"/>
    </row>
    <row r="701" spans="5:8" hidden="1">
      <c r="E701" s="3"/>
      <c r="F701" s="3"/>
      <c r="G701" s="3"/>
      <c r="H701" s="3"/>
    </row>
    <row r="702" spans="5:8" hidden="1">
      <c r="E702" s="3"/>
      <c r="F702" s="3"/>
      <c r="G702" s="3"/>
      <c r="H702" s="3"/>
    </row>
    <row r="703" spans="5:8" hidden="1">
      <c r="E703" s="3"/>
      <c r="F703" s="3"/>
      <c r="G703" s="3"/>
      <c r="H703" s="3"/>
    </row>
    <row r="704" spans="5:8" hidden="1">
      <c r="E704" s="3"/>
      <c r="F704" s="3"/>
      <c r="G704" s="3"/>
      <c r="H704" s="3"/>
    </row>
    <row r="705" spans="5:8" hidden="1">
      <c r="E705" s="3"/>
      <c r="F705" s="3"/>
      <c r="G705" s="3"/>
      <c r="H705" s="3"/>
    </row>
    <row r="706" spans="5:8" hidden="1">
      <c r="E706" s="3"/>
      <c r="F706" s="3"/>
      <c r="G706" s="3"/>
      <c r="H706" s="3"/>
    </row>
    <row r="707" spans="5:8" hidden="1">
      <c r="E707" s="3"/>
      <c r="F707" s="3"/>
      <c r="G707" s="3"/>
      <c r="H707" s="3"/>
    </row>
    <row r="708" spans="5:8" hidden="1">
      <c r="E708" s="3"/>
      <c r="F708" s="3"/>
      <c r="G708" s="3"/>
      <c r="H708" s="3"/>
    </row>
    <row r="709" spans="5:8" hidden="1">
      <c r="E709" s="3"/>
      <c r="F709" s="3"/>
      <c r="G709" s="3"/>
      <c r="H709" s="3"/>
    </row>
    <row r="710" spans="5:8" hidden="1">
      <c r="E710" s="3"/>
      <c r="F710" s="3"/>
      <c r="G710" s="3"/>
      <c r="H710" s="3"/>
    </row>
    <row r="711" spans="5:8" hidden="1">
      <c r="E711" s="3"/>
      <c r="F711" s="3"/>
      <c r="G711" s="3"/>
      <c r="H711" s="3"/>
    </row>
    <row r="712" spans="5:8" hidden="1">
      <c r="E712" s="3"/>
      <c r="F712" s="3"/>
      <c r="G712" s="3"/>
      <c r="H712" s="3"/>
    </row>
    <row r="713" spans="5:8" hidden="1">
      <c r="E713" s="3"/>
      <c r="F713" s="3"/>
      <c r="G713" s="3"/>
      <c r="H713" s="3"/>
    </row>
    <row r="714" spans="5:8" hidden="1">
      <c r="E714" s="3"/>
      <c r="F714" s="3"/>
      <c r="G714" s="3"/>
      <c r="H714" s="3"/>
    </row>
    <row r="715" spans="5:8" hidden="1">
      <c r="E715" s="3"/>
      <c r="F715" s="3"/>
      <c r="G715" s="3"/>
      <c r="H715" s="3"/>
    </row>
    <row r="716" spans="5:8" hidden="1">
      <c r="E716" s="3"/>
      <c r="F716" s="3"/>
      <c r="G716" s="3"/>
      <c r="H716" s="3"/>
    </row>
    <row r="717" spans="5:8" hidden="1">
      <c r="E717" s="3"/>
      <c r="F717" s="3"/>
      <c r="G717" s="3"/>
      <c r="H717" s="3"/>
    </row>
    <row r="718" spans="5:8" hidden="1">
      <c r="E718" s="3"/>
      <c r="F718" s="3"/>
      <c r="G718" s="3"/>
      <c r="H718" s="3"/>
    </row>
    <row r="719" spans="5:8" hidden="1">
      <c r="E719" s="3"/>
      <c r="F719" s="3"/>
      <c r="G719" s="3"/>
      <c r="H719" s="3"/>
    </row>
    <row r="720" spans="5:8" hidden="1">
      <c r="E720" s="3"/>
      <c r="F720" s="3"/>
      <c r="G720" s="3"/>
      <c r="H720" s="3"/>
    </row>
    <row r="721" spans="5:8" hidden="1">
      <c r="E721" s="3"/>
      <c r="F721" s="3"/>
      <c r="G721" s="3"/>
      <c r="H721" s="3"/>
    </row>
    <row r="722" spans="5:8" hidden="1">
      <c r="E722" s="3"/>
      <c r="F722" s="3"/>
      <c r="G722" s="3"/>
      <c r="H722" s="3"/>
    </row>
    <row r="723" spans="5:8" hidden="1">
      <c r="E723" s="3"/>
      <c r="F723" s="3"/>
      <c r="G723" s="3"/>
      <c r="H723" s="3"/>
    </row>
    <row r="724" spans="5:8" hidden="1">
      <c r="E724" s="3"/>
      <c r="F724" s="3"/>
      <c r="G724" s="3"/>
      <c r="H724" s="3"/>
    </row>
    <row r="725" spans="5:8" hidden="1">
      <c r="E725" s="3"/>
      <c r="F725" s="3"/>
      <c r="G725" s="3"/>
      <c r="H725" s="3"/>
    </row>
    <row r="726" spans="5:8" hidden="1">
      <c r="E726" s="3"/>
      <c r="F726" s="3"/>
      <c r="G726" s="3"/>
      <c r="H726" s="3"/>
    </row>
    <row r="727" spans="5:8" hidden="1">
      <c r="E727" s="3"/>
      <c r="F727" s="3"/>
      <c r="G727" s="3"/>
      <c r="H727" s="3"/>
    </row>
    <row r="728" spans="5:8" hidden="1">
      <c r="E728" s="3"/>
      <c r="F728" s="3"/>
      <c r="G728" s="3"/>
      <c r="H728" s="3"/>
    </row>
    <row r="729" spans="5:8" hidden="1">
      <c r="E729" s="3"/>
      <c r="F729" s="3"/>
      <c r="G729" s="3"/>
      <c r="H729" s="3"/>
    </row>
    <row r="730" spans="5:8" hidden="1">
      <c r="E730" s="3"/>
      <c r="F730" s="3"/>
      <c r="G730" s="3"/>
      <c r="H730" s="3"/>
    </row>
    <row r="731" spans="5:8" hidden="1">
      <c r="E731" s="3"/>
      <c r="F731" s="3"/>
      <c r="G731" s="3"/>
      <c r="H731" s="3"/>
    </row>
    <row r="732" spans="5:8" hidden="1">
      <c r="E732" s="3"/>
      <c r="F732" s="3"/>
      <c r="G732" s="3"/>
      <c r="H732" s="3"/>
    </row>
    <row r="733" spans="5:8" hidden="1">
      <c r="E733" s="3"/>
      <c r="F733" s="3"/>
      <c r="G733" s="3"/>
      <c r="H733" s="3"/>
    </row>
    <row r="734" spans="5:8" hidden="1">
      <c r="E734" s="3"/>
      <c r="F734" s="3"/>
      <c r="G734" s="3"/>
      <c r="H734" s="3"/>
    </row>
    <row r="735" spans="5:8" hidden="1">
      <c r="E735" s="3"/>
      <c r="F735" s="3"/>
      <c r="G735" s="3"/>
      <c r="H735" s="3"/>
    </row>
    <row r="736" spans="5:8" hidden="1">
      <c r="E736" s="3"/>
      <c r="F736" s="3"/>
      <c r="G736" s="3"/>
      <c r="H736" s="3"/>
    </row>
    <row r="737" spans="5:8" hidden="1">
      <c r="E737" s="3"/>
      <c r="F737" s="3"/>
      <c r="G737" s="3"/>
      <c r="H737" s="3"/>
    </row>
    <row r="738" spans="5:8" hidden="1">
      <c r="E738" s="3"/>
      <c r="F738" s="3"/>
      <c r="G738" s="3"/>
      <c r="H738" s="3"/>
    </row>
    <row r="739" spans="5:8" hidden="1">
      <c r="E739" s="3"/>
      <c r="F739" s="3"/>
      <c r="G739" s="3"/>
      <c r="H739" s="3"/>
    </row>
    <row r="740" spans="5:8" hidden="1">
      <c r="E740" s="3"/>
      <c r="F740" s="3"/>
      <c r="G740" s="3"/>
      <c r="H740" s="3"/>
    </row>
    <row r="741" spans="5:8" hidden="1">
      <c r="E741" s="3"/>
      <c r="F741" s="3"/>
      <c r="G741" s="3"/>
      <c r="H741" s="3"/>
    </row>
    <row r="742" spans="5:8" hidden="1">
      <c r="E742" s="3"/>
      <c r="F742" s="3"/>
      <c r="G742" s="3"/>
      <c r="H742" s="3"/>
    </row>
    <row r="743" spans="5:8" hidden="1">
      <c r="E743" s="3"/>
      <c r="F743" s="3"/>
      <c r="G743" s="3"/>
      <c r="H743" s="3"/>
    </row>
    <row r="744" spans="5:8" hidden="1">
      <c r="E744" s="3"/>
      <c r="F744" s="3"/>
      <c r="G744" s="3"/>
      <c r="H744" s="3"/>
    </row>
    <row r="745" spans="5:8" hidden="1">
      <c r="E745" s="3"/>
      <c r="F745" s="3"/>
      <c r="G745" s="3"/>
      <c r="H745" s="3"/>
    </row>
    <row r="746" spans="5:8" hidden="1">
      <c r="E746" s="3"/>
      <c r="F746" s="3"/>
      <c r="G746" s="3"/>
      <c r="H746" s="3"/>
    </row>
    <row r="747" spans="5:8" hidden="1">
      <c r="E747" s="3"/>
      <c r="F747" s="3"/>
      <c r="G747" s="3"/>
      <c r="H747" s="3"/>
    </row>
    <row r="748" spans="5:8" hidden="1">
      <c r="E748" s="3"/>
      <c r="F748" s="3"/>
      <c r="G748" s="3"/>
      <c r="H748" s="3"/>
    </row>
    <row r="749" spans="5:8" hidden="1">
      <c r="E749" s="3"/>
      <c r="F749" s="3"/>
      <c r="G749" s="3"/>
      <c r="H749" s="3"/>
    </row>
    <row r="750" spans="5:8" hidden="1">
      <c r="E750" s="3"/>
      <c r="F750" s="3"/>
      <c r="G750" s="3"/>
      <c r="H750" s="3"/>
    </row>
    <row r="751" spans="5:8" hidden="1">
      <c r="E751" s="3"/>
      <c r="F751" s="3"/>
      <c r="G751" s="3"/>
      <c r="H751" s="3"/>
    </row>
    <row r="752" spans="5:8" hidden="1">
      <c r="E752" s="3"/>
      <c r="F752" s="3"/>
      <c r="G752" s="3"/>
      <c r="H752" s="3"/>
    </row>
    <row r="753" spans="5:8" hidden="1">
      <c r="E753" s="3"/>
      <c r="F753" s="3"/>
      <c r="G753" s="3"/>
      <c r="H753" s="3"/>
    </row>
    <row r="754" spans="5:8" hidden="1">
      <c r="E754" s="3"/>
      <c r="F754" s="3"/>
      <c r="G754" s="3"/>
      <c r="H754" s="3"/>
    </row>
    <row r="755" spans="5:8" hidden="1">
      <c r="E755" s="3"/>
      <c r="F755" s="3"/>
      <c r="G755" s="3"/>
      <c r="H755" s="3"/>
    </row>
    <row r="756" spans="5:8" hidden="1">
      <c r="E756" s="3"/>
      <c r="F756" s="3"/>
      <c r="G756" s="3"/>
      <c r="H756" s="3"/>
    </row>
    <row r="757" spans="5:8" hidden="1">
      <c r="E757" s="3"/>
      <c r="F757" s="3"/>
      <c r="G757" s="3"/>
      <c r="H757" s="3"/>
    </row>
    <row r="758" spans="5:8" hidden="1">
      <c r="E758" s="3"/>
      <c r="F758" s="3"/>
      <c r="G758" s="3"/>
      <c r="H758" s="3"/>
    </row>
    <row r="759" spans="5:8" hidden="1">
      <c r="E759" s="3"/>
      <c r="F759" s="3"/>
      <c r="G759" s="3"/>
      <c r="H759" s="3"/>
    </row>
    <row r="760" spans="5:8" hidden="1">
      <c r="E760" s="3"/>
      <c r="F760" s="3"/>
      <c r="G760" s="3"/>
      <c r="H760" s="3"/>
    </row>
    <row r="761" spans="5:8" hidden="1">
      <c r="E761" s="3"/>
      <c r="F761" s="3"/>
      <c r="G761" s="3"/>
      <c r="H761" s="3"/>
    </row>
    <row r="762" spans="5:8" hidden="1">
      <c r="E762" s="3"/>
      <c r="F762" s="3"/>
      <c r="G762" s="3"/>
      <c r="H762" s="3"/>
    </row>
    <row r="763" spans="5:8" hidden="1">
      <c r="E763" s="3"/>
      <c r="F763" s="3"/>
      <c r="G763" s="3"/>
      <c r="H763" s="3"/>
    </row>
    <row r="764" spans="5:8" hidden="1">
      <c r="E764" s="3"/>
      <c r="F764" s="3"/>
      <c r="G764" s="3"/>
      <c r="H764" s="3"/>
    </row>
    <row r="765" spans="5:8" hidden="1">
      <c r="E765" s="3"/>
      <c r="F765" s="3"/>
      <c r="G765" s="3"/>
      <c r="H765" s="3"/>
    </row>
    <row r="766" spans="5:8" hidden="1">
      <c r="E766" s="3"/>
      <c r="F766" s="3"/>
      <c r="G766" s="3"/>
      <c r="H766" s="3"/>
    </row>
    <row r="767" spans="5:8" hidden="1">
      <c r="E767" s="3"/>
      <c r="F767" s="3"/>
      <c r="G767" s="3"/>
      <c r="H767" s="3"/>
    </row>
    <row r="768" spans="5:8" hidden="1">
      <c r="E768" s="3"/>
      <c r="F768" s="3"/>
      <c r="G768" s="3"/>
      <c r="H768" s="3"/>
    </row>
    <row r="769" spans="5:8" hidden="1">
      <c r="E769" s="3"/>
      <c r="F769" s="3"/>
      <c r="G769" s="3"/>
      <c r="H769" s="3"/>
    </row>
    <row r="770" spans="5:8" hidden="1">
      <c r="E770" s="3"/>
      <c r="F770" s="3"/>
      <c r="G770" s="3"/>
      <c r="H770" s="3"/>
    </row>
    <row r="771" spans="5:8" hidden="1">
      <c r="E771" s="3"/>
      <c r="F771" s="3"/>
      <c r="G771" s="3"/>
      <c r="H771" s="3"/>
    </row>
    <row r="772" spans="5:8" hidden="1">
      <c r="E772" s="3"/>
      <c r="F772" s="3"/>
      <c r="G772" s="3"/>
      <c r="H772" s="3"/>
    </row>
    <row r="773" spans="5:8" hidden="1">
      <c r="E773" s="3"/>
      <c r="F773" s="3"/>
      <c r="G773" s="3"/>
      <c r="H773" s="3"/>
    </row>
    <row r="774" spans="5:8" hidden="1">
      <c r="E774" s="3"/>
      <c r="F774" s="3"/>
      <c r="G774" s="3"/>
      <c r="H774" s="3"/>
    </row>
    <row r="775" spans="5:8" hidden="1">
      <c r="E775" s="3"/>
      <c r="F775" s="3"/>
      <c r="G775" s="3"/>
      <c r="H775" s="3"/>
    </row>
    <row r="776" spans="5:8" hidden="1">
      <c r="E776" s="3"/>
      <c r="F776" s="3"/>
      <c r="G776" s="3"/>
      <c r="H776" s="3"/>
    </row>
    <row r="777" spans="5:8" hidden="1">
      <c r="E777" s="3"/>
      <c r="F777" s="3"/>
      <c r="G777" s="3"/>
      <c r="H777" s="3"/>
    </row>
    <row r="778" spans="5:8" hidden="1">
      <c r="E778" s="3"/>
      <c r="F778" s="3"/>
      <c r="G778" s="3"/>
      <c r="H778" s="3"/>
    </row>
    <row r="779" spans="5:8" hidden="1">
      <c r="E779" s="3"/>
      <c r="F779" s="3"/>
      <c r="G779" s="3"/>
      <c r="H779" s="3"/>
    </row>
    <row r="780" spans="5:8" hidden="1">
      <c r="E780" s="3"/>
      <c r="F780" s="3"/>
      <c r="G780" s="3"/>
      <c r="H780" s="3"/>
    </row>
    <row r="781" spans="5:8" hidden="1">
      <c r="E781" s="3"/>
      <c r="F781" s="3"/>
      <c r="G781" s="3"/>
      <c r="H781" s="3"/>
    </row>
    <row r="782" spans="5:8" hidden="1">
      <c r="E782" s="3"/>
      <c r="F782" s="3"/>
      <c r="G782" s="3"/>
      <c r="H782" s="3"/>
    </row>
    <row r="783" spans="5:8" hidden="1">
      <c r="E783" s="3"/>
      <c r="F783" s="3"/>
      <c r="G783" s="3"/>
      <c r="H783" s="3"/>
    </row>
    <row r="784" spans="5:8" hidden="1">
      <c r="E784" s="3"/>
      <c r="F784" s="3"/>
      <c r="G784" s="3"/>
      <c r="H784" s="3"/>
    </row>
    <row r="785" spans="5:8" hidden="1">
      <c r="E785" s="3"/>
      <c r="F785" s="3"/>
      <c r="G785" s="3"/>
      <c r="H785" s="3"/>
    </row>
    <row r="786" spans="5:8" hidden="1">
      <c r="E786" s="3"/>
      <c r="F786" s="3"/>
      <c r="G786" s="3"/>
      <c r="H786" s="3"/>
    </row>
    <row r="787" spans="5:8" hidden="1">
      <c r="E787" s="3"/>
      <c r="F787" s="3"/>
      <c r="G787" s="3"/>
      <c r="H787" s="3"/>
    </row>
    <row r="788" spans="5:8" hidden="1">
      <c r="E788" s="3"/>
      <c r="F788" s="3"/>
      <c r="G788" s="3"/>
      <c r="H788" s="3"/>
    </row>
    <row r="789" spans="5:8" hidden="1">
      <c r="E789" s="3"/>
      <c r="F789" s="3"/>
      <c r="G789" s="3"/>
      <c r="H789" s="3"/>
    </row>
    <row r="790" spans="5:8" hidden="1">
      <c r="E790" s="3"/>
      <c r="F790" s="3"/>
      <c r="G790" s="3"/>
      <c r="H790" s="3"/>
    </row>
    <row r="791" spans="5:8" hidden="1">
      <c r="E791" s="3"/>
      <c r="F791" s="3"/>
      <c r="G791" s="3"/>
      <c r="H791" s="3"/>
    </row>
    <row r="792" spans="5:8" hidden="1">
      <c r="E792" s="3"/>
      <c r="F792" s="3"/>
      <c r="G792" s="3"/>
      <c r="H792" s="3"/>
    </row>
    <row r="793" spans="5:8" hidden="1">
      <c r="E793" s="3"/>
      <c r="F793" s="3"/>
      <c r="G793" s="3"/>
      <c r="H793" s="3"/>
    </row>
    <row r="794" spans="5:8" hidden="1">
      <c r="E794" s="3"/>
      <c r="F794" s="3"/>
      <c r="G794" s="3"/>
      <c r="H794" s="3"/>
    </row>
    <row r="795" spans="5:8" hidden="1">
      <c r="E795" s="3"/>
      <c r="F795" s="3"/>
      <c r="G795" s="3"/>
      <c r="H795" s="3"/>
    </row>
    <row r="796" spans="5:8" hidden="1">
      <c r="E796" s="3"/>
      <c r="F796" s="3"/>
      <c r="G796" s="3"/>
      <c r="H796" s="3"/>
    </row>
    <row r="797" spans="5:8" hidden="1">
      <c r="E797" s="3"/>
      <c r="F797" s="3"/>
      <c r="G797" s="3"/>
      <c r="H797" s="3"/>
    </row>
    <row r="798" spans="5:8" hidden="1">
      <c r="E798" s="3"/>
      <c r="F798" s="3"/>
      <c r="G798" s="3"/>
      <c r="H798" s="3"/>
    </row>
    <row r="799" spans="5:8" hidden="1">
      <c r="E799" s="3"/>
      <c r="F799" s="3"/>
      <c r="G799" s="3"/>
      <c r="H799" s="3"/>
    </row>
    <row r="800" spans="5:8" hidden="1">
      <c r="E800" s="3"/>
      <c r="F800" s="3"/>
      <c r="G800" s="3"/>
      <c r="H800" s="3"/>
    </row>
    <row r="801" spans="5:8" hidden="1">
      <c r="E801" s="3"/>
      <c r="F801" s="3"/>
      <c r="G801" s="3"/>
      <c r="H801" s="3"/>
    </row>
    <row r="802" spans="5:8" hidden="1">
      <c r="E802" s="3"/>
      <c r="F802" s="3"/>
      <c r="G802" s="3"/>
      <c r="H802" s="3"/>
    </row>
    <row r="803" spans="5:8" hidden="1">
      <c r="E803" s="3"/>
      <c r="F803" s="3"/>
      <c r="G803" s="3"/>
      <c r="H803" s="3"/>
    </row>
    <row r="804" spans="5:8" hidden="1">
      <c r="E804" s="3"/>
      <c r="F804" s="3"/>
      <c r="G804" s="3"/>
      <c r="H804" s="3"/>
    </row>
    <row r="805" spans="5:8" hidden="1">
      <c r="E805" s="3"/>
      <c r="F805" s="3"/>
      <c r="G805" s="3"/>
      <c r="H805" s="3"/>
    </row>
    <row r="806" spans="5:8" hidden="1">
      <c r="E806" s="3"/>
      <c r="F806" s="3"/>
      <c r="G806" s="3"/>
      <c r="H806" s="3"/>
    </row>
    <row r="807" spans="5:8" hidden="1">
      <c r="E807" s="3"/>
      <c r="F807" s="3"/>
      <c r="G807" s="3"/>
      <c r="H807" s="3"/>
    </row>
    <row r="808" spans="5:8" hidden="1">
      <c r="E808" s="3"/>
      <c r="F808" s="3"/>
      <c r="G808" s="3"/>
      <c r="H808" s="3"/>
    </row>
    <row r="809" spans="5:8" hidden="1">
      <c r="E809" s="3"/>
      <c r="F809" s="3"/>
      <c r="G809" s="3"/>
      <c r="H809" s="3"/>
    </row>
    <row r="810" spans="5:8" hidden="1">
      <c r="E810" s="3"/>
      <c r="F810" s="3"/>
      <c r="G810" s="3"/>
      <c r="H810" s="3"/>
    </row>
    <row r="811" spans="5:8" hidden="1">
      <c r="E811" s="3"/>
      <c r="F811" s="3"/>
      <c r="G811" s="3"/>
      <c r="H811" s="3"/>
    </row>
    <row r="812" spans="5:8" hidden="1">
      <c r="E812" s="3"/>
      <c r="F812" s="3"/>
      <c r="G812" s="3"/>
      <c r="H812" s="3"/>
    </row>
    <row r="813" spans="5:8" hidden="1">
      <c r="E813" s="3"/>
      <c r="F813" s="3"/>
      <c r="G813" s="3"/>
      <c r="H813" s="3"/>
    </row>
    <row r="814" spans="5:8" hidden="1">
      <c r="E814" s="3"/>
      <c r="F814" s="3"/>
      <c r="G814" s="3"/>
      <c r="H814" s="3"/>
    </row>
    <row r="815" spans="5:8" hidden="1">
      <c r="E815" s="3"/>
      <c r="F815" s="3"/>
      <c r="G815" s="3"/>
      <c r="H815" s="3"/>
    </row>
    <row r="816" spans="5:8" hidden="1">
      <c r="E816" s="3"/>
      <c r="F816" s="3"/>
      <c r="G816" s="3"/>
      <c r="H816" s="3"/>
    </row>
    <row r="817" spans="5:8" hidden="1">
      <c r="E817" s="3"/>
      <c r="F817" s="3"/>
      <c r="G817" s="3"/>
      <c r="H817" s="3"/>
    </row>
    <row r="818" spans="5:8" hidden="1">
      <c r="E818" s="3"/>
      <c r="F818" s="3"/>
      <c r="G818" s="3"/>
      <c r="H818" s="3"/>
    </row>
    <row r="819" spans="5:8" hidden="1">
      <c r="E819" s="3"/>
      <c r="F819" s="3"/>
      <c r="G819" s="3"/>
      <c r="H819" s="3"/>
    </row>
    <row r="820" spans="5:8" hidden="1">
      <c r="E820" s="3"/>
      <c r="F820" s="3"/>
      <c r="G820" s="3"/>
      <c r="H820" s="3"/>
    </row>
    <row r="821" spans="5:8" hidden="1">
      <c r="E821" s="3"/>
      <c r="F821" s="3"/>
      <c r="G821" s="3"/>
      <c r="H821" s="3"/>
    </row>
    <row r="822" spans="5:8" hidden="1">
      <c r="E822" s="3"/>
      <c r="F822" s="3"/>
      <c r="G822" s="3"/>
      <c r="H822" s="3"/>
    </row>
    <row r="823" spans="5:8" hidden="1">
      <c r="E823" s="3"/>
      <c r="F823" s="3"/>
      <c r="G823" s="3"/>
      <c r="H823" s="3"/>
    </row>
    <row r="824" spans="5:8" hidden="1">
      <c r="E824" s="3"/>
      <c r="F824" s="3"/>
      <c r="G824" s="3"/>
      <c r="H824" s="3"/>
    </row>
    <row r="825" spans="5:8" hidden="1">
      <c r="E825" s="3"/>
      <c r="F825" s="3"/>
      <c r="G825" s="3"/>
      <c r="H825" s="3"/>
    </row>
    <row r="826" spans="5:8" hidden="1">
      <c r="E826" s="3"/>
      <c r="F826" s="3"/>
      <c r="G826" s="3"/>
      <c r="H826" s="3"/>
    </row>
    <row r="827" spans="5:8" hidden="1">
      <c r="E827" s="3"/>
      <c r="F827" s="3"/>
      <c r="G827" s="3"/>
      <c r="H827" s="3"/>
    </row>
    <row r="828" spans="5:8" hidden="1">
      <c r="E828" s="3"/>
      <c r="F828" s="3"/>
      <c r="G828" s="3"/>
      <c r="H828" s="3"/>
    </row>
    <row r="829" spans="5:8" hidden="1">
      <c r="E829" s="3"/>
      <c r="F829" s="3"/>
      <c r="G829" s="3"/>
      <c r="H829" s="3"/>
    </row>
    <row r="830" spans="5:8" hidden="1">
      <c r="E830" s="3"/>
      <c r="F830" s="3"/>
      <c r="G830" s="3"/>
      <c r="H830" s="3"/>
    </row>
    <row r="831" spans="5:8" hidden="1">
      <c r="E831" s="3"/>
      <c r="F831" s="3"/>
      <c r="G831" s="3"/>
      <c r="H831" s="3"/>
    </row>
    <row r="832" spans="5:8" hidden="1">
      <c r="E832" s="3"/>
      <c r="F832" s="3"/>
      <c r="G832" s="3"/>
      <c r="H832" s="3"/>
    </row>
    <row r="833" spans="5:8" hidden="1">
      <c r="E833" s="3"/>
      <c r="F833" s="3"/>
      <c r="G833" s="3"/>
      <c r="H833" s="3"/>
    </row>
    <row r="834" spans="5:8" hidden="1">
      <c r="E834" s="3"/>
      <c r="F834" s="3"/>
      <c r="G834" s="3"/>
      <c r="H834" s="3"/>
    </row>
    <row r="835" spans="5:8" hidden="1">
      <c r="E835" s="3"/>
      <c r="F835" s="3"/>
      <c r="G835" s="3"/>
      <c r="H835" s="3"/>
    </row>
    <row r="836" spans="5:8" hidden="1">
      <c r="E836" s="3"/>
      <c r="F836" s="3"/>
      <c r="G836" s="3"/>
      <c r="H836" s="3"/>
    </row>
    <row r="837" spans="5:8" hidden="1">
      <c r="E837" s="3"/>
      <c r="F837" s="3"/>
      <c r="G837" s="3"/>
      <c r="H837" s="3"/>
    </row>
    <row r="838" spans="5:8" hidden="1">
      <c r="E838" s="3"/>
      <c r="F838" s="3"/>
      <c r="G838" s="3"/>
      <c r="H838" s="3"/>
    </row>
    <row r="839" spans="5:8" hidden="1">
      <c r="E839" s="3"/>
      <c r="F839" s="3"/>
      <c r="G839" s="3"/>
      <c r="H839" s="3"/>
    </row>
    <row r="840" spans="5:8" hidden="1">
      <c r="E840" s="3"/>
      <c r="F840" s="3"/>
      <c r="G840" s="3"/>
      <c r="H840" s="3"/>
    </row>
    <row r="841" spans="5:8" hidden="1">
      <c r="E841" s="3"/>
      <c r="F841" s="3"/>
      <c r="G841" s="3"/>
      <c r="H841" s="3"/>
    </row>
    <row r="842" spans="5:8" hidden="1">
      <c r="E842" s="3"/>
      <c r="F842" s="3"/>
      <c r="G842" s="3"/>
      <c r="H842" s="3"/>
    </row>
    <row r="843" spans="5:8" hidden="1">
      <c r="E843" s="3"/>
      <c r="F843" s="3"/>
      <c r="G843" s="3"/>
      <c r="H843" s="3"/>
    </row>
    <row r="844" spans="5:8" hidden="1">
      <c r="E844" s="3"/>
      <c r="F844" s="3"/>
      <c r="G844" s="3"/>
      <c r="H844" s="3"/>
    </row>
    <row r="845" spans="5:8" hidden="1">
      <c r="E845" s="3"/>
      <c r="F845" s="3"/>
      <c r="G845" s="3"/>
      <c r="H845" s="3"/>
    </row>
    <row r="846" spans="5:8" hidden="1">
      <c r="E846" s="3"/>
      <c r="F846" s="3"/>
      <c r="G846" s="3"/>
      <c r="H846" s="3"/>
    </row>
    <row r="847" spans="5:8" hidden="1">
      <c r="E847" s="3"/>
      <c r="F847" s="3"/>
      <c r="G847" s="3"/>
      <c r="H847" s="3"/>
    </row>
    <row r="848" spans="5:8" hidden="1">
      <c r="E848" s="3"/>
      <c r="F848" s="3"/>
      <c r="G848" s="3"/>
      <c r="H848" s="3"/>
    </row>
    <row r="849" spans="5:8" hidden="1">
      <c r="E849" s="3"/>
      <c r="F849" s="3"/>
      <c r="G849" s="3"/>
      <c r="H849" s="3"/>
    </row>
    <row r="850" spans="5:8" hidden="1">
      <c r="E850" s="3"/>
      <c r="F850" s="3"/>
      <c r="G850" s="3"/>
      <c r="H850" s="3"/>
    </row>
    <row r="851" spans="5:8" hidden="1">
      <c r="E851" s="3"/>
      <c r="F851" s="3"/>
      <c r="G851" s="3"/>
      <c r="H851" s="3"/>
    </row>
    <row r="852" spans="5:8" hidden="1">
      <c r="E852" s="3"/>
      <c r="F852" s="3"/>
      <c r="G852" s="3"/>
      <c r="H852" s="3"/>
    </row>
    <row r="853" spans="5:8" hidden="1">
      <c r="E853" s="3"/>
      <c r="F853" s="3"/>
      <c r="G853" s="3"/>
      <c r="H853" s="3"/>
    </row>
    <row r="854" spans="5:8" hidden="1">
      <c r="E854" s="3"/>
      <c r="F854" s="3"/>
      <c r="G854" s="3"/>
      <c r="H854" s="3"/>
    </row>
    <row r="855" spans="5:8" hidden="1">
      <c r="E855" s="3"/>
      <c r="F855" s="3"/>
      <c r="G855" s="3"/>
      <c r="H855" s="3"/>
    </row>
    <row r="856" spans="5:8" hidden="1">
      <c r="E856" s="3"/>
      <c r="F856" s="3"/>
      <c r="G856" s="3"/>
      <c r="H856" s="3"/>
    </row>
    <row r="857" spans="5:8" hidden="1">
      <c r="E857" s="3"/>
      <c r="F857" s="3"/>
      <c r="G857" s="3"/>
      <c r="H857" s="3"/>
    </row>
    <row r="858" spans="5:8" hidden="1">
      <c r="E858" s="3"/>
      <c r="F858" s="3"/>
      <c r="G858" s="3"/>
      <c r="H858" s="3"/>
    </row>
    <row r="859" spans="5:8" hidden="1">
      <c r="E859" s="3"/>
      <c r="F859" s="3"/>
      <c r="G859" s="3"/>
      <c r="H859" s="3"/>
    </row>
    <row r="860" spans="5:8" hidden="1">
      <c r="E860" s="3"/>
      <c r="F860" s="3"/>
      <c r="G860" s="3"/>
      <c r="H860" s="3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A30:A31 A1:A4 C1:I4 A5:I7 A127:I1048576 J1:AY1048576 BA1:XFD1048576 AZ1:AZ9999 AZ10001:AZ1048576" xr:uid="{00000000-0002-0000-17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7.140625" style="2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7" t="s">
        <v>145</v>
      </c>
      <c r="B1" s="37" t="s" vm="1">
        <v>218</v>
      </c>
    </row>
    <row r="2" spans="1:10">
      <c r="A2" s="37" t="s">
        <v>144</v>
      </c>
      <c r="B2" s="37" t="s">
        <v>219</v>
      </c>
    </row>
    <row r="3" spans="1:10">
      <c r="A3" s="37" t="s">
        <v>146</v>
      </c>
      <c r="B3" s="37" t="s">
        <v>220</v>
      </c>
    </row>
    <row r="4" spans="1:10">
      <c r="A4" s="37" t="s">
        <v>147</v>
      </c>
      <c r="B4" s="37">
        <v>8801</v>
      </c>
    </row>
    <row r="5" spans="1:10" s="3" customFormat="1">
      <c r="A5" s="38" t="s">
        <v>116</v>
      </c>
      <c r="B5" s="40" t="s">
        <v>117</v>
      </c>
      <c r="C5" s="40" t="s">
        <v>14</v>
      </c>
      <c r="D5" s="40" t="s">
        <v>15</v>
      </c>
      <c r="E5" s="40" t="s">
        <v>59</v>
      </c>
      <c r="F5" s="40" t="s">
        <v>103</v>
      </c>
      <c r="G5" s="40" t="s">
        <v>55</v>
      </c>
      <c r="H5" s="40" t="s">
        <v>111</v>
      </c>
      <c r="I5" s="40" t="s">
        <v>148</v>
      </c>
      <c r="J5" s="52" t="s">
        <v>149</v>
      </c>
    </row>
    <row r="6" spans="1:10" s="3" customFormat="1">
      <c r="A6" s="123" t="s">
        <v>3565</v>
      </c>
      <c r="B6" s="149" t="s">
        <v>3565</v>
      </c>
      <c r="C6" s="124" t="s">
        <v>3565</v>
      </c>
      <c r="D6" s="124" t="s">
        <v>3565</v>
      </c>
      <c r="E6" s="12" t="s">
        <v>19</v>
      </c>
      <c r="F6" s="124" t="s">
        <v>3565</v>
      </c>
      <c r="G6" s="12" t="s">
        <v>19</v>
      </c>
      <c r="H6" s="12" t="s">
        <v>198</v>
      </c>
      <c r="I6" s="27" t="s">
        <v>19</v>
      </c>
      <c r="J6" s="13" t="s">
        <v>19</v>
      </c>
    </row>
    <row r="7" spans="1:10" s="4" customFormat="1" ht="20.25">
      <c r="A7" s="125" t="s">
        <v>3565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7</v>
      </c>
    </row>
    <row r="8" spans="1:10" s="4" customFormat="1" ht="20.25">
      <c r="A8" s="97" t="s">
        <v>3330</v>
      </c>
      <c r="B8" s="130" t="s">
        <v>3565</v>
      </c>
      <c r="C8" s="130" t="s">
        <v>3565</v>
      </c>
      <c r="D8" s="130" t="s">
        <v>3565</v>
      </c>
      <c r="E8" s="130" t="s">
        <v>3565</v>
      </c>
      <c r="F8" s="130" t="s">
        <v>3565</v>
      </c>
      <c r="G8" s="130" t="s">
        <v>3565</v>
      </c>
      <c r="H8" s="98">
        <v>0</v>
      </c>
      <c r="I8" s="99">
        <v>0</v>
      </c>
      <c r="J8" s="99">
        <v>0</v>
      </c>
    </row>
    <row r="9" spans="1:10" hidden="1">
      <c r="A9" s="96"/>
      <c r="B9" s="59"/>
      <c r="C9" s="59"/>
      <c r="D9" s="59"/>
      <c r="E9" s="59"/>
      <c r="F9" s="59"/>
      <c r="G9" s="59"/>
      <c r="H9" s="59"/>
      <c r="I9" s="59"/>
      <c r="J9" s="59"/>
    </row>
    <row r="10" spans="1:10" hidden="1">
      <c r="A10" s="96"/>
      <c r="B10" s="59"/>
      <c r="C10" s="59"/>
      <c r="D10" s="59"/>
      <c r="E10" s="59"/>
      <c r="F10" s="59"/>
      <c r="G10" s="59"/>
      <c r="H10" s="59"/>
      <c r="I10" s="59"/>
      <c r="J10" s="59"/>
    </row>
    <row r="11" spans="1:10" hidden="1">
      <c r="A11" s="59"/>
      <c r="B11" s="59"/>
      <c r="C11" s="59"/>
      <c r="D11" s="59"/>
      <c r="E11" s="59"/>
      <c r="F11" s="59"/>
      <c r="G11" s="59"/>
      <c r="H11" s="59"/>
      <c r="I11" s="59"/>
      <c r="J11" s="59"/>
    </row>
    <row r="12" spans="1:10" hidden="1">
      <c r="A12" s="59"/>
      <c r="B12" s="59"/>
      <c r="C12" s="59"/>
      <c r="D12" s="59"/>
      <c r="E12" s="59"/>
      <c r="F12" s="59"/>
      <c r="G12" s="59"/>
      <c r="H12" s="59"/>
      <c r="I12" s="59"/>
      <c r="J12" s="59"/>
    </row>
    <row r="13" spans="1:10" hidden="1">
      <c r="A13" s="59"/>
      <c r="B13" s="59"/>
      <c r="C13" s="59"/>
      <c r="D13" s="59"/>
      <c r="E13" s="59"/>
      <c r="F13" s="59"/>
      <c r="G13" s="59"/>
      <c r="H13" s="59"/>
      <c r="I13" s="59"/>
      <c r="J13" s="59"/>
    </row>
    <row r="14" spans="1:10" hidden="1">
      <c r="A14" s="59"/>
      <c r="B14" s="59"/>
      <c r="C14" s="59"/>
      <c r="D14" s="59"/>
      <c r="E14" s="59"/>
      <c r="F14" s="59"/>
      <c r="G14" s="59"/>
      <c r="H14" s="59"/>
      <c r="I14" s="59"/>
      <c r="J14" s="59"/>
    </row>
    <row r="15" spans="1:10" hidden="1">
      <c r="A15" s="59"/>
      <c r="B15" s="59"/>
      <c r="C15" s="59"/>
      <c r="D15" s="59"/>
      <c r="E15" s="59"/>
      <c r="F15" s="59"/>
      <c r="G15" s="59"/>
      <c r="H15" s="59"/>
      <c r="I15" s="59"/>
      <c r="J15" s="59"/>
    </row>
    <row r="16" spans="1:10" hidden="1">
      <c r="A16" s="59"/>
      <c r="B16" s="59"/>
      <c r="C16" s="59"/>
      <c r="D16" s="59"/>
      <c r="E16" s="59"/>
      <c r="F16" s="59"/>
      <c r="G16" s="59"/>
      <c r="H16" s="59"/>
      <c r="I16" s="59"/>
      <c r="J16" s="59"/>
    </row>
    <row r="17" spans="1:10" hidden="1">
      <c r="A17" s="59"/>
      <c r="B17" s="59"/>
      <c r="C17" s="59"/>
      <c r="D17" s="59"/>
      <c r="E17" s="59"/>
      <c r="F17" s="59"/>
      <c r="G17" s="59"/>
      <c r="H17" s="59"/>
      <c r="I17" s="59"/>
      <c r="J17" s="59"/>
    </row>
    <row r="18" spans="1:10" hidden="1">
      <c r="A18" s="59"/>
      <c r="B18" s="59"/>
      <c r="C18" s="59"/>
      <c r="D18" s="59"/>
      <c r="E18" s="59"/>
      <c r="F18" s="59"/>
      <c r="G18" s="59"/>
      <c r="H18" s="59"/>
      <c r="I18" s="59"/>
      <c r="J18" s="59"/>
    </row>
    <row r="19" spans="1:10" hidden="1">
      <c r="A19" s="59"/>
      <c r="B19" s="59"/>
      <c r="C19" s="59"/>
      <c r="D19" s="59"/>
      <c r="E19" s="59"/>
      <c r="F19" s="59"/>
      <c r="G19" s="59"/>
      <c r="H19" s="59"/>
      <c r="I19" s="59"/>
      <c r="J19" s="59"/>
    </row>
    <row r="20" spans="1:10" hidden="1">
      <c r="A20" s="59"/>
      <c r="B20" s="59"/>
      <c r="C20" s="59"/>
      <c r="D20" s="59"/>
      <c r="E20" s="59"/>
      <c r="F20" s="59"/>
      <c r="G20" s="59"/>
      <c r="H20" s="59"/>
      <c r="I20" s="59"/>
      <c r="J20" s="59"/>
    </row>
    <row r="21" spans="1:10" hidden="1">
      <c r="A21" s="59"/>
      <c r="B21" s="59"/>
      <c r="C21" s="59"/>
      <c r="D21" s="59"/>
      <c r="E21" s="59"/>
      <c r="F21" s="59"/>
      <c r="G21" s="59"/>
      <c r="H21" s="59"/>
      <c r="I21" s="59"/>
      <c r="J21" s="59"/>
    </row>
    <row r="22" spans="1:10" hidden="1">
      <c r="A22" s="59"/>
      <c r="B22" s="59"/>
      <c r="C22" s="59"/>
      <c r="D22" s="59"/>
      <c r="E22" s="59"/>
      <c r="F22" s="59"/>
      <c r="G22" s="59"/>
      <c r="H22" s="59"/>
      <c r="I22" s="59"/>
      <c r="J22" s="59"/>
    </row>
    <row r="23" spans="1:10" hidden="1">
      <c r="A23" s="59"/>
      <c r="B23" s="59"/>
      <c r="C23" s="59"/>
      <c r="D23" s="59"/>
      <c r="E23" s="59"/>
      <c r="F23" s="59"/>
      <c r="G23" s="59"/>
      <c r="H23" s="59"/>
      <c r="I23" s="59"/>
      <c r="J23" s="59"/>
    </row>
    <row r="24" spans="1:10" hidden="1">
      <c r="A24" s="59"/>
      <c r="B24" s="59"/>
      <c r="C24" s="59"/>
      <c r="D24" s="59"/>
      <c r="E24" s="59"/>
      <c r="F24" s="59"/>
      <c r="G24" s="59"/>
      <c r="H24" s="59"/>
      <c r="I24" s="59"/>
      <c r="J24" s="59"/>
    </row>
    <row r="25" spans="1:10" hidden="1">
      <c r="A25" s="59"/>
      <c r="B25" s="59"/>
      <c r="C25" s="59"/>
      <c r="D25" s="59"/>
      <c r="E25" s="59"/>
      <c r="F25" s="59"/>
      <c r="G25" s="59"/>
      <c r="H25" s="59"/>
      <c r="I25" s="59"/>
      <c r="J25" s="59"/>
    </row>
    <row r="26" spans="1:10" hidden="1">
      <c r="A26" s="59"/>
      <c r="B26" s="59"/>
      <c r="C26" s="59"/>
      <c r="D26" s="59"/>
      <c r="E26" s="59"/>
      <c r="F26" s="59"/>
      <c r="G26" s="59"/>
      <c r="H26" s="59"/>
      <c r="I26" s="59"/>
      <c r="J26" s="59"/>
    </row>
    <row r="27" spans="1:10" hidden="1">
      <c r="A27" s="59"/>
      <c r="B27" s="59"/>
      <c r="C27" s="59"/>
      <c r="D27" s="59"/>
      <c r="E27" s="59"/>
      <c r="F27" s="59"/>
      <c r="G27" s="59"/>
      <c r="H27" s="59"/>
      <c r="I27" s="59"/>
      <c r="J27" s="59"/>
    </row>
    <row r="28" spans="1:10" hidden="1">
      <c r="A28" s="59"/>
      <c r="B28" s="59"/>
      <c r="C28" s="59"/>
      <c r="D28" s="59"/>
      <c r="E28" s="59"/>
      <c r="F28" s="59"/>
      <c r="G28" s="59"/>
      <c r="H28" s="59"/>
      <c r="I28" s="59"/>
      <c r="J28" s="59"/>
    </row>
    <row r="29" spans="1:10" hidden="1">
      <c r="A29" s="59"/>
      <c r="B29" s="59"/>
      <c r="C29" s="59"/>
      <c r="D29" s="59"/>
      <c r="E29" s="59"/>
      <c r="F29" s="59"/>
      <c r="G29" s="59"/>
      <c r="H29" s="59"/>
      <c r="I29" s="59"/>
      <c r="J29" s="59"/>
    </row>
    <row r="30" spans="1:10" hidden="1">
      <c r="A30" s="59"/>
      <c r="B30" s="59"/>
      <c r="C30" s="59"/>
      <c r="D30" s="59"/>
      <c r="E30" s="59"/>
      <c r="F30" s="59"/>
      <c r="G30" s="59"/>
      <c r="H30" s="59"/>
      <c r="I30" s="59"/>
      <c r="J30" s="59"/>
    </row>
    <row r="31" spans="1:10" hidden="1">
      <c r="A31" s="59"/>
      <c r="B31" s="59"/>
      <c r="C31" s="59"/>
      <c r="D31" s="59"/>
      <c r="E31" s="59"/>
      <c r="F31" s="59"/>
      <c r="G31" s="59"/>
      <c r="H31" s="59"/>
      <c r="I31" s="59"/>
      <c r="J31" s="59"/>
    </row>
    <row r="32" spans="1:10" hidden="1">
      <c r="A32" s="59"/>
      <c r="B32" s="59"/>
      <c r="C32" s="59"/>
      <c r="D32" s="59"/>
      <c r="E32" s="59"/>
      <c r="F32" s="59"/>
      <c r="G32" s="59"/>
      <c r="H32" s="59"/>
      <c r="I32" s="59"/>
      <c r="J32" s="59"/>
    </row>
    <row r="33" spans="1:10" hidden="1">
      <c r="A33" s="59"/>
      <c r="B33" s="59"/>
      <c r="C33" s="59"/>
      <c r="D33" s="59"/>
      <c r="E33" s="59"/>
      <c r="F33" s="59"/>
      <c r="G33" s="59"/>
      <c r="H33" s="59"/>
      <c r="I33" s="59"/>
      <c r="J33" s="59"/>
    </row>
    <row r="34" spans="1:10" hidden="1">
      <c r="A34" s="59"/>
      <c r="B34" s="59"/>
      <c r="C34" s="59"/>
      <c r="D34" s="59"/>
      <c r="E34" s="59"/>
      <c r="F34" s="59"/>
      <c r="G34" s="59"/>
      <c r="H34" s="59"/>
      <c r="I34" s="59"/>
      <c r="J34" s="59"/>
    </row>
    <row r="35" spans="1:10" hidden="1">
      <c r="A35" s="59"/>
      <c r="B35" s="59"/>
      <c r="C35" s="59"/>
      <c r="D35" s="59"/>
      <c r="E35" s="59"/>
      <c r="F35" s="59"/>
      <c r="G35" s="59"/>
      <c r="H35" s="59"/>
      <c r="I35" s="59"/>
      <c r="J35" s="59"/>
    </row>
    <row r="36" spans="1:10" hidden="1">
      <c r="A36" s="59"/>
      <c r="B36" s="59"/>
      <c r="C36" s="59"/>
      <c r="D36" s="59"/>
      <c r="E36" s="59"/>
      <c r="F36" s="59"/>
      <c r="G36" s="59"/>
      <c r="H36" s="59"/>
      <c r="I36" s="59"/>
      <c r="J36" s="59"/>
    </row>
    <row r="37" spans="1:10" hidden="1">
      <c r="A37" s="59"/>
      <c r="B37" s="59"/>
      <c r="C37" s="59"/>
      <c r="D37" s="59"/>
      <c r="E37" s="59"/>
      <c r="F37" s="59"/>
      <c r="G37" s="59"/>
      <c r="H37" s="59"/>
      <c r="I37" s="59"/>
      <c r="J37" s="59"/>
    </row>
    <row r="38" spans="1:10" hidden="1">
      <c r="A38" s="59"/>
      <c r="B38" s="59"/>
      <c r="C38" s="59"/>
      <c r="D38" s="59"/>
      <c r="E38" s="59"/>
      <c r="F38" s="59"/>
      <c r="G38" s="59"/>
      <c r="H38" s="59"/>
      <c r="I38" s="59"/>
      <c r="J38" s="59"/>
    </row>
    <row r="39" spans="1:10" hidden="1">
      <c r="A39" s="59"/>
      <c r="B39" s="59"/>
      <c r="C39" s="59"/>
      <c r="D39" s="59"/>
      <c r="E39" s="59"/>
      <c r="F39" s="59"/>
      <c r="G39" s="59"/>
      <c r="H39" s="59"/>
      <c r="I39" s="59"/>
      <c r="J39" s="59"/>
    </row>
    <row r="40" spans="1:10" hidden="1">
      <c r="A40" s="59"/>
      <c r="B40" s="59"/>
      <c r="C40" s="59"/>
      <c r="D40" s="59"/>
      <c r="E40" s="59"/>
      <c r="F40" s="59"/>
      <c r="G40" s="59"/>
      <c r="H40" s="59"/>
      <c r="I40" s="59"/>
      <c r="J40" s="59"/>
    </row>
    <row r="41" spans="1:10" hidden="1">
      <c r="A41" s="59"/>
      <c r="B41" s="59"/>
      <c r="C41" s="59"/>
      <c r="D41" s="59"/>
      <c r="E41" s="59"/>
      <c r="F41" s="59"/>
      <c r="G41" s="59"/>
      <c r="H41" s="59"/>
      <c r="I41" s="59"/>
      <c r="J41" s="59"/>
    </row>
    <row r="42" spans="1:10" hidden="1">
      <c r="A42" s="59"/>
      <c r="B42" s="59"/>
      <c r="C42" s="59"/>
      <c r="D42" s="59"/>
      <c r="E42" s="59"/>
      <c r="F42" s="59"/>
      <c r="G42" s="59"/>
      <c r="H42" s="59"/>
      <c r="I42" s="59"/>
      <c r="J42" s="59"/>
    </row>
    <row r="43" spans="1:10" hidden="1">
      <c r="A43" s="59"/>
      <c r="B43" s="59"/>
      <c r="C43" s="59"/>
      <c r="D43" s="59"/>
      <c r="E43" s="59"/>
      <c r="F43" s="59"/>
      <c r="G43" s="59"/>
      <c r="H43" s="59"/>
      <c r="I43" s="59"/>
      <c r="J43" s="59"/>
    </row>
    <row r="44" spans="1:10" hidden="1">
      <c r="A44" s="59"/>
      <c r="B44" s="59"/>
      <c r="C44" s="59"/>
      <c r="D44" s="59"/>
      <c r="E44" s="59"/>
      <c r="F44" s="59"/>
      <c r="G44" s="59"/>
      <c r="H44" s="59"/>
      <c r="I44" s="59"/>
      <c r="J44" s="59"/>
    </row>
    <row r="45" spans="1:10" hidden="1">
      <c r="A45" s="59"/>
      <c r="B45" s="59"/>
      <c r="C45" s="59"/>
      <c r="D45" s="59"/>
      <c r="E45" s="59"/>
      <c r="F45" s="59"/>
      <c r="G45" s="59"/>
      <c r="H45" s="59"/>
      <c r="I45" s="59"/>
      <c r="J45" s="59"/>
    </row>
    <row r="46" spans="1:10" hidden="1">
      <c r="A46" s="59"/>
      <c r="B46" s="59"/>
      <c r="C46" s="59"/>
      <c r="D46" s="59"/>
      <c r="E46" s="59"/>
      <c r="F46" s="59"/>
      <c r="G46" s="59"/>
      <c r="H46" s="59"/>
      <c r="I46" s="59"/>
      <c r="J46" s="59"/>
    </row>
    <row r="47" spans="1:10" hidden="1">
      <c r="A47" s="59"/>
      <c r="B47" s="59"/>
      <c r="C47" s="59"/>
      <c r="D47" s="59"/>
      <c r="E47" s="59"/>
      <c r="F47" s="59"/>
      <c r="G47" s="59"/>
      <c r="H47" s="59"/>
      <c r="I47" s="59"/>
      <c r="J47" s="59"/>
    </row>
    <row r="48" spans="1:10" hidden="1">
      <c r="A48" s="59"/>
      <c r="B48" s="59"/>
      <c r="C48" s="59"/>
      <c r="D48" s="59"/>
      <c r="E48" s="59"/>
      <c r="F48" s="59"/>
      <c r="G48" s="59"/>
      <c r="H48" s="59"/>
      <c r="I48" s="59"/>
      <c r="J48" s="59"/>
    </row>
    <row r="49" spans="1:10" hidden="1">
      <c r="A49" s="59"/>
      <c r="B49" s="59"/>
      <c r="C49" s="59"/>
      <c r="D49" s="59"/>
      <c r="E49" s="59"/>
      <c r="F49" s="59"/>
      <c r="G49" s="59"/>
      <c r="H49" s="59"/>
      <c r="I49" s="59"/>
      <c r="J49" s="59"/>
    </row>
    <row r="50" spans="1:10" hidden="1">
      <c r="A50" s="59"/>
      <c r="B50" s="59"/>
      <c r="C50" s="59"/>
      <c r="D50" s="59"/>
      <c r="E50" s="59"/>
      <c r="F50" s="59"/>
      <c r="G50" s="59"/>
      <c r="H50" s="59"/>
      <c r="I50" s="59"/>
      <c r="J50" s="59"/>
    </row>
    <row r="51" spans="1:10" hidden="1">
      <c r="A51" s="59"/>
      <c r="B51" s="59"/>
      <c r="C51" s="59"/>
      <c r="D51" s="59"/>
      <c r="E51" s="59"/>
      <c r="F51" s="59"/>
      <c r="G51" s="59"/>
      <c r="H51" s="59"/>
      <c r="I51" s="59"/>
      <c r="J51" s="59"/>
    </row>
    <row r="52" spans="1:10" hidden="1">
      <c r="A52" s="59"/>
      <c r="B52" s="59"/>
      <c r="C52" s="59"/>
      <c r="D52" s="59"/>
      <c r="E52" s="59"/>
      <c r="F52" s="59"/>
      <c r="G52" s="59"/>
      <c r="H52" s="59"/>
      <c r="I52" s="59"/>
      <c r="J52" s="59"/>
    </row>
    <row r="53" spans="1:10" hidden="1">
      <c r="A53" s="59"/>
      <c r="B53" s="59"/>
      <c r="C53" s="59"/>
      <c r="D53" s="59"/>
      <c r="E53" s="59"/>
      <c r="F53" s="59"/>
      <c r="G53" s="59"/>
      <c r="H53" s="59"/>
      <c r="I53" s="59"/>
      <c r="J53" s="59"/>
    </row>
    <row r="54" spans="1:10" hidden="1">
      <c r="A54" s="59"/>
      <c r="B54" s="59"/>
      <c r="C54" s="59"/>
      <c r="D54" s="59"/>
      <c r="E54" s="59"/>
      <c r="F54" s="59"/>
      <c r="G54" s="59"/>
      <c r="H54" s="59"/>
      <c r="I54" s="59"/>
      <c r="J54" s="59"/>
    </row>
    <row r="55" spans="1:10" hidden="1">
      <c r="A55" s="59"/>
      <c r="B55" s="59"/>
      <c r="C55" s="59"/>
      <c r="D55" s="59"/>
      <c r="E55" s="59"/>
      <c r="F55" s="59"/>
      <c r="G55" s="59"/>
      <c r="H55" s="59"/>
      <c r="I55" s="59"/>
      <c r="J55" s="59"/>
    </row>
    <row r="56" spans="1:10" hidden="1">
      <c r="A56" s="59"/>
      <c r="B56" s="59"/>
      <c r="C56" s="59"/>
      <c r="D56" s="59"/>
      <c r="E56" s="59"/>
      <c r="F56" s="59"/>
      <c r="G56" s="59"/>
      <c r="H56" s="59"/>
      <c r="I56" s="59"/>
      <c r="J56" s="59"/>
    </row>
    <row r="57" spans="1:10" hidden="1">
      <c r="A57" s="59"/>
      <c r="B57" s="59"/>
      <c r="C57" s="59"/>
      <c r="D57" s="59"/>
      <c r="E57" s="59"/>
      <c r="F57" s="59"/>
      <c r="G57" s="59"/>
      <c r="H57" s="59"/>
      <c r="I57" s="59"/>
      <c r="J57" s="59"/>
    </row>
    <row r="58" spans="1:10" hidden="1">
      <c r="A58" s="59"/>
      <c r="B58" s="59"/>
      <c r="C58" s="59"/>
      <c r="D58" s="59"/>
      <c r="E58" s="59"/>
      <c r="F58" s="59"/>
      <c r="G58" s="59"/>
      <c r="H58" s="59"/>
      <c r="I58" s="59"/>
      <c r="J58" s="59"/>
    </row>
    <row r="59" spans="1:10" hidden="1">
      <c r="A59" s="59"/>
      <c r="B59" s="59"/>
      <c r="C59" s="59"/>
      <c r="D59" s="59"/>
      <c r="E59" s="59"/>
      <c r="F59" s="59"/>
      <c r="G59" s="59"/>
      <c r="H59" s="59"/>
      <c r="I59" s="59"/>
      <c r="J59" s="59"/>
    </row>
    <row r="60" spans="1:10" hidden="1">
      <c r="A60" s="59"/>
      <c r="B60" s="59"/>
      <c r="C60" s="59"/>
      <c r="D60" s="59"/>
      <c r="E60" s="59"/>
      <c r="F60" s="59"/>
      <c r="G60" s="59"/>
      <c r="H60" s="59"/>
      <c r="I60" s="59"/>
      <c r="J60" s="59"/>
    </row>
    <row r="61" spans="1:10" hidden="1">
      <c r="A61" s="59"/>
      <c r="B61" s="59"/>
      <c r="C61" s="59"/>
      <c r="D61" s="59"/>
      <c r="E61" s="59"/>
      <c r="F61" s="59"/>
      <c r="G61" s="59"/>
      <c r="H61" s="59"/>
      <c r="I61" s="59"/>
      <c r="J61" s="59"/>
    </row>
    <row r="62" spans="1:10" hidden="1">
      <c r="A62" s="59"/>
      <c r="B62" s="59"/>
      <c r="C62" s="59"/>
      <c r="D62" s="59"/>
      <c r="E62" s="59"/>
      <c r="F62" s="59"/>
      <c r="G62" s="59"/>
      <c r="H62" s="59"/>
      <c r="I62" s="59"/>
      <c r="J62" s="59"/>
    </row>
    <row r="63" spans="1:10" hidden="1">
      <c r="A63" s="59"/>
      <c r="B63" s="59"/>
      <c r="C63" s="59"/>
      <c r="D63" s="59"/>
      <c r="E63" s="59"/>
      <c r="F63" s="59"/>
      <c r="G63" s="59"/>
      <c r="H63" s="59"/>
      <c r="I63" s="59"/>
      <c r="J63" s="59"/>
    </row>
    <row r="64" spans="1:10" hidden="1">
      <c r="A64" s="59"/>
      <c r="B64" s="59"/>
      <c r="C64" s="59"/>
      <c r="D64" s="59"/>
      <c r="E64" s="59"/>
      <c r="F64" s="59"/>
      <c r="G64" s="59"/>
      <c r="H64" s="59"/>
      <c r="I64" s="59"/>
      <c r="J64" s="59"/>
    </row>
    <row r="65" spans="1:10" hidden="1">
      <c r="A65" s="59"/>
      <c r="B65" s="59"/>
      <c r="C65" s="59"/>
      <c r="D65" s="59"/>
      <c r="E65" s="59"/>
      <c r="F65" s="59"/>
      <c r="G65" s="59"/>
      <c r="H65" s="59"/>
      <c r="I65" s="59"/>
      <c r="J65" s="59"/>
    </row>
    <row r="66" spans="1:10" hidden="1">
      <c r="A66" s="59"/>
      <c r="B66" s="59"/>
      <c r="C66" s="59"/>
      <c r="D66" s="59"/>
      <c r="E66" s="59"/>
      <c r="F66" s="59"/>
      <c r="G66" s="59"/>
      <c r="H66" s="59"/>
      <c r="I66" s="59"/>
      <c r="J66" s="59"/>
    </row>
    <row r="67" spans="1:10" hidden="1">
      <c r="A67" s="59"/>
      <c r="B67" s="59"/>
      <c r="C67" s="59"/>
      <c r="D67" s="59"/>
      <c r="E67" s="59"/>
      <c r="F67" s="59"/>
      <c r="G67" s="59"/>
      <c r="H67" s="59"/>
      <c r="I67" s="59"/>
      <c r="J67" s="59"/>
    </row>
    <row r="68" spans="1:10" hidden="1">
      <c r="A68" s="59"/>
      <c r="B68" s="59"/>
      <c r="C68" s="59"/>
      <c r="D68" s="59"/>
      <c r="E68" s="59"/>
      <c r="F68" s="59"/>
      <c r="G68" s="59"/>
      <c r="H68" s="59"/>
      <c r="I68" s="59"/>
      <c r="J68" s="59"/>
    </row>
    <row r="69" spans="1:10" hidden="1">
      <c r="A69" s="59"/>
      <c r="B69" s="59"/>
      <c r="C69" s="59"/>
      <c r="D69" s="59"/>
      <c r="E69" s="59"/>
      <c r="F69" s="59"/>
      <c r="G69" s="59"/>
      <c r="H69" s="59"/>
      <c r="I69" s="59"/>
      <c r="J69" s="59"/>
    </row>
    <row r="70" spans="1:10" hidden="1">
      <c r="A70" s="59"/>
      <c r="B70" s="59"/>
      <c r="C70" s="59"/>
      <c r="D70" s="59"/>
      <c r="E70" s="59"/>
      <c r="F70" s="59"/>
      <c r="G70" s="59"/>
      <c r="H70" s="59"/>
      <c r="I70" s="59"/>
      <c r="J70" s="59"/>
    </row>
    <row r="71" spans="1:10" hidden="1">
      <c r="A71" s="59"/>
      <c r="B71" s="59"/>
      <c r="C71" s="59"/>
      <c r="D71" s="59"/>
      <c r="E71" s="59"/>
      <c r="F71" s="59"/>
      <c r="G71" s="59"/>
      <c r="H71" s="59"/>
      <c r="I71" s="59"/>
      <c r="J71" s="59"/>
    </row>
    <row r="72" spans="1:10" hidden="1">
      <c r="A72" s="59"/>
      <c r="B72" s="59"/>
      <c r="C72" s="59"/>
      <c r="D72" s="59"/>
      <c r="E72" s="59"/>
      <c r="F72" s="59"/>
      <c r="G72" s="59"/>
      <c r="H72" s="59"/>
      <c r="I72" s="59"/>
      <c r="J72" s="59"/>
    </row>
    <row r="73" spans="1:10" hidden="1">
      <c r="A73" s="59"/>
      <c r="B73" s="59"/>
      <c r="C73" s="59"/>
      <c r="D73" s="59"/>
      <c r="E73" s="59"/>
      <c r="F73" s="59"/>
      <c r="G73" s="59"/>
      <c r="H73" s="59"/>
      <c r="I73" s="59"/>
      <c r="J73" s="59"/>
    </row>
    <row r="74" spans="1:10" hidden="1">
      <c r="A74" s="59"/>
      <c r="B74" s="59"/>
      <c r="C74" s="59"/>
      <c r="D74" s="59"/>
      <c r="E74" s="59"/>
      <c r="F74" s="59"/>
      <c r="G74" s="59"/>
      <c r="H74" s="59"/>
      <c r="I74" s="59"/>
      <c r="J74" s="59"/>
    </row>
    <row r="75" spans="1:10" hidden="1">
      <c r="A75" s="59"/>
      <c r="B75" s="59"/>
      <c r="C75" s="59"/>
      <c r="D75" s="59"/>
      <c r="E75" s="59"/>
      <c r="F75" s="59"/>
      <c r="G75" s="59"/>
      <c r="H75" s="59"/>
      <c r="I75" s="59"/>
      <c r="J75" s="59"/>
    </row>
    <row r="76" spans="1:10" hidden="1">
      <c r="A76" s="59"/>
      <c r="B76" s="59"/>
      <c r="C76" s="59"/>
      <c r="D76" s="59"/>
      <c r="E76" s="59"/>
      <c r="F76" s="59"/>
      <c r="G76" s="59"/>
      <c r="H76" s="59"/>
      <c r="I76" s="59"/>
      <c r="J76" s="59"/>
    </row>
    <row r="77" spans="1:10" hidden="1">
      <c r="A77" s="59"/>
      <c r="B77" s="59"/>
      <c r="C77" s="59"/>
      <c r="D77" s="59"/>
      <c r="E77" s="59"/>
      <c r="F77" s="59"/>
      <c r="G77" s="59"/>
      <c r="H77" s="59"/>
      <c r="I77" s="59"/>
      <c r="J77" s="59"/>
    </row>
    <row r="78" spans="1:10" hidden="1">
      <c r="A78" s="59"/>
      <c r="B78" s="59"/>
      <c r="C78" s="59"/>
      <c r="D78" s="59"/>
      <c r="E78" s="59"/>
      <c r="F78" s="59"/>
      <c r="G78" s="59"/>
      <c r="H78" s="59"/>
      <c r="I78" s="59"/>
      <c r="J78" s="59"/>
    </row>
    <row r="79" spans="1:10" hidden="1">
      <c r="A79" s="59"/>
      <c r="B79" s="59"/>
      <c r="C79" s="59"/>
      <c r="D79" s="59"/>
      <c r="E79" s="59"/>
      <c r="F79" s="59"/>
      <c r="G79" s="59"/>
      <c r="H79" s="59"/>
      <c r="I79" s="59"/>
      <c r="J79" s="59"/>
    </row>
    <row r="80" spans="1:10" hidden="1">
      <c r="A80" s="59"/>
      <c r="B80" s="59"/>
      <c r="C80" s="59"/>
      <c r="D80" s="59"/>
      <c r="E80" s="59"/>
      <c r="F80" s="59"/>
      <c r="G80" s="59"/>
      <c r="H80" s="59"/>
      <c r="I80" s="59"/>
      <c r="J80" s="59"/>
    </row>
    <row r="81" spans="1:10" hidden="1">
      <c r="A81" s="59"/>
      <c r="B81" s="59"/>
      <c r="C81" s="59"/>
      <c r="D81" s="59"/>
      <c r="E81" s="59"/>
      <c r="F81" s="59"/>
      <c r="G81" s="59"/>
      <c r="H81" s="59"/>
      <c r="I81" s="59"/>
      <c r="J81" s="59"/>
    </row>
    <row r="82" spans="1:10" hidden="1">
      <c r="A82" s="59"/>
      <c r="B82" s="59"/>
      <c r="C82" s="59"/>
      <c r="D82" s="59"/>
      <c r="E82" s="59"/>
      <c r="F82" s="59"/>
      <c r="G82" s="59"/>
      <c r="H82" s="59"/>
      <c r="I82" s="59"/>
      <c r="J82" s="59"/>
    </row>
    <row r="83" spans="1:10" hidden="1">
      <c r="A83" s="59"/>
      <c r="B83" s="59"/>
      <c r="C83" s="59"/>
      <c r="D83" s="59"/>
      <c r="E83" s="59"/>
      <c r="F83" s="59"/>
      <c r="G83" s="59"/>
      <c r="H83" s="59"/>
      <c r="I83" s="59"/>
      <c r="J83" s="59"/>
    </row>
    <row r="84" spans="1:10" hidden="1">
      <c r="A84" s="59"/>
      <c r="B84" s="59"/>
      <c r="C84" s="59"/>
      <c r="D84" s="59"/>
      <c r="E84" s="59"/>
      <c r="F84" s="59"/>
      <c r="G84" s="59"/>
      <c r="H84" s="59"/>
      <c r="I84" s="59"/>
      <c r="J84" s="59"/>
    </row>
    <row r="85" spans="1:10" hidden="1">
      <c r="A85" s="59"/>
      <c r="B85" s="59"/>
      <c r="C85" s="59"/>
      <c r="D85" s="59"/>
      <c r="E85" s="59"/>
      <c r="F85" s="59"/>
      <c r="G85" s="59"/>
      <c r="H85" s="59"/>
      <c r="I85" s="59"/>
      <c r="J85" s="59"/>
    </row>
    <row r="86" spans="1:10" hidden="1">
      <c r="A86" s="59"/>
      <c r="B86" s="59"/>
      <c r="C86" s="59"/>
      <c r="D86" s="59"/>
      <c r="E86" s="59"/>
      <c r="F86" s="59"/>
      <c r="G86" s="59"/>
      <c r="H86" s="59"/>
      <c r="I86" s="59"/>
      <c r="J86" s="59"/>
    </row>
    <row r="87" spans="1:10" hidden="1">
      <c r="A87" s="59"/>
      <c r="B87" s="59"/>
      <c r="C87" s="59"/>
      <c r="D87" s="59"/>
      <c r="E87" s="59"/>
      <c r="F87" s="59"/>
      <c r="G87" s="59"/>
      <c r="H87" s="59"/>
      <c r="I87" s="59"/>
      <c r="J87" s="59"/>
    </row>
    <row r="88" spans="1:10" hidden="1">
      <c r="A88" s="59"/>
      <c r="B88" s="59"/>
      <c r="C88" s="59"/>
      <c r="D88" s="59"/>
      <c r="E88" s="59"/>
      <c r="F88" s="59"/>
      <c r="G88" s="59"/>
      <c r="H88" s="59"/>
      <c r="I88" s="59"/>
      <c r="J88" s="59"/>
    </row>
    <row r="89" spans="1:10" hidden="1">
      <c r="A89" s="59"/>
      <c r="B89" s="59"/>
      <c r="C89" s="59"/>
      <c r="D89" s="59"/>
      <c r="E89" s="59"/>
      <c r="F89" s="59"/>
      <c r="G89" s="59"/>
      <c r="H89" s="59"/>
      <c r="I89" s="59"/>
      <c r="J89" s="59"/>
    </row>
    <row r="90" spans="1:10" hidden="1">
      <c r="A90" s="59"/>
      <c r="B90" s="59"/>
      <c r="C90" s="59"/>
      <c r="D90" s="59"/>
      <c r="E90" s="59"/>
      <c r="F90" s="59"/>
      <c r="G90" s="59"/>
      <c r="H90" s="59"/>
      <c r="I90" s="59"/>
      <c r="J90" s="59"/>
    </row>
    <row r="91" spans="1:10" hidden="1">
      <c r="A91" s="59"/>
      <c r="B91" s="59"/>
      <c r="C91" s="59"/>
      <c r="D91" s="59"/>
      <c r="E91" s="59"/>
      <c r="F91" s="59"/>
      <c r="G91" s="59"/>
      <c r="H91" s="59"/>
      <c r="I91" s="59"/>
      <c r="J91" s="59"/>
    </row>
    <row r="92" spans="1:10" hidden="1">
      <c r="A92" s="59"/>
      <c r="B92" s="59"/>
      <c r="C92" s="59"/>
      <c r="D92" s="59"/>
      <c r="E92" s="59"/>
      <c r="F92" s="59"/>
      <c r="G92" s="59"/>
      <c r="H92" s="59"/>
      <c r="I92" s="59"/>
      <c r="J92" s="59"/>
    </row>
    <row r="93" spans="1:10" hidden="1">
      <c r="A93" s="59"/>
      <c r="B93" s="59"/>
      <c r="C93" s="59"/>
      <c r="D93" s="59"/>
      <c r="E93" s="59"/>
      <c r="F93" s="59"/>
      <c r="G93" s="59"/>
      <c r="H93" s="59"/>
      <c r="I93" s="59"/>
      <c r="J93" s="59"/>
    </row>
    <row r="94" spans="1:10" hidden="1">
      <c r="A94" s="59"/>
      <c r="B94" s="59"/>
      <c r="C94" s="59"/>
      <c r="D94" s="59"/>
      <c r="E94" s="59"/>
      <c r="F94" s="59"/>
      <c r="G94" s="59"/>
      <c r="H94" s="59"/>
      <c r="I94" s="59"/>
      <c r="J94" s="59"/>
    </row>
    <row r="95" spans="1:10" hidden="1">
      <c r="A95" s="59"/>
      <c r="B95" s="59"/>
      <c r="C95" s="59"/>
      <c r="D95" s="59"/>
      <c r="E95" s="59"/>
      <c r="F95" s="59"/>
      <c r="G95" s="59"/>
      <c r="H95" s="59"/>
      <c r="I95" s="59"/>
      <c r="J95" s="59"/>
    </row>
    <row r="96" spans="1:10" hidden="1">
      <c r="A96" s="59"/>
      <c r="B96" s="59"/>
      <c r="C96" s="59"/>
      <c r="D96" s="59"/>
      <c r="E96" s="59"/>
      <c r="F96" s="59"/>
      <c r="G96" s="59"/>
      <c r="H96" s="59"/>
      <c r="I96" s="59"/>
      <c r="J96" s="59"/>
    </row>
    <row r="97" spans="1:10" hidden="1">
      <c r="A97" s="59"/>
      <c r="B97" s="59"/>
      <c r="C97" s="59"/>
      <c r="D97" s="59"/>
      <c r="E97" s="59"/>
      <c r="F97" s="59"/>
      <c r="G97" s="59"/>
      <c r="H97" s="59"/>
      <c r="I97" s="59"/>
      <c r="J97" s="59"/>
    </row>
    <row r="98" spans="1:10" hidden="1">
      <c r="A98" s="59"/>
      <c r="B98" s="59"/>
      <c r="C98" s="59"/>
      <c r="D98" s="59"/>
      <c r="E98" s="59"/>
      <c r="F98" s="59"/>
      <c r="G98" s="59"/>
      <c r="H98" s="59"/>
      <c r="I98" s="59"/>
      <c r="J98" s="59"/>
    </row>
    <row r="99" spans="1:10" hidden="1">
      <c r="A99" s="59"/>
      <c r="B99" s="59"/>
      <c r="C99" s="59"/>
      <c r="D99" s="59"/>
      <c r="E99" s="59"/>
      <c r="F99" s="59"/>
      <c r="G99" s="59"/>
      <c r="H99" s="59"/>
      <c r="I99" s="59"/>
      <c r="J99" s="59"/>
    </row>
    <row r="100" spans="1:10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</row>
    <row r="101" spans="1:10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</row>
    <row r="102" spans="1:10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</row>
    <row r="103" spans="1:10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</row>
    <row r="104" spans="1:10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</row>
    <row r="105" spans="1:10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</row>
    <row r="106" spans="1:10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</row>
    <row r="107" spans="1:10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H9:J25 A1:A7 C1:G25 H1:J7 K1:XFD25 B5:B1048576 A9:A1048576 C26:AY1048576 BA26:XFD1048576 AZ26:AZ9999 AZ10001:AZ1048576" xr:uid="{00000000-0002-0000-1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2" bestFit="1" customWidth="1"/>
    <col min="2" max="2" width="43.42578125" style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4">
      <c r="A1" s="37" t="s">
        <v>145</v>
      </c>
      <c r="B1" s="37" t="s" vm="1">
        <v>218</v>
      </c>
    </row>
    <row r="2" spans="1:14">
      <c r="A2" s="37" t="s">
        <v>144</v>
      </c>
      <c r="B2" s="37" t="s">
        <v>219</v>
      </c>
    </row>
    <row r="3" spans="1:14">
      <c r="A3" s="37" t="s">
        <v>146</v>
      </c>
      <c r="B3" s="37" t="s">
        <v>220</v>
      </c>
    </row>
    <row r="4" spans="1:14">
      <c r="A4" s="37" t="s">
        <v>147</v>
      </c>
      <c r="B4" s="37">
        <v>8801</v>
      </c>
    </row>
    <row r="5" spans="1:14" s="3" customFormat="1">
      <c r="A5" s="38" t="s">
        <v>116</v>
      </c>
      <c r="B5" s="40" t="s">
        <v>46</v>
      </c>
      <c r="C5" s="40" t="s">
        <v>14</v>
      </c>
      <c r="D5" s="40" t="s">
        <v>15</v>
      </c>
      <c r="E5" s="40" t="s">
        <v>59</v>
      </c>
      <c r="F5" s="40" t="s">
        <v>103</v>
      </c>
      <c r="G5" s="40" t="s">
        <v>55</v>
      </c>
      <c r="H5" s="40" t="s">
        <v>111</v>
      </c>
      <c r="I5" s="40" t="s">
        <v>148</v>
      </c>
      <c r="J5" s="42" t="s">
        <v>149</v>
      </c>
    </row>
    <row r="6" spans="1:14" s="3" customFormat="1">
      <c r="A6" s="123" t="s">
        <v>3565</v>
      </c>
      <c r="B6" s="124" t="s">
        <v>3565</v>
      </c>
      <c r="C6" s="124" t="s">
        <v>3565</v>
      </c>
      <c r="D6" s="124" t="s">
        <v>3565</v>
      </c>
      <c r="E6" s="12" t="s">
        <v>19</v>
      </c>
      <c r="F6" s="124" t="s">
        <v>3565</v>
      </c>
      <c r="G6" s="12" t="s">
        <v>19</v>
      </c>
      <c r="H6" s="12" t="s">
        <v>198</v>
      </c>
      <c r="I6" s="27" t="s">
        <v>19</v>
      </c>
      <c r="J6" s="13" t="s">
        <v>19</v>
      </c>
    </row>
    <row r="7" spans="1:14" s="4" customFormat="1" ht="20.25">
      <c r="A7" s="125" t="s">
        <v>3565</v>
      </c>
      <c r="B7" s="15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8</v>
      </c>
    </row>
    <row r="8" spans="1:14" s="4" customFormat="1" ht="20.25">
      <c r="A8" s="59" t="s">
        <v>58</v>
      </c>
      <c r="B8" s="130" t="s">
        <v>3565</v>
      </c>
      <c r="C8" s="130" t="s">
        <v>3565</v>
      </c>
      <c r="D8" s="130" t="s">
        <v>3565</v>
      </c>
      <c r="E8" s="130" t="s">
        <v>3565</v>
      </c>
      <c r="F8" s="130" t="s">
        <v>3565</v>
      </c>
      <c r="G8" s="130" t="s">
        <v>3565</v>
      </c>
      <c r="H8" s="68">
        <f>H9+H17</f>
        <v>-3226.149055367508</v>
      </c>
      <c r="I8" s="69">
        <f>IFERROR(H8/$H$8,0)</f>
        <v>1</v>
      </c>
      <c r="J8" s="69">
        <f>H8/'סכום נכסי הקרן'!$C$41</f>
        <v>-1.5328676720065086E-4</v>
      </c>
      <c r="N8" s="1"/>
    </row>
    <row r="9" spans="1:14">
      <c r="A9" s="77" t="s">
        <v>187</v>
      </c>
      <c r="B9" s="130" t="s">
        <v>3565</v>
      </c>
      <c r="C9" s="130" t="s">
        <v>3565</v>
      </c>
      <c r="D9" s="130" t="s">
        <v>3565</v>
      </c>
      <c r="E9" s="130" t="s">
        <v>3565</v>
      </c>
      <c r="F9" s="130" t="s">
        <v>3565</v>
      </c>
      <c r="G9" s="130" t="s">
        <v>3565</v>
      </c>
      <c r="H9" s="68">
        <f>SUM(H10:H16)</f>
        <v>-3739.0018359295082</v>
      </c>
      <c r="I9" s="69">
        <f t="shared" ref="I9:I11" si="0">IFERROR(H9/$H$8,0)</f>
        <v>1.158967478489173</v>
      </c>
      <c r="J9" s="69">
        <f>H9/'סכום נכסי הקרן'!$C$41</f>
        <v>-1.7765437806829519E-4</v>
      </c>
    </row>
    <row r="10" spans="1:14">
      <c r="A10" s="58" t="s">
        <v>3322</v>
      </c>
      <c r="B10" s="59" t="s">
        <v>3323</v>
      </c>
      <c r="C10" s="59" t="s">
        <v>621</v>
      </c>
      <c r="D10" s="130" t="s">
        <v>3565</v>
      </c>
      <c r="E10" s="72">
        <v>0</v>
      </c>
      <c r="F10" s="71" t="s">
        <v>132</v>
      </c>
      <c r="G10" s="72">
        <v>0</v>
      </c>
      <c r="H10" s="68">
        <v>-431.73168119899998</v>
      </c>
      <c r="I10" s="69">
        <f t="shared" si="0"/>
        <v>0.13382260825199818</v>
      </c>
      <c r="J10" s="69">
        <f>H10/'סכום נכסי הקרן'!$C$41</f>
        <v>-2.0513234997307944E-5</v>
      </c>
    </row>
    <row r="11" spans="1:14">
      <c r="A11" s="58" t="s">
        <v>3324</v>
      </c>
      <c r="B11" s="59" t="s">
        <v>3325</v>
      </c>
      <c r="C11" s="59" t="s">
        <v>621</v>
      </c>
      <c r="D11" s="130" t="s">
        <v>3565</v>
      </c>
      <c r="E11" s="72">
        <v>0</v>
      </c>
      <c r="F11" s="71" t="s">
        <v>132</v>
      </c>
      <c r="G11" s="72">
        <v>0</v>
      </c>
      <c r="H11" s="68">
        <v>-854.50315625899998</v>
      </c>
      <c r="I11" s="69">
        <f t="shared" si="0"/>
        <v>0.26486784757738324</v>
      </c>
      <c r="J11" s="69">
        <f>H11/'סכום נכסי הקרן'!$C$41</f>
        <v>-4.0600736090531821E-5</v>
      </c>
    </row>
    <row r="12" spans="1:14">
      <c r="A12" s="58" t="s">
        <v>2166</v>
      </c>
      <c r="B12" s="59">
        <v>9922</v>
      </c>
      <c r="C12" s="59" t="s">
        <v>621</v>
      </c>
      <c r="D12" s="130" t="s">
        <v>3565</v>
      </c>
      <c r="E12" s="72">
        <v>0</v>
      </c>
      <c r="F12" s="71" t="s">
        <v>131</v>
      </c>
      <c r="G12" s="72">
        <v>0</v>
      </c>
      <c r="H12" s="68">
        <v>607.78400999999997</v>
      </c>
      <c r="I12" s="69">
        <f t="shared" ref="I12" si="1">IFERROR(H12/$H$8,0)</f>
        <v>-0.1883930344101116</v>
      </c>
      <c r="J12" s="69">
        <f>H12/'סכום נכסי הקרן'!$C$41</f>
        <v>2.8878159207846983E-5</v>
      </c>
    </row>
    <row r="13" spans="1:14">
      <c r="A13" s="58" t="s">
        <v>3538</v>
      </c>
      <c r="B13" s="59">
        <v>7562</v>
      </c>
      <c r="C13" s="59" t="s">
        <v>621</v>
      </c>
      <c r="D13" s="130" t="s">
        <v>3565</v>
      </c>
      <c r="E13" s="72">
        <v>0</v>
      </c>
      <c r="F13" s="71" t="s">
        <v>132</v>
      </c>
      <c r="G13" s="72">
        <v>0</v>
      </c>
      <c r="H13" s="68">
        <v>-11.309000728790267</v>
      </c>
      <c r="I13" s="69">
        <f t="shared" ref="I13:I17" si="2">IFERROR(H13/$H$8,0)</f>
        <v>3.5054179254287421E-3</v>
      </c>
      <c r="J13" s="69">
        <f>H13/'סכום נכסי הקרן'!$C$41</f>
        <v>-5.3733418147618417E-7</v>
      </c>
    </row>
    <row r="14" spans="1:14">
      <c r="A14" s="58" t="s">
        <v>3539</v>
      </c>
      <c r="B14" s="59">
        <v>9483</v>
      </c>
      <c r="C14" s="59" t="s">
        <v>621</v>
      </c>
      <c r="D14" s="130" t="s">
        <v>3565</v>
      </c>
      <c r="E14" s="72">
        <v>0</v>
      </c>
      <c r="F14" s="71" t="s">
        <v>131</v>
      </c>
      <c r="G14" s="72">
        <v>0</v>
      </c>
      <c r="H14" s="68">
        <v>187.481563244564</v>
      </c>
      <c r="I14" s="69">
        <f t="shared" si="2"/>
        <v>-5.8113112576941045E-2</v>
      </c>
      <c r="J14" s="69">
        <f>H14/'סכום נכסי הקרן'!$C$41</f>
        <v>8.9079711588867781E-6</v>
      </c>
    </row>
    <row r="15" spans="1:14">
      <c r="A15" s="58" t="s">
        <v>3540</v>
      </c>
      <c r="B15" s="59">
        <v>9724</v>
      </c>
      <c r="C15" s="59" t="s">
        <v>621</v>
      </c>
      <c r="D15" s="130" t="s">
        <v>3565</v>
      </c>
      <c r="E15" s="72">
        <v>0</v>
      </c>
      <c r="F15" s="71" t="s">
        <v>132</v>
      </c>
      <c r="G15" s="72">
        <v>0</v>
      </c>
      <c r="H15" s="68">
        <v>-3237.2963379561475</v>
      </c>
      <c r="I15" s="69">
        <f t="shared" si="2"/>
        <v>1.0034552906258603</v>
      </c>
      <c r="J15" s="69">
        <f>H15/'סכום נכסי הקרן'!$C$41</f>
        <v>-1.5381641753042769E-4</v>
      </c>
    </row>
    <row r="16" spans="1:14">
      <c r="A16" s="58" t="s">
        <v>3541</v>
      </c>
      <c r="B16" s="59">
        <v>8892</v>
      </c>
      <c r="C16" s="59" t="s">
        <v>621</v>
      </c>
      <c r="D16" s="130" t="s">
        <v>3565</v>
      </c>
      <c r="E16" s="72">
        <v>0</v>
      </c>
      <c r="F16" s="71" t="s">
        <v>132</v>
      </c>
      <c r="G16" s="72">
        <v>0</v>
      </c>
      <c r="H16" s="68">
        <v>0.57276696886541634</v>
      </c>
      <c r="I16" s="69">
        <f t="shared" si="2"/>
        <v>-1.775389044447512E-4</v>
      </c>
      <c r="J16" s="69">
        <f>H16/'סכום נכסי הקרן'!$C$41</f>
        <v>2.7214364714681176E-8</v>
      </c>
    </row>
    <row r="17" spans="1:10">
      <c r="A17" s="109" t="s">
        <v>186</v>
      </c>
      <c r="B17" s="151" t="s">
        <v>3565</v>
      </c>
      <c r="C17" s="152" t="s">
        <v>3565</v>
      </c>
      <c r="D17" s="151" t="s">
        <v>3565</v>
      </c>
      <c r="E17" s="151" t="s">
        <v>3565</v>
      </c>
      <c r="F17" s="151" t="s">
        <v>3565</v>
      </c>
      <c r="G17" s="151" t="s">
        <v>3565</v>
      </c>
      <c r="H17" s="68">
        <f>SUM(H18:H24)</f>
        <v>512.85278056200002</v>
      </c>
      <c r="I17" s="69">
        <f t="shared" si="2"/>
        <v>-0.15896747848917298</v>
      </c>
      <c r="J17" s="69">
        <f>H17/'סכום נכסי הקרן'!$C$41</f>
        <v>2.4367610867644329E-5</v>
      </c>
    </row>
    <row r="18" spans="1:10">
      <c r="A18" s="58" t="s">
        <v>3542</v>
      </c>
      <c r="B18" s="59">
        <v>7890</v>
      </c>
      <c r="C18" s="59" t="s">
        <v>621</v>
      </c>
      <c r="D18" s="130" t="s">
        <v>3565</v>
      </c>
      <c r="E18" s="72">
        <v>0</v>
      </c>
      <c r="F18" s="71" t="s">
        <v>131</v>
      </c>
      <c r="G18" s="72">
        <v>0</v>
      </c>
      <c r="H18" s="68">
        <v>-69.296700000000001</v>
      </c>
      <c r="I18" s="69">
        <f t="shared" ref="I18:I19" si="3">IFERROR(H18/$H$8,0)</f>
        <v>2.1479695702437421E-2</v>
      </c>
      <c r="J18" s="69">
        <f>H18/'סכום נכסי הקרן'!$C$41</f>
        <v>-3.2925531146803453E-6</v>
      </c>
    </row>
    <row r="19" spans="1:10">
      <c r="A19" s="58" t="s">
        <v>3543</v>
      </c>
      <c r="B19" s="59">
        <v>8397</v>
      </c>
      <c r="C19" s="59" t="s">
        <v>621</v>
      </c>
      <c r="D19" s="130" t="s">
        <v>3565</v>
      </c>
      <c r="E19" s="72">
        <v>0</v>
      </c>
      <c r="F19" s="71" t="s">
        <v>131</v>
      </c>
      <c r="G19" s="72">
        <v>0</v>
      </c>
      <c r="H19" s="68">
        <v>582.14948056200001</v>
      </c>
      <c r="I19" s="69">
        <f t="shared" si="3"/>
        <v>-0.18044717419161038</v>
      </c>
      <c r="J19" s="69">
        <f>H19/'סכום נכסי הקרן'!$C$41</f>
        <v>2.7660163982324677E-5</v>
      </c>
    </row>
    <row r="20" spans="1:10" hidden="1">
      <c r="A20" s="59"/>
      <c r="B20" s="59"/>
      <c r="C20" s="59"/>
      <c r="D20" s="59"/>
      <c r="E20" s="59"/>
      <c r="F20" s="59"/>
      <c r="G20" s="59"/>
      <c r="H20" s="59"/>
      <c r="I20" s="59"/>
      <c r="J20" s="59"/>
    </row>
    <row r="21" spans="1:10" hidden="1">
      <c r="A21" s="59"/>
      <c r="B21" s="59"/>
      <c r="C21" s="59"/>
      <c r="D21" s="59"/>
      <c r="E21" s="59"/>
      <c r="F21" s="59"/>
      <c r="G21" s="59"/>
      <c r="H21" s="59"/>
      <c r="I21" s="59"/>
      <c r="J21" s="59"/>
    </row>
    <row r="22" spans="1:10" hidden="1">
      <c r="A22" s="59"/>
      <c r="B22" s="59"/>
      <c r="C22" s="59"/>
      <c r="D22" s="59"/>
      <c r="E22" s="59"/>
      <c r="F22" s="59"/>
      <c r="G22" s="59"/>
      <c r="H22" s="59"/>
      <c r="I22" s="59"/>
      <c r="J22" s="59"/>
    </row>
    <row r="23" spans="1:10" hidden="1">
      <c r="A23" s="59"/>
      <c r="B23" s="59"/>
      <c r="C23" s="59"/>
      <c r="D23" s="59"/>
      <c r="E23" s="59"/>
      <c r="F23" s="59"/>
      <c r="G23" s="59"/>
      <c r="H23" s="59"/>
      <c r="I23" s="59"/>
      <c r="J23" s="59"/>
    </row>
    <row r="24" spans="1:10" hidden="1">
      <c r="A24" s="59"/>
      <c r="B24" s="59"/>
      <c r="C24" s="59"/>
      <c r="D24" s="59"/>
      <c r="E24" s="59"/>
      <c r="F24" s="59"/>
      <c r="G24" s="59"/>
      <c r="H24" s="59"/>
      <c r="I24" s="59"/>
      <c r="J24" s="59"/>
    </row>
    <row r="25" spans="1:10" hidden="1">
      <c r="A25" s="59"/>
      <c r="B25" s="59"/>
      <c r="C25" s="59"/>
      <c r="D25" s="59"/>
      <c r="E25" s="59"/>
      <c r="F25" s="59"/>
      <c r="G25" s="59"/>
      <c r="H25" s="59"/>
      <c r="I25" s="59"/>
      <c r="J25" s="59"/>
    </row>
    <row r="26" spans="1:10" hidden="1">
      <c r="A26" s="59"/>
      <c r="B26" s="59"/>
      <c r="C26" s="59"/>
      <c r="D26" s="59"/>
      <c r="E26" s="59"/>
      <c r="F26" s="59"/>
      <c r="G26" s="59"/>
      <c r="H26" s="59"/>
      <c r="I26" s="59"/>
      <c r="J26" s="59"/>
    </row>
    <row r="27" spans="1:10" hidden="1">
      <c r="A27" s="59"/>
      <c r="B27" s="59"/>
      <c r="C27" s="59"/>
      <c r="D27" s="59"/>
      <c r="E27" s="59"/>
      <c r="F27" s="59"/>
      <c r="G27" s="59"/>
      <c r="H27" s="59"/>
      <c r="I27" s="59"/>
      <c r="J27" s="59"/>
    </row>
    <row r="28" spans="1:10" hidden="1">
      <c r="A28" s="59"/>
      <c r="B28" s="59"/>
      <c r="C28" s="59"/>
      <c r="D28" s="59"/>
      <c r="E28" s="59"/>
      <c r="F28" s="59"/>
      <c r="G28" s="59"/>
      <c r="H28" s="59"/>
      <c r="I28" s="59"/>
      <c r="J28" s="59"/>
    </row>
    <row r="29" spans="1:10" hidden="1">
      <c r="A29" s="59"/>
      <c r="B29" s="59"/>
      <c r="C29" s="59"/>
      <c r="D29" s="59"/>
      <c r="E29" s="59"/>
      <c r="F29" s="59"/>
      <c r="G29" s="59"/>
      <c r="H29" s="59"/>
      <c r="I29" s="59"/>
      <c r="J29" s="59"/>
    </row>
    <row r="30" spans="1:10" hidden="1">
      <c r="A30" s="59"/>
      <c r="B30" s="59"/>
      <c r="C30" s="59"/>
      <c r="D30" s="59"/>
      <c r="E30" s="59"/>
      <c r="F30" s="59"/>
      <c r="G30" s="59"/>
      <c r="H30" s="59"/>
      <c r="I30" s="59"/>
      <c r="J30" s="59"/>
    </row>
    <row r="31" spans="1:10" hidden="1">
      <c r="A31" s="59"/>
      <c r="B31" s="59"/>
      <c r="C31" s="59"/>
      <c r="D31" s="59"/>
      <c r="E31" s="59"/>
      <c r="F31" s="59"/>
      <c r="G31" s="59"/>
      <c r="H31" s="59"/>
      <c r="I31" s="59"/>
      <c r="J31" s="59"/>
    </row>
    <row r="32" spans="1:10" hidden="1">
      <c r="A32" s="59"/>
      <c r="B32" s="59"/>
      <c r="C32" s="59"/>
      <c r="D32" s="59"/>
      <c r="E32" s="59"/>
      <c r="F32" s="59"/>
      <c r="G32" s="59"/>
      <c r="H32" s="59"/>
      <c r="I32" s="59"/>
      <c r="J32" s="59"/>
    </row>
    <row r="33" spans="1:10" hidden="1">
      <c r="A33" s="59"/>
      <c r="B33" s="59"/>
      <c r="C33" s="59"/>
      <c r="D33" s="59"/>
      <c r="E33" s="59"/>
      <c r="F33" s="59"/>
      <c r="G33" s="59"/>
      <c r="H33" s="59"/>
      <c r="I33" s="59"/>
      <c r="J33" s="59"/>
    </row>
    <row r="34" spans="1:10" hidden="1">
      <c r="A34" s="59"/>
      <c r="B34" s="59"/>
      <c r="C34" s="59"/>
      <c r="D34" s="59"/>
      <c r="E34" s="59"/>
      <c r="F34" s="59"/>
      <c r="G34" s="59"/>
      <c r="H34" s="59"/>
      <c r="I34" s="59"/>
      <c r="J34" s="59"/>
    </row>
    <row r="35" spans="1:10" hidden="1">
      <c r="A35" s="59"/>
      <c r="B35" s="59"/>
      <c r="C35" s="59"/>
      <c r="D35" s="59"/>
      <c r="E35" s="59"/>
      <c r="F35" s="59"/>
      <c r="G35" s="59"/>
      <c r="H35" s="59"/>
      <c r="I35" s="59"/>
      <c r="J35" s="59"/>
    </row>
    <row r="36" spans="1:10" hidden="1">
      <c r="A36" s="59"/>
      <c r="B36" s="59"/>
      <c r="C36" s="59"/>
      <c r="D36" s="59"/>
      <c r="E36" s="59"/>
      <c r="F36" s="59"/>
      <c r="G36" s="59"/>
      <c r="H36" s="59"/>
      <c r="I36" s="59"/>
      <c r="J36" s="59"/>
    </row>
    <row r="37" spans="1:10" hidden="1">
      <c r="A37" s="59"/>
      <c r="B37" s="59"/>
      <c r="C37" s="59"/>
      <c r="D37" s="59"/>
      <c r="E37" s="59"/>
      <c r="F37" s="59"/>
      <c r="G37" s="59"/>
      <c r="H37" s="59"/>
      <c r="I37" s="59"/>
      <c r="J37" s="59"/>
    </row>
    <row r="38" spans="1:10" hidden="1">
      <c r="A38" s="59"/>
      <c r="B38" s="59"/>
      <c r="C38" s="59"/>
      <c r="D38" s="59"/>
      <c r="E38" s="59"/>
      <c r="F38" s="59"/>
      <c r="G38" s="59"/>
      <c r="H38" s="59"/>
      <c r="I38" s="59"/>
      <c r="J38" s="59"/>
    </row>
    <row r="39" spans="1:10" hidden="1">
      <c r="A39" s="59"/>
      <c r="B39" s="59"/>
      <c r="C39" s="59"/>
      <c r="D39" s="59"/>
      <c r="E39" s="59"/>
      <c r="F39" s="59"/>
      <c r="G39" s="59"/>
      <c r="H39" s="59"/>
      <c r="I39" s="59"/>
      <c r="J39" s="59"/>
    </row>
    <row r="40" spans="1:10" hidden="1">
      <c r="A40" s="59"/>
      <c r="B40" s="59"/>
      <c r="C40" s="59"/>
      <c r="D40" s="59"/>
      <c r="E40" s="59"/>
      <c r="F40" s="59"/>
      <c r="G40" s="59"/>
      <c r="H40" s="59"/>
      <c r="I40" s="59"/>
      <c r="J40" s="59"/>
    </row>
    <row r="41" spans="1:10" hidden="1">
      <c r="A41" s="59"/>
      <c r="B41" s="59"/>
      <c r="C41" s="59"/>
      <c r="D41" s="59"/>
      <c r="E41" s="59"/>
      <c r="F41" s="59"/>
      <c r="G41" s="59"/>
      <c r="H41" s="59"/>
      <c r="I41" s="59"/>
      <c r="J41" s="59"/>
    </row>
    <row r="42" spans="1:10" hidden="1">
      <c r="A42" s="59"/>
      <c r="B42" s="59"/>
      <c r="C42" s="59"/>
      <c r="D42" s="59"/>
      <c r="E42" s="59"/>
      <c r="F42" s="59"/>
      <c r="G42" s="59"/>
      <c r="H42" s="59"/>
      <c r="I42" s="59"/>
      <c r="J42" s="59"/>
    </row>
    <row r="43" spans="1:10" hidden="1">
      <c r="A43" s="59"/>
      <c r="B43" s="59"/>
      <c r="C43" s="59"/>
      <c r="D43" s="59"/>
      <c r="E43" s="59"/>
      <c r="F43" s="59"/>
      <c r="G43" s="59"/>
      <c r="H43" s="59"/>
      <c r="I43" s="59"/>
      <c r="J43" s="59"/>
    </row>
    <row r="44" spans="1:10" hidden="1">
      <c r="A44" s="59"/>
      <c r="B44" s="59"/>
      <c r="C44" s="59"/>
      <c r="D44" s="59"/>
      <c r="E44" s="59"/>
      <c r="F44" s="59"/>
      <c r="G44" s="59"/>
      <c r="H44" s="59"/>
      <c r="I44" s="59"/>
      <c r="J44" s="59"/>
    </row>
    <row r="45" spans="1:10" hidden="1">
      <c r="A45" s="59"/>
      <c r="B45" s="59"/>
      <c r="C45" s="59"/>
      <c r="D45" s="59"/>
      <c r="E45" s="59"/>
      <c r="F45" s="59"/>
      <c r="G45" s="59"/>
      <c r="H45" s="59"/>
      <c r="I45" s="59"/>
      <c r="J45" s="59"/>
    </row>
    <row r="46" spans="1:10" hidden="1">
      <c r="A46" s="59"/>
      <c r="B46" s="59"/>
      <c r="C46" s="59"/>
      <c r="D46" s="59"/>
      <c r="E46" s="59"/>
      <c r="F46" s="59"/>
      <c r="G46" s="59"/>
      <c r="H46" s="59"/>
      <c r="I46" s="59"/>
      <c r="J46" s="59"/>
    </row>
    <row r="47" spans="1:10" hidden="1">
      <c r="A47" s="59"/>
      <c r="B47" s="59"/>
      <c r="C47" s="59"/>
      <c r="D47" s="59"/>
      <c r="E47" s="59"/>
      <c r="F47" s="59"/>
      <c r="G47" s="59"/>
      <c r="H47" s="59"/>
      <c r="I47" s="59"/>
      <c r="J47" s="59"/>
    </row>
    <row r="48" spans="1:10" hidden="1">
      <c r="A48" s="59"/>
      <c r="B48" s="59"/>
      <c r="C48" s="59"/>
      <c r="D48" s="59"/>
      <c r="E48" s="59"/>
      <c r="F48" s="59"/>
      <c r="G48" s="59"/>
      <c r="H48" s="59"/>
      <c r="I48" s="59"/>
      <c r="J48" s="59"/>
    </row>
    <row r="49" spans="1:10" hidden="1">
      <c r="A49" s="59"/>
      <c r="B49" s="59"/>
      <c r="C49" s="59"/>
      <c r="D49" s="59"/>
      <c r="E49" s="59"/>
      <c r="F49" s="59"/>
      <c r="G49" s="59"/>
      <c r="H49" s="59"/>
      <c r="I49" s="59"/>
      <c r="J49" s="59"/>
    </row>
    <row r="50" spans="1:10" hidden="1">
      <c r="A50" s="59"/>
      <c r="B50" s="59"/>
      <c r="C50" s="59"/>
      <c r="D50" s="59"/>
      <c r="E50" s="59"/>
      <c r="F50" s="59"/>
      <c r="G50" s="59"/>
      <c r="H50" s="59"/>
      <c r="I50" s="59"/>
      <c r="J50" s="59"/>
    </row>
    <row r="51" spans="1:10" hidden="1">
      <c r="A51" s="59"/>
      <c r="B51" s="59"/>
      <c r="C51" s="59"/>
      <c r="D51" s="59"/>
      <c r="E51" s="59"/>
      <c r="F51" s="59"/>
      <c r="G51" s="59"/>
      <c r="H51" s="59"/>
      <c r="I51" s="59"/>
      <c r="J51" s="59"/>
    </row>
    <row r="52" spans="1:10" hidden="1">
      <c r="A52" s="59"/>
      <c r="B52" s="59"/>
      <c r="C52" s="59"/>
      <c r="D52" s="59"/>
      <c r="E52" s="59"/>
      <c r="F52" s="59"/>
      <c r="G52" s="59"/>
      <c r="H52" s="59"/>
      <c r="I52" s="59"/>
      <c r="J52" s="59"/>
    </row>
    <row r="53" spans="1:10" hidden="1">
      <c r="A53" s="59"/>
      <c r="B53" s="59"/>
      <c r="C53" s="59"/>
      <c r="D53" s="59"/>
      <c r="E53" s="59"/>
      <c r="F53" s="59"/>
      <c r="G53" s="59"/>
      <c r="H53" s="59"/>
      <c r="I53" s="59"/>
      <c r="J53" s="59"/>
    </row>
    <row r="54" spans="1:10" hidden="1">
      <c r="A54" s="59"/>
      <c r="B54" s="59"/>
      <c r="C54" s="59"/>
      <c r="D54" s="59"/>
      <c r="E54" s="59"/>
      <c r="F54" s="59"/>
      <c r="G54" s="59"/>
      <c r="H54" s="59"/>
      <c r="I54" s="59"/>
      <c r="J54" s="59"/>
    </row>
    <row r="55" spans="1:10" hidden="1">
      <c r="A55" s="59"/>
      <c r="B55" s="59"/>
      <c r="C55" s="59"/>
      <c r="D55" s="59"/>
      <c r="E55" s="59"/>
      <c r="F55" s="59"/>
      <c r="G55" s="59"/>
      <c r="H55" s="59"/>
      <c r="I55" s="59"/>
      <c r="J55" s="59"/>
    </row>
    <row r="56" spans="1:10" hidden="1">
      <c r="A56" s="59"/>
      <c r="B56" s="59"/>
      <c r="C56" s="59"/>
      <c r="D56" s="59"/>
      <c r="E56" s="59"/>
      <c r="F56" s="59"/>
      <c r="G56" s="59"/>
      <c r="H56" s="59"/>
      <c r="I56" s="59"/>
      <c r="J56" s="59"/>
    </row>
    <row r="57" spans="1:10" hidden="1">
      <c r="A57" s="59"/>
      <c r="B57" s="59"/>
      <c r="C57" s="59"/>
      <c r="D57" s="59"/>
      <c r="E57" s="59"/>
      <c r="F57" s="59"/>
      <c r="G57" s="59"/>
      <c r="H57" s="59"/>
      <c r="I57" s="59"/>
      <c r="J57" s="59"/>
    </row>
    <row r="58" spans="1:10" hidden="1">
      <c r="A58" s="59"/>
      <c r="B58" s="59"/>
      <c r="C58" s="59"/>
      <c r="D58" s="59"/>
      <c r="E58" s="59"/>
      <c r="F58" s="59"/>
      <c r="G58" s="59"/>
      <c r="H58" s="59"/>
      <c r="I58" s="59"/>
      <c r="J58" s="59"/>
    </row>
    <row r="59" spans="1:10" hidden="1">
      <c r="A59" s="59"/>
      <c r="B59" s="59"/>
      <c r="C59" s="59"/>
      <c r="D59" s="59"/>
      <c r="E59" s="59"/>
      <c r="F59" s="59"/>
      <c r="G59" s="59"/>
      <c r="H59" s="59"/>
      <c r="I59" s="59"/>
      <c r="J59" s="59"/>
    </row>
    <row r="60" spans="1:10" hidden="1">
      <c r="A60" s="59"/>
      <c r="B60" s="59"/>
      <c r="C60" s="59"/>
      <c r="D60" s="59"/>
      <c r="E60" s="59"/>
      <c r="F60" s="59"/>
      <c r="G60" s="59"/>
      <c r="H60" s="59"/>
      <c r="I60" s="59"/>
      <c r="J60" s="59"/>
    </row>
    <row r="61" spans="1:10" hidden="1">
      <c r="A61" s="59"/>
      <c r="B61" s="59"/>
      <c r="C61" s="59"/>
      <c r="D61" s="59"/>
      <c r="E61" s="59"/>
      <c r="F61" s="59"/>
      <c r="G61" s="59"/>
      <c r="H61" s="59"/>
      <c r="I61" s="59"/>
      <c r="J61" s="59"/>
    </row>
    <row r="62" spans="1:10" hidden="1">
      <c r="A62" s="59"/>
      <c r="B62" s="59"/>
      <c r="C62" s="59"/>
      <c r="D62" s="59"/>
      <c r="E62" s="59"/>
      <c r="F62" s="59"/>
      <c r="G62" s="59"/>
      <c r="H62" s="59"/>
      <c r="I62" s="59"/>
      <c r="J62" s="59"/>
    </row>
    <row r="63" spans="1:10" hidden="1">
      <c r="A63" s="59"/>
      <c r="B63" s="59"/>
      <c r="C63" s="59"/>
      <c r="D63" s="59"/>
      <c r="E63" s="59"/>
      <c r="F63" s="59"/>
      <c r="G63" s="59"/>
      <c r="H63" s="59"/>
      <c r="I63" s="59"/>
      <c r="J63" s="59"/>
    </row>
    <row r="64" spans="1:10" hidden="1">
      <c r="A64" s="59"/>
      <c r="B64" s="59"/>
      <c r="C64" s="59"/>
      <c r="D64" s="59"/>
      <c r="E64" s="59"/>
      <c r="F64" s="59"/>
      <c r="G64" s="59"/>
      <c r="H64" s="59"/>
      <c r="I64" s="59"/>
      <c r="J64" s="59"/>
    </row>
    <row r="65" spans="1:10" hidden="1">
      <c r="A65" s="59"/>
      <c r="B65" s="59"/>
      <c r="C65" s="59"/>
      <c r="D65" s="59"/>
      <c r="E65" s="59"/>
      <c r="F65" s="59"/>
      <c r="G65" s="59"/>
      <c r="H65" s="59"/>
      <c r="I65" s="59"/>
      <c r="J65" s="59"/>
    </row>
    <row r="66" spans="1:10" hidden="1">
      <c r="A66" s="59"/>
      <c r="B66" s="59"/>
      <c r="C66" s="59"/>
      <c r="D66" s="59"/>
      <c r="E66" s="59"/>
      <c r="F66" s="59"/>
      <c r="G66" s="59"/>
      <c r="H66" s="59"/>
      <c r="I66" s="59"/>
      <c r="J66" s="59"/>
    </row>
    <row r="67" spans="1:10" hidden="1">
      <c r="A67" s="59"/>
      <c r="B67" s="59"/>
      <c r="C67" s="59"/>
      <c r="D67" s="59"/>
      <c r="E67" s="59"/>
      <c r="F67" s="59"/>
      <c r="G67" s="59"/>
      <c r="H67" s="59"/>
      <c r="I67" s="59"/>
      <c r="J67" s="59"/>
    </row>
    <row r="68" spans="1:10" hidden="1">
      <c r="A68" s="59"/>
      <c r="B68" s="59"/>
      <c r="C68" s="59"/>
      <c r="D68" s="59"/>
      <c r="E68" s="59"/>
      <c r="F68" s="59"/>
      <c r="G68" s="59"/>
      <c r="H68" s="59"/>
      <c r="I68" s="59"/>
      <c r="J68" s="59"/>
    </row>
    <row r="69" spans="1:10" hidden="1">
      <c r="A69" s="59"/>
      <c r="B69" s="59"/>
      <c r="C69" s="59"/>
      <c r="D69" s="59"/>
      <c r="E69" s="59"/>
      <c r="F69" s="59"/>
      <c r="G69" s="59"/>
      <c r="H69" s="59"/>
      <c r="I69" s="59"/>
      <c r="J69" s="59"/>
    </row>
    <row r="70" spans="1:10" hidden="1">
      <c r="A70" s="59"/>
      <c r="B70" s="59"/>
      <c r="C70" s="59"/>
      <c r="D70" s="59"/>
      <c r="E70" s="59"/>
      <c r="F70" s="59"/>
      <c r="G70" s="59"/>
      <c r="H70" s="59"/>
      <c r="I70" s="59"/>
      <c r="J70" s="59"/>
    </row>
    <row r="71" spans="1:10" hidden="1">
      <c r="A71" s="59"/>
      <c r="B71" s="59"/>
      <c r="C71" s="59"/>
      <c r="D71" s="59"/>
      <c r="E71" s="59"/>
      <c r="F71" s="59"/>
      <c r="G71" s="59"/>
      <c r="H71" s="59"/>
      <c r="I71" s="59"/>
      <c r="J71" s="59"/>
    </row>
    <row r="72" spans="1:10" hidden="1">
      <c r="A72" s="59"/>
      <c r="B72" s="59"/>
      <c r="C72" s="59"/>
      <c r="D72" s="59"/>
      <c r="E72" s="59"/>
      <c r="F72" s="59"/>
      <c r="G72" s="59"/>
      <c r="H72" s="59"/>
      <c r="I72" s="59"/>
      <c r="J72" s="59"/>
    </row>
    <row r="73" spans="1:10" hidden="1">
      <c r="A73" s="59"/>
      <c r="B73" s="59"/>
      <c r="C73" s="59"/>
      <c r="D73" s="59"/>
      <c r="E73" s="59"/>
      <c r="F73" s="59"/>
      <c r="G73" s="59"/>
      <c r="H73" s="59"/>
      <c r="I73" s="59"/>
      <c r="J73" s="59"/>
    </row>
    <row r="74" spans="1:10" hidden="1">
      <c r="A74" s="59"/>
      <c r="B74" s="59"/>
      <c r="C74" s="59"/>
      <c r="D74" s="59"/>
      <c r="E74" s="59"/>
      <c r="F74" s="59"/>
      <c r="G74" s="59"/>
      <c r="H74" s="59"/>
      <c r="I74" s="59"/>
      <c r="J74" s="59"/>
    </row>
    <row r="75" spans="1:10" hidden="1">
      <c r="A75" s="59"/>
      <c r="B75" s="59"/>
      <c r="C75" s="59"/>
      <c r="D75" s="59"/>
      <c r="E75" s="59"/>
      <c r="F75" s="59"/>
      <c r="G75" s="59"/>
      <c r="H75" s="59"/>
      <c r="I75" s="59"/>
      <c r="J75" s="59"/>
    </row>
    <row r="76" spans="1:10" hidden="1">
      <c r="A76" s="59"/>
      <c r="B76" s="59"/>
      <c r="C76" s="59"/>
      <c r="D76" s="59"/>
      <c r="E76" s="59"/>
      <c r="F76" s="59"/>
      <c r="G76" s="59"/>
      <c r="H76" s="59"/>
      <c r="I76" s="59"/>
      <c r="J76" s="59"/>
    </row>
    <row r="77" spans="1:10" hidden="1">
      <c r="A77" s="59"/>
      <c r="B77" s="59"/>
      <c r="C77" s="59"/>
      <c r="D77" s="59"/>
      <c r="E77" s="59"/>
      <c r="F77" s="59"/>
      <c r="G77" s="59"/>
      <c r="H77" s="59"/>
      <c r="I77" s="59"/>
      <c r="J77" s="59"/>
    </row>
    <row r="78" spans="1:10" hidden="1">
      <c r="A78" s="59"/>
      <c r="B78" s="59"/>
      <c r="C78" s="59"/>
      <c r="D78" s="59"/>
      <c r="E78" s="59"/>
      <c r="F78" s="59"/>
      <c r="G78" s="59"/>
      <c r="H78" s="59"/>
      <c r="I78" s="59"/>
      <c r="J78" s="59"/>
    </row>
    <row r="79" spans="1:10" hidden="1">
      <c r="A79" s="59"/>
      <c r="B79" s="59"/>
      <c r="C79" s="59"/>
      <c r="D79" s="59"/>
      <c r="E79" s="59"/>
      <c r="F79" s="59"/>
      <c r="G79" s="59"/>
      <c r="H79" s="59"/>
      <c r="I79" s="59"/>
      <c r="J79" s="59"/>
    </row>
    <row r="80" spans="1:10" hidden="1">
      <c r="A80" s="59"/>
      <c r="B80" s="59"/>
      <c r="C80" s="59"/>
      <c r="D80" s="59"/>
      <c r="E80" s="59"/>
      <c r="F80" s="59"/>
      <c r="G80" s="59"/>
      <c r="H80" s="59"/>
      <c r="I80" s="59"/>
      <c r="J80" s="59"/>
    </row>
    <row r="81" spans="1:10" hidden="1">
      <c r="A81" s="59"/>
      <c r="B81" s="59"/>
      <c r="C81" s="59"/>
      <c r="D81" s="59"/>
      <c r="E81" s="59"/>
      <c r="F81" s="59"/>
      <c r="G81" s="59"/>
      <c r="H81" s="59"/>
      <c r="I81" s="59"/>
      <c r="J81" s="59"/>
    </row>
    <row r="82" spans="1:10" hidden="1">
      <c r="A82" s="59"/>
      <c r="B82" s="59"/>
      <c r="C82" s="59"/>
      <c r="D82" s="59"/>
      <c r="E82" s="59"/>
      <c r="F82" s="59"/>
      <c r="G82" s="59"/>
      <c r="H82" s="59"/>
      <c r="I82" s="59"/>
      <c r="J82" s="59"/>
    </row>
    <row r="83" spans="1:10" hidden="1">
      <c r="A83" s="59"/>
      <c r="B83" s="59"/>
      <c r="C83" s="59"/>
      <c r="D83" s="59"/>
      <c r="E83" s="59"/>
      <c r="F83" s="59"/>
      <c r="G83" s="59"/>
      <c r="H83" s="59"/>
      <c r="I83" s="59"/>
      <c r="J83" s="59"/>
    </row>
    <row r="84" spans="1:10" hidden="1">
      <c r="A84" s="59"/>
      <c r="B84" s="59"/>
      <c r="C84" s="59"/>
      <c r="D84" s="59"/>
      <c r="E84" s="59"/>
      <c r="F84" s="59"/>
      <c r="G84" s="59"/>
      <c r="H84" s="59"/>
      <c r="I84" s="59"/>
      <c r="J84" s="59"/>
    </row>
    <row r="85" spans="1:10" hidden="1">
      <c r="A85" s="59"/>
      <c r="B85" s="59"/>
      <c r="C85" s="59"/>
      <c r="D85" s="59"/>
      <c r="E85" s="59"/>
      <c r="F85" s="59"/>
      <c r="G85" s="59"/>
      <c r="H85" s="59"/>
      <c r="I85" s="59"/>
      <c r="J85" s="59"/>
    </row>
    <row r="86" spans="1:10" hidden="1">
      <c r="A86" s="59"/>
      <c r="B86" s="59"/>
      <c r="C86" s="59"/>
      <c r="D86" s="59"/>
      <c r="E86" s="59"/>
      <c r="F86" s="59"/>
      <c r="G86" s="59"/>
      <c r="H86" s="59"/>
      <c r="I86" s="59"/>
      <c r="J86" s="59"/>
    </row>
    <row r="87" spans="1:10" hidden="1">
      <c r="A87" s="59"/>
      <c r="B87" s="59"/>
      <c r="C87" s="59"/>
      <c r="D87" s="59"/>
      <c r="E87" s="59"/>
      <c r="F87" s="59"/>
      <c r="G87" s="59"/>
      <c r="H87" s="59"/>
      <c r="I87" s="59"/>
      <c r="J87" s="59"/>
    </row>
    <row r="88" spans="1:10" hidden="1">
      <c r="A88" s="59"/>
      <c r="B88" s="59"/>
      <c r="C88" s="59"/>
      <c r="D88" s="59"/>
      <c r="E88" s="59"/>
      <c r="F88" s="59"/>
      <c r="G88" s="59"/>
      <c r="H88" s="59"/>
      <c r="I88" s="59"/>
      <c r="J88" s="59"/>
    </row>
    <row r="89" spans="1:10" hidden="1">
      <c r="A89" s="59"/>
      <c r="B89" s="59"/>
      <c r="C89" s="59"/>
      <c r="D89" s="59"/>
      <c r="E89" s="59"/>
      <c r="F89" s="59"/>
      <c r="G89" s="59"/>
      <c r="H89" s="59"/>
      <c r="I89" s="59"/>
      <c r="J89" s="59"/>
    </row>
    <row r="90" spans="1:10" hidden="1">
      <c r="A90" s="59"/>
      <c r="B90" s="59"/>
      <c r="C90" s="59"/>
      <c r="D90" s="59"/>
      <c r="E90" s="59"/>
      <c r="F90" s="59"/>
      <c r="G90" s="59"/>
      <c r="H90" s="59"/>
      <c r="I90" s="59"/>
      <c r="J90" s="59"/>
    </row>
    <row r="91" spans="1:10" hidden="1">
      <c r="A91" s="59"/>
      <c r="B91" s="59"/>
      <c r="C91" s="59"/>
      <c r="D91" s="59"/>
      <c r="E91" s="59"/>
      <c r="F91" s="59"/>
      <c r="G91" s="59"/>
      <c r="H91" s="59"/>
      <c r="I91" s="59"/>
      <c r="J91" s="59"/>
    </row>
    <row r="92" spans="1:10" hidden="1">
      <c r="A92" s="59"/>
      <c r="B92" s="59"/>
      <c r="C92" s="59"/>
      <c r="D92" s="59"/>
      <c r="E92" s="59"/>
      <c r="F92" s="59"/>
      <c r="G92" s="59"/>
      <c r="H92" s="59"/>
      <c r="I92" s="59"/>
      <c r="J92" s="59"/>
    </row>
    <row r="93" spans="1:10" hidden="1">
      <c r="A93" s="59"/>
      <c r="B93" s="59"/>
      <c r="C93" s="59"/>
      <c r="D93" s="59"/>
      <c r="E93" s="59"/>
      <c r="F93" s="59"/>
      <c r="G93" s="59"/>
      <c r="H93" s="59"/>
      <c r="I93" s="59"/>
      <c r="J93" s="59"/>
    </row>
    <row r="94" spans="1:10" hidden="1">
      <c r="A94" s="59"/>
      <c r="B94" s="59"/>
      <c r="C94" s="59"/>
      <c r="D94" s="59"/>
      <c r="E94" s="59"/>
      <c r="F94" s="59"/>
      <c r="G94" s="59"/>
      <c r="H94" s="59"/>
      <c r="I94" s="59"/>
      <c r="J94" s="59"/>
    </row>
    <row r="95" spans="1:10" hidden="1">
      <c r="A95" s="59"/>
      <c r="B95" s="59"/>
      <c r="C95" s="59"/>
      <c r="D95" s="59"/>
      <c r="E95" s="59"/>
      <c r="F95" s="59"/>
      <c r="G95" s="59"/>
      <c r="H95" s="59"/>
      <c r="I95" s="59"/>
      <c r="J95" s="59"/>
    </row>
    <row r="96" spans="1:10" hidden="1">
      <c r="A96" s="59"/>
      <c r="B96" s="59"/>
      <c r="C96" s="59"/>
      <c r="D96" s="59"/>
      <c r="E96" s="59"/>
      <c r="F96" s="59"/>
      <c r="G96" s="59"/>
      <c r="H96" s="59"/>
      <c r="I96" s="59"/>
      <c r="J96" s="59"/>
    </row>
    <row r="97" spans="1:10" hidden="1">
      <c r="A97" s="59"/>
      <c r="B97" s="59"/>
      <c r="C97" s="59"/>
      <c r="D97" s="59"/>
      <c r="E97" s="59"/>
      <c r="F97" s="59"/>
      <c r="G97" s="59"/>
      <c r="H97" s="59"/>
      <c r="I97" s="59"/>
      <c r="J97" s="59"/>
    </row>
    <row r="98" spans="1:10" hidden="1">
      <c r="A98" s="59"/>
      <c r="B98" s="59"/>
      <c r="C98" s="59"/>
      <c r="D98" s="59"/>
      <c r="E98" s="59"/>
      <c r="F98" s="59"/>
      <c r="G98" s="59"/>
      <c r="H98" s="59"/>
      <c r="I98" s="59"/>
      <c r="J98" s="59"/>
    </row>
    <row r="99" spans="1:10" hidden="1">
      <c r="A99" s="59"/>
      <c r="B99" s="59"/>
      <c r="C99" s="59"/>
      <c r="D99" s="59"/>
      <c r="E99" s="59"/>
      <c r="F99" s="59"/>
      <c r="G99" s="59"/>
      <c r="H99" s="59"/>
      <c r="I99" s="59"/>
      <c r="J99" s="59"/>
    </row>
    <row r="100" spans="1:10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</row>
    <row r="101" spans="1:10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</row>
    <row r="102" spans="1:10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</row>
    <row r="103" spans="1:10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</row>
    <row r="104" spans="1:10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</row>
    <row r="105" spans="1:10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</row>
    <row r="106" spans="1:10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</row>
    <row r="107" spans="1:10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</row>
    <row r="108" spans="1:10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</row>
    <row r="109" spans="1:10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</row>
    <row r="110" spans="1:10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</row>
    <row r="111" spans="1:10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F13:F25 C1:E25 F1:F11 G1:XFD25 B5:B1048576 A1:A1048576 C26:AY1048576 BA26:XFD1048576 AZ26:AZ9999 AZ10001:AZ1048576" xr:uid="{00000000-0002-0000-19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70.85546875" style="2" bestFit="1" customWidth="1"/>
    <col min="2" max="2" width="57.140625" style="1" bestFit="1" customWidth="1"/>
    <col min="3" max="3" width="23.5703125" style="1" customWidth="1"/>
    <col min="4" max="4" width="9.140625" style="1" hidden="1" customWidth="1"/>
    <col min="5" max="52" width="0" style="1" hidden="1" customWidth="1"/>
    <col min="53" max="16384" width="9.140625" style="1" hidden="1"/>
  </cols>
  <sheetData>
    <row r="1" spans="1:5">
      <c r="A1" s="37" t="s">
        <v>145</v>
      </c>
      <c r="B1" s="37" t="s" vm="1">
        <v>218</v>
      </c>
    </row>
    <row r="2" spans="1:5">
      <c r="A2" s="37" t="s">
        <v>144</v>
      </c>
      <c r="B2" s="37" t="s">
        <v>219</v>
      </c>
    </row>
    <row r="3" spans="1:5">
      <c r="A3" s="37" t="s">
        <v>146</v>
      </c>
      <c r="B3" s="37" t="s">
        <v>220</v>
      </c>
    </row>
    <row r="4" spans="1:5">
      <c r="A4" s="37" t="s">
        <v>147</v>
      </c>
      <c r="B4" s="37">
        <v>8801</v>
      </c>
    </row>
    <row r="5" spans="1:5" s="3" customFormat="1">
      <c r="A5" s="38" t="s">
        <v>116</v>
      </c>
      <c r="B5" s="43" t="s">
        <v>108</v>
      </c>
      <c r="C5" s="44" t="s">
        <v>107</v>
      </c>
    </row>
    <row r="6" spans="1:5" s="3" customFormat="1">
      <c r="A6" s="123" t="s">
        <v>3565</v>
      </c>
      <c r="B6" s="27" t="s">
        <v>198</v>
      </c>
      <c r="C6" s="13" t="s">
        <v>21</v>
      </c>
    </row>
    <row r="7" spans="1:5" s="4" customFormat="1" ht="20.25">
      <c r="A7" s="125" t="s">
        <v>3565</v>
      </c>
      <c r="B7" s="14" t="s">
        <v>0</v>
      </c>
      <c r="C7" s="15" t="s">
        <v>1</v>
      </c>
    </row>
    <row r="8" spans="1:5" s="4" customFormat="1" ht="20.25">
      <c r="A8" s="57" t="s">
        <v>3331</v>
      </c>
      <c r="B8" s="65">
        <v>1199371.5893803665</v>
      </c>
      <c r="C8" s="127" t="s">
        <v>3565</v>
      </c>
    </row>
    <row r="9" spans="1:5">
      <c r="A9" s="56" t="s">
        <v>25</v>
      </c>
      <c r="B9" s="65">
        <v>155855.00351904161</v>
      </c>
      <c r="C9" s="127" t="s">
        <v>3565</v>
      </c>
    </row>
    <row r="10" spans="1:5">
      <c r="A10" s="62" t="s">
        <v>3337</v>
      </c>
      <c r="B10" s="68">
        <v>410.28218088349797</v>
      </c>
      <c r="C10" s="78">
        <v>45640</v>
      </c>
      <c r="D10" s="3"/>
      <c r="E10" s="3"/>
    </row>
    <row r="11" spans="1:5">
      <c r="A11" s="62" t="s">
        <v>3338</v>
      </c>
      <c r="B11" s="68">
        <v>3800.9221238832934</v>
      </c>
      <c r="C11" s="78">
        <v>46772</v>
      </c>
      <c r="D11" s="3"/>
      <c r="E11" s="3"/>
    </row>
    <row r="12" spans="1:5">
      <c r="A12" s="62" t="s">
        <v>3544</v>
      </c>
      <c r="B12" s="68">
        <v>1122.586628376215</v>
      </c>
      <c r="C12" s="78">
        <v>46338</v>
      </c>
    </row>
    <row r="13" spans="1:5">
      <c r="A13" s="62" t="s">
        <v>2206</v>
      </c>
      <c r="B13" s="68">
        <v>2338.7434253526271</v>
      </c>
      <c r="C13" s="78">
        <v>48274</v>
      </c>
      <c r="D13" s="3"/>
      <c r="E13" s="3"/>
    </row>
    <row r="14" spans="1:5">
      <c r="A14" s="62" t="s">
        <v>2207</v>
      </c>
      <c r="B14" s="68">
        <v>1231.2352103751637</v>
      </c>
      <c r="C14" s="78">
        <v>48274</v>
      </c>
      <c r="D14" s="3"/>
      <c r="E14" s="3"/>
    </row>
    <row r="15" spans="1:5">
      <c r="A15" s="62" t="s">
        <v>3339</v>
      </c>
      <c r="B15" s="68">
        <v>549.5120689085602</v>
      </c>
      <c r="C15" s="78">
        <v>46054</v>
      </c>
    </row>
    <row r="16" spans="1:5">
      <c r="A16" s="62" t="s">
        <v>2217</v>
      </c>
      <c r="B16" s="68">
        <v>7892.8565882399998</v>
      </c>
      <c r="C16" s="78">
        <v>47969</v>
      </c>
    </row>
    <row r="17" spans="1:3">
      <c r="A17" s="62" t="s">
        <v>3340</v>
      </c>
      <c r="B17" s="68">
        <v>514.77155521007228</v>
      </c>
      <c r="C17" s="78">
        <v>47209</v>
      </c>
    </row>
    <row r="18" spans="1:3">
      <c r="A18" s="62" t="s">
        <v>2219</v>
      </c>
      <c r="B18" s="68">
        <v>6225.2416598730897</v>
      </c>
      <c r="C18" s="78">
        <v>48297</v>
      </c>
    </row>
    <row r="19" spans="1:3">
      <c r="A19" s="62" t="s">
        <v>2221</v>
      </c>
      <c r="B19" s="68">
        <v>6886.18858</v>
      </c>
      <c r="C19" s="78">
        <v>47118</v>
      </c>
    </row>
    <row r="20" spans="1:3">
      <c r="A20" s="62" t="s">
        <v>3341</v>
      </c>
      <c r="B20" s="68">
        <v>64.101639419999998</v>
      </c>
      <c r="C20" s="78">
        <v>47907</v>
      </c>
    </row>
    <row r="21" spans="1:3">
      <c r="A21" s="62" t="s">
        <v>3342</v>
      </c>
      <c r="B21" s="68">
        <v>1296.9263384999999</v>
      </c>
      <c r="C21" s="78">
        <v>47848</v>
      </c>
    </row>
    <row r="22" spans="1:3">
      <c r="A22" s="62" t="s">
        <v>3343</v>
      </c>
      <c r="B22" s="68">
        <v>57.446166959999992</v>
      </c>
      <c r="C22" s="78">
        <v>47848</v>
      </c>
    </row>
    <row r="23" spans="1:3">
      <c r="A23" s="62" t="s">
        <v>3545</v>
      </c>
      <c r="B23" s="68">
        <v>0.37890129771792991</v>
      </c>
      <c r="C23" s="78">
        <v>46022</v>
      </c>
    </row>
    <row r="24" spans="1:3">
      <c r="A24" s="62" t="s">
        <v>3344</v>
      </c>
      <c r="B24" s="68">
        <v>9714.5087500000009</v>
      </c>
      <c r="C24" s="78">
        <v>47969</v>
      </c>
    </row>
    <row r="25" spans="1:3">
      <c r="A25" s="62" t="s">
        <v>3345</v>
      </c>
      <c r="B25" s="68">
        <v>1977.7722329525359</v>
      </c>
      <c r="C25" s="78">
        <v>47209</v>
      </c>
    </row>
    <row r="26" spans="1:3">
      <c r="A26" s="62" t="s">
        <v>3346</v>
      </c>
      <c r="B26" s="68">
        <v>5402.4412463103545</v>
      </c>
      <c r="C26" s="78">
        <v>47308</v>
      </c>
    </row>
    <row r="27" spans="1:3">
      <c r="A27" s="62" t="s">
        <v>3347</v>
      </c>
      <c r="B27" s="68">
        <v>5081.6736232435751</v>
      </c>
      <c r="C27" s="78">
        <v>50770</v>
      </c>
    </row>
    <row r="28" spans="1:3">
      <c r="A28" s="62" t="s">
        <v>3348</v>
      </c>
      <c r="B28" s="68">
        <v>5293.4761799999997</v>
      </c>
      <c r="C28" s="78">
        <v>48700</v>
      </c>
    </row>
    <row r="29" spans="1:3">
      <c r="A29" s="62" t="s">
        <v>3349</v>
      </c>
      <c r="B29" s="68">
        <v>14353.48515</v>
      </c>
      <c r="C29" s="78">
        <v>50256</v>
      </c>
    </row>
    <row r="30" spans="1:3">
      <c r="A30" s="62" t="s">
        <v>3350</v>
      </c>
      <c r="B30" s="68">
        <v>2978.9844323000002</v>
      </c>
      <c r="C30" s="78">
        <v>46539</v>
      </c>
    </row>
    <row r="31" spans="1:3">
      <c r="A31" s="62" t="s">
        <v>3351</v>
      </c>
      <c r="B31" s="68">
        <v>35098.930959999998</v>
      </c>
      <c r="C31" s="78">
        <v>47938</v>
      </c>
    </row>
    <row r="32" spans="1:3">
      <c r="A32" s="62" t="s">
        <v>2228</v>
      </c>
      <c r="B32" s="68">
        <v>624.90149435059379</v>
      </c>
      <c r="C32" s="78">
        <v>46752</v>
      </c>
    </row>
    <row r="33" spans="1:3">
      <c r="A33" s="62" t="s">
        <v>2229</v>
      </c>
      <c r="B33" s="68">
        <v>5338.6934584496421</v>
      </c>
      <c r="C33" s="78">
        <v>48233</v>
      </c>
    </row>
    <row r="34" spans="1:3">
      <c r="A34" s="62" t="s">
        <v>2230</v>
      </c>
      <c r="B34" s="68">
        <v>354.66386297332207</v>
      </c>
      <c r="C34" s="78">
        <v>45322</v>
      </c>
    </row>
    <row r="35" spans="1:3">
      <c r="A35" s="62" t="s">
        <v>3352</v>
      </c>
      <c r="B35" s="68">
        <v>35.419536219790444</v>
      </c>
      <c r="C35" s="78">
        <v>48944</v>
      </c>
    </row>
    <row r="36" spans="1:3">
      <c r="A36" s="62" t="s">
        <v>3353</v>
      </c>
      <c r="B36" s="68">
        <v>1789.1959843560403</v>
      </c>
      <c r="C36" s="78">
        <v>48212</v>
      </c>
    </row>
    <row r="37" spans="1:3">
      <c r="A37" s="62" t="s">
        <v>3354</v>
      </c>
      <c r="B37" s="68">
        <v>40.226839379999994</v>
      </c>
      <c r="C37" s="78">
        <v>48297</v>
      </c>
    </row>
    <row r="38" spans="1:3">
      <c r="A38" s="62" t="s">
        <v>3355</v>
      </c>
      <c r="B38" s="68">
        <v>57.770166869999997</v>
      </c>
      <c r="C38" s="78">
        <v>47566</v>
      </c>
    </row>
    <row r="39" spans="1:3">
      <c r="A39" s="62" t="s">
        <v>3356</v>
      </c>
      <c r="B39" s="68">
        <v>1325.5612302948646</v>
      </c>
      <c r="C39" s="78">
        <v>48212</v>
      </c>
    </row>
    <row r="40" spans="1:3">
      <c r="A40" s="62" t="s">
        <v>3357</v>
      </c>
      <c r="B40" s="68">
        <v>293.36392241909999</v>
      </c>
      <c r="C40" s="78">
        <v>46631</v>
      </c>
    </row>
    <row r="41" spans="1:3">
      <c r="A41" s="62" t="s">
        <v>3358</v>
      </c>
      <c r="B41" s="68">
        <v>2.1327724559994685</v>
      </c>
      <c r="C41" s="78">
        <v>46234</v>
      </c>
    </row>
    <row r="42" spans="1:3">
      <c r="A42" s="62" t="s">
        <v>3359</v>
      </c>
      <c r="B42" s="68">
        <v>784.10395252800004</v>
      </c>
      <c r="C42" s="78">
        <v>48214</v>
      </c>
    </row>
    <row r="43" spans="1:3">
      <c r="A43" s="62" t="s">
        <v>3360</v>
      </c>
      <c r="B43" s="68">
        <v>1064.6907254099999</v>
      </c>
      <c r="C43" s="78">
        <v>48214</v>
      </c>
    </row>
    <row r="44" spans="1:3">
      <c r="A44" s="62" t="s">
        <v>3361</v>
      </c>
      <c r="B44" s="68">
        <v>13285.196810000001</v>
      </c>
      <c r="C44" s="78">
        <v>46661</v>
      </c>
    </row>
    <row r="45" spans="1:3">
      <c r="A45" s="62" t="s">
        <v>2233</v>
      </c>
      <c r="B45" s="68">
        <v>10189.973535900001</v>
      </c>
      <c r="C45" s="78">
        <v>46661</v>
      </c>
    </row>
    <row r="46" spans="1:3">
      <c r="A46" s="62" t="s">
        <v>3546</v>
      </c>
      <c r="B46" s="68">
        <v>105.56482569563052</v>
      </c>
      <c r="C46" s="78">
        <v>45383</v>
      </c>
    </row>
    <row r="47" spans="1:3">
      <c r="A47" s="62" t="s">
        <v>3547</v>
      </c>
      <c r="B47" s="68">
        <v>2709.8176856920186</v>
      </c>
      <c r="C47" s="78">
        <v>46871</v>
      </c>
    </row>
    <row r="48" spans="1:3">
      <c r="A48" s="62" t="s">
        <v>3548</v>
      </c>
      <c r="B48" s="68">
        <v>95.820057006983973</v>
      </c>
      <c r="C48" s="78">
        <v>48482</v>
      </c>
    </row>
    <row r="49" spans="1:3">
      <c r="A49" s="62" t="s">
        <v>3549</v>
      </c>
      <c r="B49" s="68">
        <v>1700.1176543231561</v>
      </c>
      <c r="C49" s="78">
        <v>47525</v>
      </c>
    </row>
    <row r="50" spans="1:3">
      <c r="A50" s="62" t="s">
        <v>3550</v>
      </c>
      <c r="B50" s="68">
        <v>832.20969529499678</v>
      </c>
      <c r="C50" s="78">
        <v>45473</v>
      </c>
    </row>
    <row r="51" spans="1:3">
      <c r="A51" s="62" t="s">
        <v>3551</v>
      </c>
      <c r="B51" s="68">
        <v>0.39097765006221996</v>
      </c>
      <c r="C51" s="78">
        <v>46022</v>
      </c>
    </row>
    <row r="52" spans="1:3">
      <c r="A52" s="62" t="s">
        <v>3552</v>
      </c>
      <c r="B52" s="68">
        <v>7.3437388233264</v>
      </c>
      <c r="C52" s="78">
        <v>48844</v>
      </c>
    </row>
    <row r="53" spans="1:3">
      <c r="A53" s="62" t="s">
        <v>3553</v>
      </c>
      <c r="B53" s="68">
        <v>7.1123440676991994</v>
      </c>
      <c r="C53" s="78">
        <v>48844</v>
      </c>
    </row>
    <row r="54" spans="1:3">
      <c r="A54" s="62" t="s">
        <v>3554</v>
      </c>
      <c r="B54" s="68">
        <v>8.8889077507053997</v>
      </c>
      <c r="C54" s="78">
        <v>48844</v>
      </c>
    </row>
    <row r="55" spans="1:3">
      <c r="A55" s="62" t="s">
        <v>3555</v>
      </c>
      <c r="B55" s="68">
        <v>6.0878133404813992</v>
      </c>
      <c r="C55" s="78">
        <v>48844</v>
      </c>
    </row>
    <row r="56" spans="1:3">
      <c r="A56" s="62" t="s">
        <v>3556</v>
      </c>
      <c r="B56" s="68">
        <v>6.2583147393645993</v>
      </c>
      <c r="C56" s="78">
        <v>48844</v>
      </c>
    </row>
    <row r="57" spans="1:3">
      <c r="A57" s="62" t="s">
        <v>3557</v>
      </c>
      <c r="B57" s="68">
        <v>68.072542977250123</v>
      </c>
      <c r="C57" s="78">
        <v>45340</v>
      </c>
    </row>
    <row r="58" spans="1:3">
      <c r="A58" s="62" t="s">
        <v>3558</v>
      </c>
      <c r="B58" s="68">
        <v>121.61644999760699</v>
      </c>
      <c r="C58" s="78">
        <v>45838</v>
      </c>
    </row>
    <row r="59" spans="1:3">
      <c r="A59" s="62" t="s">
        <v>3559</v>
      </c>
      <c r="B59" s="68">
        <v>2196.0841557101148</v>
      </c>
      <c r="C59" s="78">
        <v>47191</v>
      </c>
    </row>
    <row r="60" spans="1:3">
      <c r="A60" s="62" t="s">
        <v>3560</v>
      </c>
      <c r="B60" s="68">
        <v>0.47664304635784993</v>
      </c>
      <c r="C60" s="78">
        <v>45935</v>
      </c>
    </row>
    <row r="61" spans="1:3">
      <c r="A61" s="62" t="s">
        <v>3561</v>
      </c>
      <c r="B61" s="68">
        <v>1.0040213564704898</v>
      </c>
      <c r="C61" s="78">
        <v>47391</v>
      </c>
    </row>
    <row r="62" spans="1:3">
      <c r="A62" s="62" t="s">
        <v>3562</v>
      </c>
      <c r="B62" s="68">
        <v>145.46683287529228</v>
      </c>
      <c r="C62" s="78">
        <v>52047</v>
      </c>
    </row>
    <row r="63" spans="1:3">
      <c r="A63" s="62" t="s">
        <v>3563</v>
      </c>
      <c r="B63" s="68">
        <v>364.310925</v>
      </c>
      <c r="C63" s="78">
        <v>45363</v>
      </c>
    </row>
    <row r="64" spans="1:3">
      <c r="A64" s="56" t="s">
        <v>41</v>
      </c>
      <c r="B64" s="65">
        <v>1043516.5858613248</v>
      </c>
      <c r="C64" s="127" t="s">
        <v>3565</v>
      </c>
    </row>
    <row r="65" spans="1:3">
      <c r="A65" s="62" t="s">
        <v>3362</v>
      </c>
      <c r="B65" s="68">
        <v>6793.4512037803333</v>
      </c>
      <c r="C65" s="78">
        <v>47201</v>
      </c>
    </row>
    <row r="66" spans="1:3">
      <c r="A66" s="62" t="s">
        <v>3363</v>
      </c>
      <c r="B66" s="68">
        <v>529.26284682611993</v>
      </c>
      <c r="C66" s="78">
        <v>47270</v>
      </c>
    </row>
    <row r="67" spans="1:3">
      <c r="A67" s="62" t="s">
        <v>3364</v>
      </c>
      <c r="B67" s="68">
        <v>9368.1331880639991</v>
      </c>
      <c r="C67" s="78">
        <v>48366</v>
      </c>
    </row>
    <row r="68" spans="1:3">
      <c r="A68" s="62" t="s">
        <v>3365</v>
      </c>
      <c r="B68" s="68">
        <v>14027.501749949999</v>
      </c>
      <c r="C68" s="78">
        <v>48914</v>
      </c>
    </row>
    <row r="69" spans="1:3">
      <c r="A69" s="62" t="s">
        <v>2278</v>
      </c>
      <c r="B69" s="68">
        <v>1126.6760628745371</v>
      </c>
      <c r="C69" s="78">
        <v>47467</v>
      </c>
    </row>
    <row r="70" spans="1:3">
      <c r="A70" s="62" t="s">
        <v>2283</v>
      </c>
      <c r="B70" s="68">
        <v>2292.9316275526435</v>
      </c>
      <c r="C70" s="78">
        <v>47848</v>
      </c>
    </row>
    <row r="71" spans="1:3">
      <c r="A71" s="62" t="s">
        <v>3366</v>
      </c>
      <c r="B71" s="68">
        <v>550.0876173623999</v>
      </c>
      <c r="C71" s="78">
        <v>46601</v>
      </c>
    </row>
    <row r="72" spans="1:3">
      <c r="A72" s="62" t="s">
        <v>2285</v>
      </c>
      <c r="B72" s="68">
        <v>12.4061237586</v>
      </c>
      <c r="C72" s="78">
        <v>46371</v>
      </c>
    </row>
    <row r="73" spans="1:3">
      <c r="A73" s="62" t="s">
        <v>3367</v>
      </c>
      <c r="B73" s="68">
        <v>6833.1470032799989</v>
      </c>
      <c r="C73" s="78">
        <v>47209</v>
      </c>
    </row>
    <row r="74" spans="1:3">
      <c r="A74" s="62" t="s">
        <v>2288</v>
      </c>
      <c r="B74" s="68">
        <v>774.20023316999993</v>
      </c>
      <c r="C74" s="78">
        <v>47209</v>
      </c>
    </row>
    <row r="75" spans="1:3">
      <c r="A75" s="62" t="s">
        <v>3368</v>
      </c>
      <c r="B75" s="68">
        <v>4936.890794010812</v>
      </c>
      <c r="C75" s="78">
        <v>45778</v>
      </c>
    </row>
    <row r="76" spans="1:3">
      <c r="A76" s="62" t="s">
        <v>3369</v>
      </c>
      <c r="B76" s="68">
        <v>11080.623193022138</v>
      </c>
      <c r="C76" s="78">
        <v>46997</v>
      </c>
    </row>
    <row r="77" spans="1:3">
      <c r="A77" s="62" t="s">
        <v>2291</v>
      </c>
      <c r="B77" s="68">
        <v>17442.652574211588</v>
      </c>
      <c r="C77" s="78">
        <v>48304</v>
      </c>
    </row>
    <row r="78" spans="1:3">
      <c r="A78" s="62" t="s">
        <v>3370</v>
      </c>
      <c r="B78" s="68">
        <v>19810.967410441579</v>
      </c>
      <c r="C78" s="78">
        <v>46997</v>
      </c>
    </row>
    <row r="79" spans="1:3">
      <c r="A79" s="62" t="s">
        <v>3371</v>
      </c>
      <c r="B79" s="68">
        <v>8857.7393192230156</v>
      </c>
      <c r="C79" s="78">
        <v>45343</v>
      </c>
    </row>
    <row r="80" spans="1:3">
      <c r="A80" s="62" t="s">
        <v>3372</v>
      </c>
      <c r="B80" s="68">
        <v>11049.982864901302</v>
      </c>
      <c r="C80" s="78">
        <v>47082</v>
      </c>
    </row>
    <row r="81" spans="1:3">
      <c r="A81" s="62" t="s">
        <v>2236</v>
      </c>
      <c r="B81" s="68">
        <v>9381.0003651777115</v>
      </c>
      <c r="C81" s="78">
        <v>47398</v>
      </c>
    </row>
    <row r="82" spans="1:3">
      <c r="A82" s="62" t="s">
        <v>2294</v>
      </c>
      <c r="B82" s="68">
        <v>8839.5599581439983</v>
      </c>
      <c r="C82" s="78">
        <v>48054</v>
      </c>
    </row>
    <row r="83" spans="1:3">
      <c r="A83" s="62" t="s">
        <v>2295</v>
      </c>
      <c r="B83" s="68">
        <v>1012.0426879273199</v>
      </c>
      <c r="C83" s="78">
        <v>47119</v>
      </c>
    </row>
    <row r="84" spans="1:3">
      <c r="A84" s="62" t="s">
        <v>2298</v>
      </c>
      <c r="B84" s="68">
        <v>4583.0230400343626</v>
      </c>
      <c r="C84" s="78">
        <v>48757</v>
      </c>
    </row>
    <row r="85" spans="1:3">
      <c r="A85" s="62" t="s">
        <v>3373</v>
      </c>
      <c r="B85" s="68">
        <v>707.74951307086508</v>
      </c>
      <c r="C85" s="78">
        <v>46326</v>
      </c>
    </row>
    <row r="86" spans="1:3">
      <c r="A86" s="62" t="s">
        <v>3374</v>
      </c>
      <c r="B86" s="68">
        <v>13474.956514244219</v>
      </c>
      <c r="C86" s="78">
        <v>47301</v>
      </c>
    </row>
    <row r="87" spans="1:3">
      <c r="A87" s="62" t="s">
        <v>3375</v>
      </c>
      <c r="B87" s="68">
        <v>5246.6552411575922</v>
      </c>
      <c r="C87" s="78">
        <v>47301</v>
      </c>
    </row>
    <row r="88" spans="1:3">
      <c r="A88" s="62" t="s">
        <v>3376</v>
      </c>
      <c r="B88" s="68">
        <v>33.329373479999994</v>
      </c>
      <c r="C88" s="78">
        <v>47119</v>
      </c>
    </row>
    <row r="89" spans="1:3">
      <c r="A89" s="62" t="s">
        <v>3377</v>
      </c>
      <c r="B89" s="68">
        <v>20.772398693719087</v>
      </c>
      <c r="C89" s="78">
        <v>48122</v>
      </c>
    </row>
    <row r="90" spans="1:3">
      <c r="A90" s="62" t="s">
        <v>3378</v>
      </c>
      <c r="B90" s="68">
        <v>5764.1134749449147</v>
      </c>
      <c r="C90" s="78">
        <v>48395</v>
      </c>
    </row>
    <row r="91" spans="1:3">
      <c r="A91" s="62" t="s">
        <v>3379</v>
      </c>
      <c r="B91" s="68">
        <v>41966.049629999994</v>
      </c>
      <c r="C91" s="78">
        <v>49396</v>
      </c>
    </row>
    <row r="92" spans="1:3">
      <c r="A92" s="62" t="s">
        <v>3380</v>
      </c>
      <c r="B92" s="68">
        <v>1737.4007817387001</v>
      </c>
      <c r="C92" s="78">
        <v>47119</v>
      </c>
    </row>
    <row r="93" spans="1:3">
      <c r="A93" s="62" t="s">
        <v>3381</v>
      </c>
      <c r="B93" s="68">
        <v>3283.23172033827</v>
      </c>
      <c r="C93" s="78">
        <v>45494</v>
      </c>
    </row>
    <row r="94" spans="1:3">
      <c r="A94" s="62" t="s">
        <v>2303</v>
      </c>
      <c r="B94" s="68">
        <v>18308.713786739998</v>
      </c>
      <c r="C94" s="78">
        <v>48365</v>
      </c>
    </row>
    <row r="95" spans="1:3">
      <c r="A95" s="62" t="s">
        <v>2304</v>
      </c>
      <c r="B95" s="68">
        <v>2256.2999004546</v>
      </c>
      <c r="C95" s="78">
        <v>47119</v>
      </c>
    </row>
    <row r="96" spans="1:3">
      <c r="A96" s="62" t="s">
        <v>3382</v>
      </c>
      <c r="B96" s="68">
        <v>6.8372348498999989</v>
      </c>
      <c r="C96" s="78">
        <v>47119</v>
      </c>
    </row>
    <row r="97" spans="1:3">
      <c r="A97" s="62" t="s">
        <v>3383</v>
      </c>
      <c r="B97" s="68">
        <v>2496.7182155994001</v>
      </c>
      <c r="C97" s="78">
        <v>46742</v>
      </c>
    </row>
    <row r="98" spans="1:3">
      <c r="A98" s="62" t="s">
        <v>3384</v>
      </c>
      <c r="B98" s="68">
        <v>310.31473121999994</v>
      </c>
      <c r="C98" s="78">
        <v>46742</v>
      </c>
    </row>
    <row r="99" spans="1:3">
      <c r="A99" s="62" t="s">
        <v>2239</v>
      </c>
      <c r="B99" s="68">
        <v>1865.7505327823776</v>
      </c>
      <c r="C99" s="78">
        <v>48395</v>
      </c>
    </row>
    <row r="100" spans="1:3">
      <c r="A100" s="62" t="s">
        <v>3385</v>
      </c>
      <c r="B100" s="68">
        <v>8227.9257189655764</v>
      </c>
      <c r="C100" s="78">
        <v>48669</v>
      </c>
    </row>
    <row r="101" spans="1:3">
      <c r="A101" s="62" t="s">
        <v>2315</v>
      </c>
      <c r="B101" s="68">
        <v>1385.1472661808439</v>
      </c>
      <c r="C101" s="78">
        <v>46753</v>
      </c>
    </row>
    <row r="102" spans="1:3">
      <c r="A102" s="62" t="s">
        <v>3386</v>
      </c>
      <c r="B102" s="68">
        <v>1002.17034918</v>
      </c>
      <c r="C102" s="78">
        <v>47239</v>
      </c>
    </row>
    <row r="103" spans="1:3">
      <c r="A103" s="62" t="s">
        <v>3387</v>
      </c>
      <c r="B103" s="68">
        <v>4977.361164964499</v>
      </c>
      <c r="C103" s="78">
        <v>47463</v>
      </c>
    </row>
    <row r="104" spans="1:3">
      <c r="A104" s="62" t="s">
        <v>3388</v>
      </c>
      <c r="B104" s="68">
        <v>15667.237969643997</v>
      </c>
      <c r="C104" s="78">
        <v>49427</v>
      </c>
    </row>
    <row r="105" spans="1:3">
      <c r="A105" s="62" t="s">
        <v>3389</v>
      </c>
      <c r="B105" s="68">
        <v>9139.0143329105395</v>
      </c>
      <c r="C105" s="78">
        <v>50041</v>
      </c>
    </row>
    <row r="106" spans="1:3">
      <c r="A106" s="62" t="s">
        <v>3390</v>
      </c>
      <c r="B106" s="68">
        <v>33456.980002427998</v>
      </c>
      <c r="C106" s="78">
        <v>50770</v>
      </c>
    </row>
    <row r="107" spans="1:3">
      <c r="A107" s="62" t="s">
        <v>3391</v>
      </c>
      <c r="B107" s="68">
        <v>8500.6846769763742</v>
      </c>
      <c r="C107" s="78">
        <v>46933</v>
      </c>
    </row>
    <row r="108" spans="1:3">
      <c r="A108" s="62" t="s">
        <v>3392</v>
      </c>
      <c r="B108" s="68">
        <v>335.7627392457</v>
      </c>
      <c r="C108" s="78">
        <v>46971</v>
      </c>
    </row>
    <row r="109" spans="1:3">
      <c r="A109" s="62" t="s">
        <v>3393</v>
      </c>
      <c r="B109" s="68">
        <v>17082.773151427449</v>
      </c>
      <c r="C109" s="78">
        <v>45557</v>
      </c>
    </row>
    <row r="110" spans="1:3">
      <c r="A110" s="62" t="s">
        <v>2326</v>
      </c>
      <c r="B110" s="68">
        <v>13694.904925278444</v>
      </c>
      <c r="C110" s="78">
        <v>46149</v>
      </c>
    </row>
    <row r="111" spans="1:3">
      <c r="A111" s="62" t="s">
        <v>3394</v>
      </c>
      <c r="B111" s="68">
        <v>5660.0874167236952</v>
      </c>
      <c r="C111" s="78">
        <v>46012</v>
      </c>
    </row>
    <row r="112" spans="1:3">
      <c r="A112" s="62" t="s">
        <v>3395</v>
      </c>
      <c r="B112" s="68">
        <v>13053.06716832056</v>
      </c>
      <c r="C112" s="78">
        <v>48693</v>
      </c>
    </row>
    <row r="113" spans="1:3">
      <c r="A113" s="62" t="s">
        <v>2329</v>
      </c>
      <c r="B113" s="68">
        <v>8466.3596219080791</v>
      </c>
      <c r="C113" s="78">
        <v>47849</v>
      </c>
    </row>
    <row r="114" spans="1:3">
      <c r="A114" s="62" t="s">
        <v>2330</v>
      </c>
      <c r="B114" s="68">
        <v>1272.7932682559256</v>
      </c>
      <c r="C114" s="78">
        <v>46752</v>
      </c>
    </row>
    <row r="115" spans="1:3">
      <c r="A115" s="62" t="s">
        <v>2331</v>
      </c>
      <c r="B115" s="68">
        <v>14699.975741342596</v>
      </c>
      <c r="C115" s="78">
        <v>49126</v>
      </c>
    </row>
    <row r="116" spans="1:3">
      <c r="A116" s="62" t="s">
        <v>3396</v>
      </c>
      <c r="B116" s="68">
        <v>129.52143298112307</v>
      </c>
      <c r="C116" s="78">
        <v>49126</v>
      </c>
    </row>
    <row r="117" spans="1:3">
      <c r="A117" s="62" t="s">
        <v>2333</v>
      </c>
      <c r="B117" s="68">
        <v>14244.91237064254</v>
      </c>
      <c r="C117" s="78">
        <v>47665</v>
      </c>
    </row>
    <row r="118" spans="1:3">
      <c r="A118" s="62" t="s">
        <v>3397</v>
      </c>
      <c r="B118" s="68">
        <v>22426.94391669313</v>
      </c>
      <c r="C118" s="78">
        <v>47665</v>
      </c>
    </row>
    <row r="119" spans="1:3">
      <c r="A119" s="62" t="s">
        <v>3398</v>
      </c>
      <c r="B119" s="68">
        <v>16.8096111417</v>
      </c>
      <c r="C119" s="78">
        <v>46326</v>
      </c>
    </row>
    <row r="120" spans="1:3">
      <c r="A120" s="62" t="s">
        <v>3399</v>
      </c>
      <c r="B120" s="68">
        <v>86.755009126499999</v>
      </c>
      <c r="C120" s="78">
        <v>46326</v>
      </c>
    </row>
    <row r="121" spans="1:3">
      <c r="A121" s="62" t="s">
        <v>3400</v>
      </c>
      <c r="B121" s="68">
        <v>112.45854619349998</v>
      </c>
      <c r="C121" s="78">
        <v>46326</v>
      </c>
    </row>
    <row r="122" spans="1:3">
      <c r="A122" s="62" t="s">
        <v>3401</v>
      </c>
      <c r="B122" s="68">
        <v>166.16648865959999</v>
      </c>
      <c r="C122" s="78">
        <v>46326</v>
      </c>
    </row>
    <row r="123" spans="1:3">
      <c r="A123" s="62" t="s">
        <v>3402</v>
      </c>
      <c r="B123" s="68">
        <v>80.903777853599991</v>
      </c>
      <c r="C123" s="78">
        <v>46326</v>
      </c>
    </row>
    <row r="124" spans="1:3">
      <c r="A124" s="62" t="s">
        <v>3403</v>
      </c>
      <c r="B124" s="68">
        <v>16124.338351017001</v>
      </c>
      <c r="C124" s="78">
        <v>46752</v>
      </c>
    </row>
    <row r="125" spans="1:3">
      <c r="A125" s="62" t="s">
        <v>3404</v>
      </c>
      <c r="B125" s="68">
        <v>27328.497955480798</v>
      </c>
      <c r="C125" s="78">
        <v>47927</v>
      </c>
    </row>
    <row r="126" spans="1:3">
      <c r="A126" s="62" t="s">
        <v>3564</v>
      </c>
      <c r="B126" s="68">
        <v>7914.8319900000006</v>
      </c>
      <c r="C126" s="78">
        <v>45615</v>
      </c>
    </row>
    <row r="127" spans="1:3">
      <c r="A127" s="62" t="s">
        <v>3405</v>
      </c>
      <c r="B127" s="68">
        <v>11649.136424877899</v>
      </c>
      <c r="C127" s="78">
        <v>47528</v>
      </c>
    </row>
    <row r="128" spans="1:3">
      <c r="A128" s="62" t="s">
        <v>2347</v>
      </c>
      <c r="B128" s="68">
        <v>2036.46746745</v>
      </c>
      <c r="C128" s="78">
        <v>47756</v>
      </c>
    </row>
    <row r="129" spans="1:3">
      <c r="A129" s="62" t="s">
        <v>3406</v>
      </c>
      <c r="B129" s="68">
        <v>9009.6174280147115</v>
      </c>
      <c r="C129" s="78">
        <v>48332</v>
      </c>
    </row>
    <row r="130" spans="1:3">
      <c r="A130" s="62" t="s">
        <v>3407</v>
      </c>
      <c r="B130" s="68">
        <v>28172.001539271347</v>
      </c>
      <c r="C130" s="78">
        <v>47715</v>
      </c>
    </row>
    <row r="131" spans="1:3">
      <c r="A131" s="62" t="s">
        <v>3408</v>
      </c>
      <c r="B131" s="68">
        <v>10104.988836528988</v>
      </c>
      <c r="C131" s="78">
        <v>47715</v>
      </c>
    </row>
    <row r="132" spans="1:3">
      <c r="A132" s="62" t="s">
        <v>3409</v>
      </c>
      <c r="B132" s="68">
        <v>261.12146255999994</v>
      </c>
      <c r="C132" s="78">
        <v>47715</v>
      </c>
    </row>
    <row r="133" spans="1:3">
      <c r="A133" s="62" t="s">
        <v>2354</v>
      </c>
      <c r="B133" s="68">
        <v>845.20853710799986</v>
      </c>
      <c r="C133" s="78">
        <v>48466</v>
      </c>
    </row>
    <row r="134" spans="1:3">
      <c r="A134" s="62" t="s">
        <v>2355</v>
      </c>
      <c r="B134" s="68">
        <v>980.91660068999988</v>
      </c>
      <c r="C134" s="78">
        <v>48466</v>
      </c>
    </row>
    <row r="135" spans="1:3">
      <c r="A135" s="62" t="s">
        <v>3410</v>
      </c>
      <c r="B135" s="68">
        <v>10546.499252704463</v>
      </c>
      <c r="C135" s="78">
        <v>48446</v>
      </c>
    </row>
    <row r="136" spans="1:3">
      <c r="A136" s="62" t="s">
        <v>3411</v>
      </c>
      <c r="B136" s="68">
        <v>104.92784055</v>
      </c>
      <c r="C136" s="78">
        <v>48446</v>
      </c>
    </row>
    <row r="137" spans="1:3">
      <c r="A137" s="62" t="s">
        <v>2357</v>
      </c>
      <c r="B137" s="68">
        <v>509.02909221155994</v>
      </c>
      <c r="C137" s="78">
        <v>48319</v>
      </c>
    </row>
    <row r="138" spans="1:3">
      <c r="A138" s="62" t="s">
        <v>3412</v>
      </c>
      <c r="B138" s="68">
        <v>21598.639256803192</v>
      </c>
      <c r="C138" s="78">
        <v>49124</v>
      </c>
    </row>
    <row r="139" spans="1:3">
      <c r="A139" s="62" t="s">
        <v>3413</v>
      </c>
      <c r="B139" s="68">
        <v>9878.8962425400005</v>
      </c>
      <c r="C139" s="78">
        <v>50770</v>
      </c>
    </row>
    <row r="140" spans="1:3">
      <c r="A140" s="62" t="s">
        <v>3414</v>
      </c>
      <c r="B140" s="68">
        <v>8188.5146378489999</v>
      </c>
      <c r="C140" s="78">
        <v>47392</v>
      </c>
    </row>
    <row r="141" spans="1:3">
      <c r="A141" s="62" t="s">
        <v>3415</v>
      </c>
      <c r="B141" s="68">
        <v>35.639177101003497</v>
      </c>
      <c r="C141" s="78">
        <v>48944</v>
      </c>
    </row>
    <row r="142" spans="1:3">
      <c r="A142" s="62" t="s">
        <v>2241</v>
      </c>
      <c r="B142" s="68">
        <v>5449.0285650380547</v>
      </c>
      <c r="C142" s="78">
        <v>48760</v>
      </c>
    </row>
    <row r="143" spans="1:3">
      <c r="A143" s="62" t="s">
        <v>2242</v>
      </c>
      <c r="B143" s="68">
        <v>28.9474497</v>
      </c>
      <c r="C143" s="78">
        <v>47453</v>
      </c>
    </row>
    <row r="144" spans="1:3">
      <c r="A144" s="62" t="s">
        <v>2364</v>
      </c>
      <c r="B144" s="68">
        <v>128.3509575855</v>
      </c>
      <c r="C144" s="78">
        <v>47262</v>
      </c>
    </row>
    <row r="145" spans="1:3">
      <c r="A145" s="62" t="s">
        <v>3416</v>
      </c>
      <c r="B145" s="68">
        <v>125.11423336355999</v>
      </c>
      <c r="C145" s="78">
        <v>45777</v>
      </c>
    </row>
    <row r="146" spans="1:3">
      <c r="A146" s="62" t="s">
        <v>2365</v>
      </c>
      <c r="B146" s="68">
        <v>14154.581597576998</v>
      </c>
      <c r="C146" s="78">
        <v>45930</v>
      </c>
    </row>
    <row r="147" spans="1:3">
      <c r="A147" s="62" t="s">
        <v>3417</v>
      </c>
      <c r="B147" s="68">
        <v>35788.840336298534</v>
      </c>
      <c r="C147" s="78">
        <v>47665</v>
      </c>
    </row>
    <row r="148" spans="1:3">
      <c r="A148" s="62" t="s">
        <v>3418</v>
      </c>
      <c r="B148" s="68">
        <v>4644.0112402181894</v>
      </c>
      <c r="C148" s="78">
        <v>45485</v>
      </c>
    </row>
    <row r="149" spans="1:3">
      <c r="A149" s="62" t="s">
        <v>3419</v>
      </c>
      <c r="B149" s="68">
        <v>9576.1638150944455</v>
      </c>
      <c r="C149" s="78">
        <v>46417</v>
      </c>
    </row>
    <row r="150" spans="1:3">
      <c r="A150" s="62" t="s">
        <v>3420</v>
      </c>
      <c r="B150" s="68">
        <v>2659.4048730483</v>
      </c>
      <c r="C150" s="78">
        <v>47178</v>
      </c>
    </row>
    <row r="151" spans="1:3">
      <c r="A151" s="62" t="s">
        <v>3421</v>
      </c>
      <c r="B151" s="68">
        <v>537.44791697999995</v>
      </c>
      <c r="C151" s="78">
        <v>47447</v>
      </c>
    </row>
    <row r="152" spans="1:3">
      <c r="A152" s="62" t="s">
        <v>3422</v>
      </c>
      <c r="B152" s="68">
        <v>6877.1357637956989</v>
      </c>
      <c r="C152" s="78">
        <v>47987</v>
      </c>
    </row>
    <row r="153" spans="1:3">
      <c r="A153" s="62" t="s">
        <v>2376</v>
      </c>
      <c r="B153" s="68">
        <v>5878.9908657513952</v>
      </c>
      <c r="C153" s="78">
        <v>48180</v>
      </c>
    </row>
    <row r="154" spans="1:3">
      <c r="A154" s="62" t="s">
        <v>3423</v>
      </c>
      <c r="B154" s="68">
        <v>19835.37905661</v>
      </c>
      <c r="C154" s="78">
        <v>47735</v>
      </c>
    </row>
    <row r="155" spans="1:3">
      <c r="A155" s="62" t="s">
        <v>3424</v>
      </c>
      <c r="B155" s="68">
        <v>654.97598309519992</v>
      </c>
      <c r="C155" s="78">
        <v>48151</v>
      </c>
    </row>
    <row r="156" spans="1:3">
      <c r="A156" s="62" t="s">
        <v>3425</v>
      </c>
      <c r="B156" s="68">
        <v>5400.4103892329586</v>
      </c>
      <c r="C156" s="78">
        <v>47848</v>
      </c>
    </row>
    <row r="157" spans="1:3">
      <c r="A157" s="62" t="s">
        <v>3426</v>
      </c>
      <c r="B157" s="68">
        <v>1357.7052358034255</v>
      </c>
      <c r="C157" s="78">
        <v>45710</v>
      </c>
    </row>
    <row r="158" spans="1:3">
      <c r="A158" s="62" t="s">
        <v>3427</v>
      </c>
      <c r="B158" s="68">
        <v>11403.643485005005</v>
      </c>
      <c r="C158" s="78">
        <v>46573</v>
      </c>
    </row>
    <row r="159" spans="1:3">
      <c r="A159" s="62" t="s">
        <v>3428</v>
      </c>
      <c r="B159" s="68">
        <v>12209.499124546457</v>
      </c>
      <c r="C159" s="78">
        <v>47832</v>
      </c>
    </row>
    <row r="160" spans="1:3">
      <c r="A160" s="62" t="s">
        <v>3429</v>
      </c>
      <c r="B160" s="68">
        <v>573.44115578462549</v>
      </c>
      <c r="C160" s="78">
        <v>46524</v>
      </c>
    </row>
    <row r="161" spans="1:3">
      <c r="A161" s="62" t="s">
        <v>3430</v>
      </c>
      <c r="B161" s="68">
        <v>12219.49852049818</v>
      </c>
      <c r="C161" s="78">
        <v>48121</v>
      </c>
    </row>
    <row r="162" spans="1:3">
      <c r="A162" s="62" t="s">
        <v>3431</v>
      </c>
      <c r="B162" s="68">
        <v>2070.5264032586824</v>
      </c>
      <c r="C162" s="78">
        <v>48121</v>
      </c>
    </row>
    <row r="163" spans="1:3">
      <c r="A163" s="62" t="s">
        <v>3432</v>
      </c>
      <c r="B163" s="68">
        <v>2185.9067888896429</v>
      </c>
      <c r="C163" s="78">
        <v>47255</v>
      </c>
    </row>
    <row r="164" spans="1:3">
      <c r="A164" s="62" t="s">
        <v>3433</v>
      </c>
      <c r="B164" s="68">
        <v>1208.2906624021837</v>
      </c>
      <c r="C164" s="78">
        <v>48029</v>
      </c>
    </row>
    <row r="165" spans="1:3">
      <c r="A165" s="62" t="s">
        <v>3434</v>
      </c>
      <c r="B165" s="68">
        <v>2301.1368751800001</v>
      </c>
      <c r="C165" s="78">
        <v>48294</v>
      </c>
    </row>
    <row r="166" spans="1:3">
      <c r="A166" s="62" t="s">
        <v>2392</v>
      </c>
      <c r="B166" s="68">
        <v>16514.021987488366</v>
      </c>
      <c r="C166" s="78">
        <v>47937</v>
      </c>
    </row>
    <row r="167" spans="1:3">
      <c r="A167" s="62" t="s">
        <v>3435</v>
      </c>
      <c r="B167" s="68">
        <v>5017.0985013020245</v>
      </c>
      <c r="C167" s="78">
        <v>46572</v>
      </c>
    </row>
    <row r="168" spans="1:3">
      <c r="A168" s="62" t="s">
        <v>2264</v>
      </c>
      <c r="B168" s="68">
        <v>17140.912187112001</v>
      </c>
      <c r="C168" s="78">
        <v>48781</v>
      </c>
    </row>
    <row r="169" spans="1:3">
      <c r="A169" s="62" t="s">
        <v>3436</v>
      </c>
      <c r="B169" s="68">
        <v>2233.5285201371998</v>
      </c>
      <c r="C169" s="78">
        <v>46844</v>
      </c>
    </row>
    <row r="170" spans="1:3">
      <c r="A170" s="62" t="s">
        <v>3437</v>
      </c>
      <c r="B170" s="68">
        <v>4669.5490552597748</v>
      </c>
      <c r="C170" s="78">
        <v>50770</v>
      </c>
    </row>
    <row r="171" spans="1:3">
      <c r="A171" s="62" t="s">
        <v>3438</v>
      </c>
      <c r="B171" s="68">
        <v>2411.1872105680059</v>
      </c>
      <c r="C171" s="78">
        <v>45869</v>
      </c>
    </row>
    <row r="172" spans="1:3">
      <c r="A172" s="62" t="s">
        <v>3439</v>
      </c>
      <c r="B172" s="68">
        <v>1743.3015367945936</v>
      </c>
      <c r="C172" s="78">
        <v>46938</v>
      </c>
    </row>
    <row r="173" spans="1:3">
      <c r="A173" s="62" t="s">
        <v>3440</v>
      </c>
      <c r="B173" s="68">
        <v>3395.7176317800891</v>
      </c>
      <c r="C173" s="78">
        <v>46201</v>
      </c>
    </row>
    <row r="174" spans="1:3">
      <c r="A174" s="62" t="s">
        <v>3441</v>
      </c>
      <c r="B174" s="68">
        <v>7237.7928480670344</v>
      </c>
      <c r="C174" s="78">
        <v>46203</v>
      </c>
    </row>
    <row r="175" spans="1:3">
      <c r="A175" s="62" t="s">
        <v>2402</v>
      </c>
      <c r="B175" s="68">
        <v>14714.060183538044</v>
      </c>
      <c r="C175" s="78">
        <v>47312</v>
      </c>
    </row>
    <row r="176" spans="1:3">
      <c r="A176" s="62" t="s">
        <v>3442</v>
      </c>
      <c r="B176" s="68">
        <v>5073.9087882833992</v>
      </c>
      <c r="C176" s="78">
        <v>46660</v>
      </c>
    </row>
    <row r="177" spans="1:3">
      <c r="A177" s="62" t="s">
        <v>2407</v>
      </c>
      <c r="B177" s="68">
        <v>4048.34398371</v>
      </c>
      <c r="C177" s="78">
        <v>47301</v>
      </c>
    </row>
    <row r="178" spans="1:3">
      <c r="A178" s="62" t="s">
        <v>3443</v>
      </c>
      <c r="B178" s="68">
        <v>8218.4579739755991</v>
      </c>
      <c r="C178" s="78">
        <v>48176</v>
      </c>
    </row>
    <row r="179" spans="1:3">
      <c r="A179" s="62" t="s">
        <v>3444</v>
      </c>
      <c r="B179" s="68">
        <v>136.65371732999998</v>
      </c>
      <c r="C179" s="78">
        <v>48213</v>
      </c>
    </row>
    <row r="180" spans="1:3">
      <c r="A180" s="62" t="s">
        <v>2413</v>
      </c>
      <c r="B180" s="68">
        <v>664.10898236279991</v>
      </c>
      <c r="C180" s="78">
        <v>47992</v>
      </c>
    </row>
    <row r="181" spans="1:3">
      <c r="A181" s="62" t="s">
        <v>3445</v>
      </c>
      <c r="B181" s="68">
        <v>8804.7815605068226</v>
      </c>
      <c r="C181" s="78">
        <v>48944</v>
      </c>
    </row>
    <row r="182" spans="1:3">
      <c r="A182" s="62" t="s">
        <v>3446</v>
      </c>
      <c r="B182" s="68">
        <v>2417.7751380899999</v>
      </c>
      <c r="C182" s="78">
        <v>46601</v>
      </c>
    </row>
    <row r="183" spans="1:3">
      <c r="A183" s="62" t="s">
        <v>3447</v>
      </c>
      <c r="B183" s="68">
        <v>1996.5548586495183</v>
      </c>
      <c r="C183" s="78">
        <v>46722</v>
      </c>
    </row>
    <row r="184" spans="1:3">
      <c r="A184" s="62" t="s">
        <v>3448</v>
      </c>
      <c r="B184" s="68">
        <v>2865.4055647649275</v>
      </c>
      <c r="C184" s="78">
        <v>46794</v>
      </c>
    </row>
    <row r="185" spans="1:3">
      <c r="A185" s="62" t="s">
        <v>3449</v>
      </c>
      <c r="B185" s="68">
        <v>3162.1184269199994</v>
      </c>
      <c r="C185" s="78">
        <v>47407</v>
      </c>
    </row>
    <row r="186" spans="1:3">
      <c r="A186" s="62" t="s">
        <v>3450</v>
      </c>
      <c r="B186" s="68">
        <v>11488.418515475998</v>
      </c>
      <c r="C186" s="78">
        <v>48234</v>
      </c>
    </row>
    <row r="187" spans="1:3">
      <c r="A187" s="62" t="s">
        <v>2424</v>
      </c>
      <c r="B187" s="68">
        <v>1990.1140648307141</v>
      </c>
      <c r="C187" s="78">
        <v>47467</v>
      </c>
    </row>
    <row r="188" spans="1:3">
      <c r="A188" s="62" t="s">
        <v>3451</v>
      </c>
      <c r="B188" s="68">
        <v>447.89130243</v>
      </c>
      <c r="C188" s="78">
        <v>47599</v>
      </c>
    </row>
    <row r="189" spans="1:3">
      <c r="A189" s="62" t="s">
        <v>3452</v>
      </c>
      <c r="B189" s="68">
        <v>21.782436613690574</v>
      </c>
      <c r="C189" s="78">
        <v>46082</v>
      </c>
    </row>
    <row r="190" spans="1:3">
      <c r="A190" s="62" t="s">
        <v>3453</v>
      </c>
      <c r="B190" s="68">
        <v>2958.5208389012578</v>
      </c>
      <c r="C190" s="78">
        <v>47236</v>
      </c>
    </row>
    <row r="191" spans="1:3">
      <c r="A191" s="62" t="s">
        <v>3454</v>
      </c>
      <c r="B191" s="68">
        <v>12558.809151095131</v>
      </c>
      <c r="C191" s="78">
        <v>46465</v>
      </c>
    </row>
    <row r="192" spans="1:3">
      <c r="A192" s="62" t="s">
        <v>3455</v>
      </c>
      <c r="B192" s="68">
        <v>617.16765524310006</v>
      </c>
      <c r="C192" s="78">
        <v>48723</v>
      </c>
    </row>
    <row r="193" spans="1:3">
      <c r="A193" s="62" t="s">
        <v>3456</v>
      </c>
      <c r="B193" s="68">
        <v>38.502999182699995</v>
      </c>
      <c r="C193" s="78">
        <v>47031</v>
      </c>
    </row>
    <row r="194" spans="1:3">
      <c r="A194" s="62" t="s">
        <v>3457</v>
      </c>
      <c r="B194" s="68">
        <v>4014.9447179399999</v>
      </c>
      <c r="C194" s="78">
        <v>48268</v>
      </c>
    </row>
    <row r="195" spans="1:3">
      <c r="A195" s="62" t="s">
        <v>2449</v>
      </c>
      <c r="B195" s="68">
        <v>1433.19733479</v>
      </c>
      <c r="C195" s="78">
        <v>47107</v>
      </c>
    </row>
    <row r="196" spans="1:3">
      <c r="A196" s="62" t="s">
        <v>3458</v>
      </c>
      <c r="B196" s="68">
        <v>3064.4849462642997</v>
      </c>
      <c r="C196" s="78">
        <v>48213</v>
      </c>
    </row>
    <row r="197" spans="1:3">
      <c r="A197" s="62" t="s">
        <v>3459</v>
      </c>
      <c r="B197" s="68">
        <v>834.73004861092375</v>
      </c>
      <c r="C197" s="78">
        <v>45869</v>
      </c>
    </row>
    <row r="198" spans="1:3">
      <c r="A198" s="62" t="s">
        <v>2452</v>
      </c>
      <c r="B198" s="68">
        <v>2689.5676947011516</v>
      </c>
      <c r="C198" s="78">
        <v>47848</v>
      </c>
    </row>
    <row r="199" spans="1:3">
      <c r="A199" s="62" t="s">
        <v>3460</v>
      </c>
      <c r="B199" s="68">
        <v>1702.8555997751998</v>
      </c>
      <c r="C199" s="78">
        <v>46637</v>
      </c>
    </row>
    <row r="200" spans="1:3">
      <c r="A200" s="62" t="s">
        <v>2454</v>
      </c>
      <c r="B200" s="68">
        <v>8614.813919279999</v>
      </c>
      <c r="C200" s="78">
        <v>47574</v>
      </c>
    </row>
    <row r="201" spans="1:3">
      <c r="A201" s="62" t="s">
        <v>3461</v>
      </c>
      <c r="B201" s="68">
        <v>3900.0476616660003</v>
      </c>
      <c r="C201" s="78">
        <v>48942</v>
      </c>
    </row>
    <row r="202" spans="1:3">
      <c r="A202" s="62" t="s">
        <v>3462</v>
      </c>
      <c r="B202" s="68">
        <v>5661.5869901798987</v>
      </c>
      <c r="C202" s="78">
        <v>48942</v>
      </c>
    </row>
    <row r="203" spans="1:3">
      <c r="A203" s="62" t="s">
        <v>2458</v>
      </c>
      <c r="B203" s="68">
        <v>17348.312477339998</v>
      </c>
      <c r="C203" s="78">
        <v>49405</v>
      </c>
    </row>
    <row r="204" spans="1:3">
      <c r="A204" s="62" t="s">
        <v>3463</v>
      </c>
      <c r="B204" s="68">
        <v>4250.3422731826331</v>
      </c>
      <c r="C204" s="78">
        <v>46933</v>
      </c>
    </row>
    <row r="205" spans="1:3">
      <c r="A205" s="62" t="s">
        <v>3464</v>
      </c>
      <c r="B205" s="68">
        <v>487.83218006249996</v>
      </c>
      <c r="C205" s="78">
        <v>48069</v>
      </c>
    </row>
    <row r="206" spans="1:3">
      <c r="A206" s="62" t="s">
        <v>3465</v>
      </c>
      <c r="B206" s="68">
        <v>21463.01562753948</v>
      </c>
      <c r="C206" s="78">
        <v>46643</v>
      </c>
    </row>
    <row r="207" spans="1:3">
      <c r="A207" s="62" t="s">
        <v>3466</v>
      </c>
      <c r="B207" s="68">
        <v>6218.60549661</v>
      </c>
      <c r="C207" s="78">
        <v>48004</v>
      </c>
    </row>
    <row r="208" spans="1:3">
      <c r="A208" s="62" t="s">
        <v>3467</v>
      </c>
      <c r="B208" s="68">
        <v>11.071628954100001</v>
      </c>
      <c r="C208" s="78">
        <v>47262</v>
      </c>
    </row>
    <row r="209" spans="1:3">
      <c r="A209" s="62" t="s">
        <v>3468</v>
      </c>
      <c r="B209" s="68">
        <v>2.7780661934999999</v>
      </c>
      <c r="C209" s="78">
        <v>45939</v>
      </c>
    </row>
    <row r="210" spans="1:3">
      <c r="A210" s="62" t="s">
        <v>2463</v>
      </c>
      <c r="B210" s="68">
        <v>9677.690878822199</v>
      </c>
      <c r="C210" s="78">
        <v>46742</v>
      </c>
    </row>
    <row r="211" spans="1:3">
      <c r="A211" s="62" t="s">
        <v>3469</v>
      </c>
      <c r="B211" s="68">
        <v>8601.9588088199998</v>
      </c>
      <c r="C211" s="78">
        <v>46112</v>
      </c>
    </row>
    <row r="212" spans="1:3">
      <c r="A212" s="62" t="s">
        <v>2464</v>
      </c>
      <c r="B212" s="68">
        <v>24322.628870982</v>
      </c>
      <c r="C212" s="78">
        <v>46722</v>
      </c>
    </row>
    <row r="213" spans="1:3">
      <c r="A213" s="62" t="s">
        <v>3470</v>
      </c>
      <c r="B213" s="68">
        <v>21386.536221056849</v>
      </c>
      <c r="C213" s="78">
        <v>47409</v>
      </c>
    </row>
    <row r="214" spans="1:3">
      <c r="A214" s="62" t="s">
        <v>2465</v>
      </c>
      <c r="B214" s="68">
        <v>1962.9243480600001</v>
      </c>
      <c r="C214" s="78">
        <v>46722</v>
      </c>
    </row>
    <row r="215" spans="1:3">
      <c r="A215" s="62" t="s">
        <v>2251</v>
      </c>
      <c r="B215" s="68">
        <v>54.580664677499996</v>
      </c>
      <c r="C215" s="78">
        <v>48030</v>
      </c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A1:A4 A5:B7 A9:B1048576 C1:AY1048576 BA1:XFD1048576 AZ1:AZ9999 AZ10001:AZ1048576" xr:uid="{00000000-0002-0000-1A00-000000000000}"/>
  </dataValidations>
  <pageMargins left="0" right="0" top="0.5" bottom="0.5" header="0" footer="0.25"/>
  <pageSetup paperSize="9" scale="1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7.140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8554687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21" width="5.7109375" style="1" hidden="1" customWidth="1"/>
    <col min="22" max="22" width="9.140625" style="1" hidden="1" customWidth="1"/>
    <col min="23" max="52" width="0" style="1" hidden="1" customWidth="1"/>
    <col min="53" max="16384" width="9.140625" style="1" hidden="1"/>
  </cols>
  <sheetData>
    <row r="1" spans="1:15">
      <c r="A1" s="37" t="s">
        <v>145</v>
      </c>
      <c r="B1" s="37" t="s" vm="1">
        <v>218</v>
      </c>
    </row>
    <row r="2" spans="1:15">
      <c r="A2" s="37" t="s">
        <v>144</v>
      </c>
      <c r="B2" s="37" t="s">
        <v>219</v>
      </c>
    </row>
    <row r="3" spans="1:15">
      <c r="A3" s="37" t="s">
        <v>146</v>
      </c>
      <c r="B3" s="37" t="s">
        <v>220</v>
      </c>
    </row>
    <row r="4" spans="1:15">
      <c r="A4" s="37" t="s">
        <v>147</v>
      </c>
      <c r="B4" s="37">
        <v>8801</v>
      </c>
    </row>
    <row r="5" spans="1:15" s="3" customFormat="1">
      <c r="A5" s="38" t="s">
        <v>116</v>
      </c>
      <c r="B5" s="39" t="s">
        <v>46</v>
      </c>
      <c r="C5" s="39" t="s">
        <v>67</v>
      </c>
      <c r="D5" s="39" t="s">
        <v>14</v>
      </c>
      <c r="E5" s="39" t="s">
        <v>68</v>
      </c>
      <c r="F5" s="39" t="s">
        <v>104</v>
      </c>
      <c r="G5" s="39" t="s">
        <v>17</v>
      </c>
      <c r="H5" s="39" t="s">
        <v>103</v>
      </c>
      <c r="I5" s="39" t="s">
        <v>16</v>
      </c>
      <c r="J5" s="39" t="s">
        <v>172</v>
      </c>
      <c r="K5" s="39" t="s">
        <v>200</v>
      </c>
      <c r="L5" s="39" t="s">
        <v>173</v>
      </c>
      <c r="M5" s="39" t="s">
        <v>60</v>
      </c>
      <c r="N5" s="39" t="s">
        <v>148</v>
      </c>
      <c r="O5" s="41" t="s">
        <v>150</v>
      </c>
    </row>
    <row r="6" spans="1:15" s="3" customFormat="1">
      <c r="A6" s="123" t="s">
        <v>3565</v>
      </c>
      <c r="B6" s="124" t="s">
        <v>3565</v>
      </c>
      <c r="C6" s="124" t="s">
        <v>3565</v>
      </c>
      <c r="D6" s="124" t="s">
        <v>3565</v>
      </c>
      <c r="E6" s="124" t="s">
        <v>3565</v>
      </c>
      <c r="F6" s="27" t="s">
        <v>21</v>
      </c>
      <c r="G6" s="27" t="s">
        <v>20</v>
      </c>
      <c r="H6" s="124" t="s">
        <v>3565</v>
      </c>
      <c r="I6" s="27" t="s">
        <v>19</v>
      </c>
      <c r="J6" s="27" t="s">
        <v>19</v>
      </c>
      <c r="K6" s="27" t="s">
        <v>202</v>
      </c>
      <c r="L6" s="27" t="s">
        <v>198</v>
      </c>
      <c r="M6" s="27" t="s">
        <v>19</v>
      </c>
      <c r="N6" s="27" t="s">
        <v>19</v>
      </c>
      <c r="O6" s="28" t="s">
        <v>19</v>
      </c>
    </row>
    <row r="7" spans="1:15" s="4" customFormat="1" ht="20.25">
      <c r="A7" s="125" t="s">
        <v>3565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97" t="s">
        <v>3332</v>
      </c>
      <c r="B8" s="130" t="s">
        <v>3565</v>
      </c>
      <c r="C8" s="130" t="s">
        <v>3565</v>
      </c>
      <c r="D8" s="130" t="s">
        <v>3565</v>
      </c>
      <c r="E8" s="130" t="s">
        <v>3565</v>
      </c>
      <c r="F8" s="130" t="s">
        <v>3565</v>
      </c>
      <c r="G8" s="130" t="s">
        <v>3565</v>
      </c>
      <c r="H8" s="130" t="s">
        <v>3565</v>
      </c>
      <c r="I8" s="130" t="s">
        <v>3565</v>
      </c>
      <c r="J8" s="130" t="s">
        <v>3565</v>
      </c>
      <c r="K8" s="130" t="s">
        <v>3565</v>
      </c>
      <c r="L8" s="98">
        <v>0</v>
      </c>
      <c r="M8" s="130" t="s">
        <v>3565</v>
      </c>
      <c r="N8" s="99">
        <v>0</v>
      </c>
      <c r="O8" s="99">
        <v>0</v>
      </c>
    </row>
    <row r="9" spans="1:15">
      <c r="A9" s="100" t="s">
        <v>210</v>
      </c>
      <c r="B9" s="130" t="s">
        <v>3565</v>
      </c>
      <c r="C9" s="130" t="s">
        <v>3565</v>
      </c>
      <c r="D9" s="130" t="s">
        <v>3565</v>
      </c>
      <c r="E9" s="130" t="s">
        <v>3565</v>
      </c>
      <c r="F9" s="130" t="s">
        <v>3565</v>
      </c>
      <c r="G9" s="130" t="s">
        <v>3565</v>
      </c>
      <c r="H9" s="130" t="s">
        <v>3565</v>
      </c>
      <c r="I9" s="130" t="s">
        <v>3565</v>
      </c>
      <c r="J9" s="130" t="s">
        <v>3565</v>
      </c>
      <c r="K9" s="130" t="s">
        <v>3565</v>
      </c>
      <c r="L9" s="130" t="s">
        <v>3565</v>
      </c>
      <c r="M9" s="130" t="s">
        <v>3565</v>
      </c>
      <c r="N9" s="130" t="s">
        <v>3565</v>
      </c>
      <c r="O9" s="130" t="s">
        <v>3565</v>
      </c>
    </row>
    <row r="10" spans="1:15">
      <c r="A10" s="100" t="s">
        <v>112</v>
      </c>
      <c r="B10" s="130" t="s">
        <v>3565</v>
      </c>
      <c r="C10" s="130" t="s">
        <v>3565</v>
      </c>
      <c r="D10" s="130" t="s">
        <v>3565</v>
      </c>
      <c r="E10" s="130" t="s">
        <v>3565</v>
      </c>
      <c r="F10" s="130" t="s">
        <v>3565</v>
      </c>
      <c r="G10" s="130" t="s">
        <v>3565</v>
      </c>
      <c r="H10" s="130" t="s">
        <v>3565</v>
      </c>
      <c r="I10" s="130" t="s">
        <v>3565</v>
      </c>
      <c r="J10" s="130" t="s">
        <v>3565</v>
      </c>
      <c r="K10" s="130" t="s">
        <v>3565</v>
      </c>
      <c r="L10" s="130" t="s">
        <v>3565</v>
      </c>
      <c r="M10" s="130" t="s">
        <v>3565</v>
      </c>
      <c r="N10" s="130" t="s">
        <v>3565</v>
      </c>
      <c r="O10" s="130" t="s">
        <v>3565</v>
      </c>
    </row>
    <row r="11" spans="1:15">
      <c r="A11" s="100" t="s">
        <v>201</v>
      </c>
      <c r="B11" s="130" t="s">
        <v>3565</v>
      </c>
      <c r="C11" s="130" t="s">
        <v>3565</v>
      </c>
      <c r="D11" s="130" t="s">
        <v>3565</v>
      </c>
      <c r="E11" s="130" t="s">
        <v>3565</v>
      </c>
      <c r="F11" s="130" t="s">
        <v>3565</v>
      </c>
      <c r="G11" s="130" t="s">
        <v>3565</v>
      </c>
      <c r="H11" s="130" t="s">
        <v>3565</v>
      </c>
      <c r="I11" s="130" t="s">
        <v>3565</v>
      </c>
      <c r="J11" s="130" t="s">
        <v>3565</v>
      </c>
      <c r="K11" s="130" t="s">
        <v>3565</v>
      </c>
      <c r="L11" s="130" t="s">
        <v>3565</v>
      </c>
      <c r="M11" s="130" t="s">
        <v>3565</v>
      </c>
      <c r="N11" s="130" t="s">
        <v>3565</v>
      </c>
      <c r="O11" s="130" t="s">
        <v>3565</v>
      </c>
    </row>
    <row r="12" spans="1:15" hidden="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5" hidden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1:15" hidden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5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5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</row>
    <row r="18" spans="1:15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19" spans="1:15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</row>
    <row r="24" spans="1:15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5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15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</row>
    <row r="28" spans="1:15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</row>
    <row r="29" spans="1:15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1:15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spans="1:15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</row>
    <row r="39" spans="1:15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</row>
    <row r="40" spans="1:15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</row>
    <row r="41" spans="1:15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1:15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</row>
    <row r="43" spans="1:15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</row>
    <row r="44" spans="1:15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1:15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1:15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1:15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</row>
    <row r="48" spans="1:15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</row>
    <row r="49" spans="1:15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</row>
    <row r="50" spans="1:15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</row>
    <row r="51" spans="1:15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5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</row>
    <row r="53" spans="1:15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</row>
    <row r="54" spans="1:15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</row>
    <row r="55" spans="1:15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</row>
    <row r="56" spans="1:15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1:15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1:15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</row>
    <row r="59" spans="1:15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1:15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</row>
    <row r="61" spans="1:15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</row>
    <row r="62" spans="1:15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</row>
    <row r="63" spans="1:15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1:15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  <row r="65" spans="1:15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</row>
    <row r="66" spans="1:15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</row>
    <row r="67" spans="1:15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</row>
    <row r="68" spans="1:15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</row>
    <row r="69" spans="1:15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</row>
    <row r="70" spans="1:15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</row>
    <row r="71" spans="1:15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</row>
    <row r="72" spans="1:15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</row>
    <row r="73" spans="1:15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</row>
    <row r="74" spans="1:15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</row>
    <row r="75" spans="1:15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</row>
    <row r="76" spans="1:15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</row>
    <row r="77" spans="1:15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</row>
    <row r="78" spans="1:15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</row>
    <row r="79" spans="1:15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</row>
    <row r="80" spans="1:15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</row>
    <row r="81" spans="1:15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</row>
    <row r="82" spans="1:15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</row>
    <row r="83" spans="1:15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</row>
    <row r="84" spans="1:15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</row>
    <row r="85" spans="1:15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</row>
    <row r="86" spans="1:15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</row>
    <row r="87" spans="1:15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</row>
    <row r="88" spans="1:15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</row>
    <row r="89" spans="1:15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</row>
    <row r="90" spans="1:15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</row>
    <row r="91" spans="1:15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</row>
    <row r="92" spans="1:15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</row>
    <row r="93" spans="1:15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</row>
    <row r="94" spans="1:15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</row>
    <row r="95" spans="1:15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</row>
    <row r="96" spans="1:15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</row>
    <row r="97" spans="1:15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</row>
    <row r="98" spans="1:15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</row>
    <row r="99" spans="1:15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</row>
    <row r="100" spans="1:15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</row>
    <row r="101" spans="1:15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</row>
    <row r="102" spans="1:15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</row>
    <row r="103" spans="1:15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</row>
    <row r="104" spans="1:15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</row>
    <row r="105" spans="1:15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</row>
    <row r="106" spans="1:15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</row>
    <row r="107" spans="1:15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2"/>
      <c r="C395" s="1"/>
    </row>
    <row r="396" spans="1:3" hidden="1">
      <c r="A396" s="32"/>
      <c r="C396" s="1"/>
    </row>
    <row r="397" spans="1:3" hidden="1">
      <c r="A397" s="3"/>
      <c r="C39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9:A21 L9:L21 N9:O21 C1:XFD4 B5:K21 A1:A7 L5:L7 M5:M21 N5:O7 A29:O1048576 P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7.140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5.7109375" style="1" hidden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5">
      <c r="A1" s="37" t="s">
        <v>145</v>
      </c>
      <c r="B1" s="37" t="s" vm="1">
        <v>218</v>
      </c>
    </row>
    <row r="2" spans="1:15">
      <c r="A2" s="37" t="s">
        <v>144</v>
      </c>
      <c r="B2" s="37" t="s">
        <v>219</v>
      </c>
    </row>
    <row r="3" spans="1:15">
      <c r="A3" s="37" t="s">
        <v>146</v>
      </c>
      <c r="B3" s="37" t="s">
        <v>220</v>
      </c>
    </row>
    <row r="4" spans="1:15">
      <c r="A4" s="37" t="s">
        <v>147</v>
      </c>
      <c r="B4" s="37">
        <v>8801</v>
      </c>
    </row>
    <row r="5" spans="1:15" s="3" customFormat="1">
      <c r="A5" s="38" t="s">
        <v>116</v>
      </c>
      <c r="B5" s="39" t="s">
        <v>46</v>
      </c>
      <c r="C5" s="39" t="s">
        <v>67</v>
      </c>
      <c r="D5" s="39" t="s">
        <v>14</v>
      </c>
      <c r="E5" s="39" t="s">
        <v>68</v>
      </c>
      <c r="F5" s="39" t="s">
        <v>104</v>
      </c>
      <c r="G5" s="39" t="s">
        <v>17</v>
      </c>
      <c r="H5" s="39" t="s">
        <v>103</v>
      </c>
      <c r="I5" s="39" t="s">
        <v>16</v>
      </c>
      <c r="J5" s="39" t="s">
        <v>172</v>
      </c>
      <c r="K5" s="39" t="s">
        <v>195</v>
      </c>
      <c r="L5" s="39" t="s">
        <v>173</v>
      </c>
      <c r="M5" s="39" t="s">
        <v>60</v>
      </c>
      <c r="N5" s="39" t="s">
        <v>148</v>
      </c>
      <c r="O5" s="41" t="s">
        <v>150</v>
      </c>
    </row>
    <row r="6" spans="1:15" s="3" customFormat="1">
      <c r="A6" s="123" t="s">
        <v>3565</v>
      </c>
      <c r="B6" s="124" t="s">
        <v>3565</v>
      </c>
      <c r="C6" s="124" t="s">
        <v>3565</v>
      </c>
      <c r="D6" s="124" t="s">
        <v>3565</v>
      </c>
      <c r="E6" s="124" t="s">
        <v>3565</v>
      </c>
      <c r="F6" s="27" t="s">
        <v>21</v>
      </c>
      <c r="G6" s="27" t="s">
        <v>20</v>
      </c>
      <c r="H6" s="124" t="s">
        <v>3565</v>
      </c>
      <c r="I6" s="27" t="s">
        <v>19</v>
      </c>
      <c r="J6" s="27" t="s">
        <v>19</v>
      </c>
      <c r="K6" s="27" t="s">
        <v>202</v>
      </c>
      <c r="L6" s="27" t="s">
        <v>198</v>
      </c>
      <c r="M6" s="27" t="s">
        <v>19</v>
      </c>
      <c r="N6" s="27" t="s">
        <v>19</v>
      </c>
      <c r="O6" s="28" t="s">
        <v>19</v>
      </c>
    </row>
    <row r="7" spans="1:15" s="4" customFormat="1" ht="20.25">
      <c r="A7" s="125" t="s">
        <v>3565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97" t="s">
        <v>3333</v>
      </c>
      <c r="B8" s="130" t="s">
        <v>3565</v>
      </c>
      <c r="C8" s="130" t="s">
        <v>3565</v>
      </c>
      <c r="D8" s="130" t="s">
        <v>3565</v>
      </c>
      <c r="E8" s="130" t="s">
        <v>3565</v>
      </c>
      <c r="F8" s="130" t="s">
        <v>3565</v>
      </c>
      <c r="G8" s="130" t="s">
        <v>3565</v>
      </c>
      <c r="H8" s="130" t="s">
        <v>3565</v>
      </c>
      <c r="I8" s="130" t="s">
        <v>3565</v>
      </c>
      <c r="J8" s="130" t="s">
        <v>3565</v>
      </c>
      <c r="K8" s="130" t="s">
        <v>3565</v>
      </c>
      <c r="L8" s="98">
        <v>0</v>
      </c>
      <c r="M8" s="130" t="s">
        <v>3565</v>
      </c>
      <c r="N8" s="99">
        <v>0</v>
      </c>
      <c r="O8" s="99">
        <v>0</v>
      </c>
    </row>
    <row r="9" spans="1:15">
      <c r="A9" s="100" t="s">
        <v>210</v>
      </c>
      <c r="B9" s="130" t="s">
        <v>3565</v>
      </c>
      <c r="C9" s="130" t="s">
        <v>3565</v>
      </c>
      <c r="D9" s="130" t="s">
        <v>3565</v>
      </c>
      <c r="E9" s="130" t="s">
        <v>3565</v>
      </c>
      <c r="F9" s="130" t="s">
        <v>3565</v>
      </c>
      <c r="G9" s="130" t="s">
        <v>3565</v>
      </c>
      <c r="H9" s="130" t="s">
        <v>3565</v>
      </c>
      <c r="I9" s="130" t="s">
        <v>3565</v>
      </c>
      <c r="J9" s="130" t="s">
        <v>3565</v>
      </c>
      <c r="K9" s="130" t="s">
        <v>3565</v>
      </c>
      <c r="L9" s="130" t="s">
        <v>3565</v>
      </c>
      <c r="M9" s="130" t="s">
        <v>3565</v>
      </c>
      <c r="N9" s="130" t="s">
        <v>3565</v>
      </c>
      <c r="O9" s="130" t="s">
        <v>3565</v>
      </c>
    </row>
    <row r="10" spans="1:15">
      <c r="A10" s="100" t="s">
        <v>112</v>
      </c>
      <c r="B10" s="130" t="s">
        <v>3565</v>
      </c>
      <c r="C10" s="130" t="s">
        <v>3565</v>
      </c>
      <c r="D10" s="130" t="s">
        <v>3565</v>
      </c>
      <c r="E10" s="130" t="s">
        <v>3565</v>
      </c>
      <c r="F10" s="130" t="s">
        <v>3565</v>
      </c>
      <c r="G10" s="130" t="s">
        <v>3565</v>
      </c>
      <c r="H10" s="130" t="s">
        <v>3565</v>
      </c>
      <c r="I10" s="130" t="s">
        <v>3565</v>
      </c>
      <c r="J10" s="130" t="s">
        <v>3565</v>
      </c>
      <c r="K10" s="130" t="s">
        <v>3565</v>
      </c>
      <c r="L10" s="130" t="s">
        <v>3565</v>
      </c>
      <c r="M10" s="130" t="s">
        <v>3565</v>
      </c>
      <c r="N10" s="130" t="s">
        <v>3565</v>
      </c>
      <c r="O10" s="130" t="s">
        <v>3565</v>
      </c>
    </row>
    <row r="11" spans="1:15">
      <c r="A11" s="100" t="s">
        <v>201</v>
      </c>
      <c r="B11" s="130" t="s">
        <v>3565</v>
      </c>
      <c r="C11" s="130" t="s">
        <v>3565</v>
      </c>
      <c r="D11" s="130" t="s">
        <v>3565</v>
      </c>
      <c r="E11" s="130" t="s">
        <v>3565</v>
      </c>
      <c r="F11" s="130" t="s">
        <v>3565</v>
      </c>
      <c r="G11" s="130" t="s">
        <v>3565</v>
      </c>
      <c r="H11" s="130" t="s">
        <v>3565</v>
      </c>
      <c r="I11" s="130" t="s">
        <v>3565</v>
      </c>
      <c r="J11" s="130" t="s">
        <v>3565</v>
      </c>
      <c r="K11" s="130" t="s">
        <v>3565</v>
      </c>
      <c r="L11" s="130" t="s">
        <v>3565</v>
      </c>
      <c r="M11" s="130" t="s">
        <v>3565</v>
      </c>
      <c r="N11" s="130" t="s">
        <v>3565</v>
      </c>
      <c r="O11" s="130" t="s">
        <v>3565</v>
      </c>
    </row>
    <row r="12" spans="1:15" hidden="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5" hidden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1:15" hidden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5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5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</row>
    <row r="18" spans="1:15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19" spans="1:15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</row>
    <row r="24" spans="1:15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5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15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</row>
    <row r="28" spans="1:15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</row>
    <row r="29" spans="1:15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1:15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spans="1:15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</row>
    <row r="39" spans="1:15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</row>
    <row r="40" spans="1:15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</row>
    <row r="41" spans="1:15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1:15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</row>
    <row r="43" spans="1:15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</row>
    <row r="44" spans="1:15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1:15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1:15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1:15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</row>
    <row r="48" spans="1:15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</row>
    <row r="49" spans="1:15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</row>
    <row r="50" spans="1:15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</row>
    <row r="51" spans="1:15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5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</row>
    <row r="53" spans="1:15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</row>
    <row r="54" spans="1:15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</row>
    <row r="55" spans="1:15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</row>
    <row r="56" spans="1:15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1:15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1:15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</row>
    <row r="59" spans="1:15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1:15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</row>
    <row r="61" spans="1:15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</row>
    <row r="62" spans="1:15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</row>
    <row r="63" spans="1:15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1:15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  <row r="65" spans="1:15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</row>
    <row r="66" spans="1:15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</row>
    <row r="67" spans="1:15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</row>
    <row r="68" spans="1:15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</row>
    <row r="69" spans="1:15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</row>
    <row r="70" spans="1:15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</row>
    <row r="71" spans="1:15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</row>
    <row r="72" spans="1:15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</row>
    <row r="73" spans="1:15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</row>
    <row r="74" spans="1:15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</row>
    <row r="75" spans="1:15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</row>
    <row r="76" spans="1:15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</row>
    <row r="77" spans="1:15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</row>
    <row r="78" spans="1:15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</row>
    <row r="79" spans="1:15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</row>
    <row r="80" spans="1:15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</row>
    <row r="81" spans="1:15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</row>
    <row r="82" spans="1:15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</row>
    <row r="83" spans="1:15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</row>
    <row r="84" spans="1:15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</row>
    <row r="85" spans="1:15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</row>
    <row r="86" spans="1:15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</row>
    <row r="87" spans="1:15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</row>
    <row r="88" spans="1:15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</row>
    <row r="89" spans="1:15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</row>
    <row r="90" spans="1:15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</row>
    <row r="91" spans="1:15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</row>
    <row r="92" spans="1:15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</row>
    <row r="93" spans="1:15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</row>
    <row r="94" spans="1:15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</row>
    <row r="95" spans="1:15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</row>
    <row r="96" spans="1:15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</row>
    <row r="97" spans="1:15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</row>
    <row r="98" spans="1:15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</row>
    <row r="99" spans="1:15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</row>
    <row r="100" spans="1:15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</row>
    <row r="101" spans="1:15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</row>
    <row r="102" spans="1:15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</row>
    <row r="103" spans="1:15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</row>
    <row r="104" spans="1:15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</row>
    <row r="105" spans="1:15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</row>
    <row r="106" spans="1:15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</row>
    <row r="107" spans="1:15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2"/>
      <c r="C395" s="1"/>
    </row>
    <row r="396" spans="1:3" hidden="1">
      <c r="A396" s="32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9:A21 L9:L21 N9:O21 C1:XFD4 B5:K21 A1:A7 L5:L7 M5:M21 N5:O7 A29:O1048576 P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7.140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7" t="s">
        <v>145</v>
      </c>
      <c r="B1" s="37" t="s" vm="1">
        <v>218</v>
      </c>
    </row>
    <row r="2" spans="1:15">
      <c r="A2" s="37" t="s">
        <v>144</v>
      </c>
      <c r="B2" s="37" t="s">
        <v>219</v>
      </c>
    </row>
    <row r="3" spans="1:15">
      <c r="A3" s="37" t="s">
        <v>146</v>
      </c>
      <c r="B3" s="37" t="s">
        <v>220</v>
      </c>
    </row>
    <row r="4" spans="1:15">
      <c r="A4" s="37" t="s">
        <v>147</v>
      </c>
      <c r="B4" s="37">
        <v>8801</v>
      </c>
    </row>
    <row r="5" spans="1:15" s="3" customFormat="1">
      <c r="A5" s="38" t="s">
        <v>116</v>
      </c>
      <c r="B5" s="39" t="s">
        <v>46</v>
      </c>
      <c r="C5" s="39" t="s">
        <v>67</v>
      </c>
      <c r="D5" s="39" t="s">
        <v>14</v>
      </c>
      <c r="E5" s="39" t="s">
        <v>68</v>
      </c>
      <c r="F5" s="39" t="s">
        <v>104</v>
      </c>
      <c r="G5" s="39" t="s">
        <v>17</v>
      </c>
      <c r="H5" s="39" t="s">
        <v>103</v>
      </c>
      <c r="I5" s="39" t="s">
        <v>16</v>
      </c>
      <c r="J5" s="39" t="s">
        <v>172</v>
      </c>
      <c r="K5" s="39" t="s">
        <v>195</v>
      </c>
      <c r="L5" s="39" t="s">
        <v>173</v>
      </c>
      <c r="M5" s="39" t="s">
        <v>60</v>
      </c>
      <c r="N5" s="39" t="s">
        <v>148</v>
      </c>
      <c r="O5" s="41" t="s">
        <v>150</v>
      </c>
    </row>
    <row r="6" spans="1:15" s="3" customFormat="1">
      <c r="A6" s="123" t="s">
        <v>3565</v>
      </c>
      <c r="B6" s="124" t="s">
        <v>3565</v>
      </c>
      <c r="C6" s="124" t="s">
        <v>3565</v>
      </c>
      <c r="D6" s="124" t="s">
        <v>3565</v>
      </c>
      <c r="E6" s="124" t="s">
        <v>3565</v>
      </c>
      <c r="F6" s="27" t="s">
        <v>21</v>
      </c>
      <c r="G6" s="27" t="s">
        <v>20</v>
      </c>
      <c r="H6" s="124" t="s">
        <v>3565</v>
      </c>
      <c r="I6" s="27" t="s">
        <v>19</v>
      </c>
      <c r="J6" s="27" t="s">
        <v>19</v>
      </c>
      <c r="K6" s="27" t="s">
        <v>202</v>
      </c>
      <c r="L6" s="27" t="s">
        <v>198</v>
      </c>
      <c r="M6" s="27" t="s">
        <v>19</v>
      </c>
      <c r="N6" s="27" t="s">
        <v>19</v>
      </c>
      <c r="O6" s="28" t="s">
        <v>19</v>
      </c>
    </row>
    <row r="7" spans="1:15" s="4" customFormat="1" ht="20.25">
      <c r="A7" s="125" t="s">
        <v>3565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97" t="s">
        <v>3326</v>
      </c>
      <c r="B8" s="130" t="s">
        <v>3565</v>
      </c>
      <c r="C8" s="130" t="s">
        <v>3565</v>
      </c>
      <c r="D8" s="130" t="s">
        <v>3565</v>
      </c>
      <c r="E8" s="130" t="s">
        <v>3565</v>
      </c>
      <c r="F8" s="130" t="s">
        <v>3565</v>
      </c>
      <c r="G8" s="130" t="s">
        <v>3565</v>
      </c>
      <c r="H8" s="130" t="s">
        <v>3565</v>
      </c>
      <c r="I8" s="130" t="s">
        <v>3565</v>
      </c>
      <c r="J8" s="130" t="s">
        <v>3565</v>
      </c>
      <c r="K8" s="130" t="s">
        <v>3565</v>
      </c>
      <c r="L8" s="98">
        <v>0</v>
      </c>
      <c r="M8" s="130" t="s">
        <v>3565</v>
      </c>
      <c r="N8" s="99">
        <v>0</v>
      </c>
      <c r="O8" s="99">
        <v>0</v>
      </c>
    </row>
    <row r="9" spans="1:15">
      <c r="A9" s="100" t="s">
        <v>210</v>
      </c>
      <c r="B9" s="130" t="s">
        <v>3565</v>
      </c>
      <c r="C9" s="130" t="s">
        <v>3565</v>
      </c>
      <c r="D9" s="130" t="s">
        <v>3565</v>
      </c>
      <c r="E9" s="130" t="s">
        <v>3565</v>
      </c>
      <c r="F9" s="130" t="s">
        <v>3565</v>
      </c>
      <c r="G9" s="130" t="s">
        <v>3565</v>
      </c>
      <c r="H9" s="130" t="s">
        <v>3565</v>
      </c>
      <c r="I9" s="130" t="s">
        <v>3565</v>
      </c>
      <c r="J9" s="130" t="s">
        <v>3565</v>
      </c>
      <c r="K9" s="130" t="s">
        <v>3565</v>
      </c>
      <c r="L9" s="130" t="s">
        <v>3565</v>
      </c>
      <c r="M9" s="130" t="s">
        <v>3565</v>
      </c>
      <c r="N9" s="130" t="s">
        <v>3565</v>
      </c>
      <c r="O9" s="130" t="s">
        <v>3565</v>
      </c>
    </row>
    <row r="10" spans="1:15">
      <c r="A10" s="100" t="s">
        <v>112</v>
      </c>
      <c r="B10" s="130" t="s">
        <v>3565</v>
      </c>
      <c r="C10" s="130" t="s">
        <v>3565</v>
      </c>
      <c r="D10" s="130" t="s">
        <v>3565</v>
      </c>
      <c r="E10" s="130" t="s">
        <v>3565</v>
      </c>
      <c r="F10" s="130" t="s">
        <v>3565</v>
      </c>
      <c r="G10" s="130" t="s">
        <v>3565</v>
      </c>
      <c r="H10" s="130" t="s">
        <v>3565</v>
      </c>
      <c r="I10" s="130" t="s">
        <v>3565</v>
      </c>
      <c r="J10" s="130" t="s">
        <v>3565</v>
      </c>
      <c r="K10" s="130" t="s">
        <v>3565</v>
      </c>
      <c r="L10" s="130" t="s">
        <v>3565</v>
      </c>
      <c r="M10" s="130" t="s">
        <v>3565</v>
      </c>
      <c r="N10" s="130" t="s">
        <v>3565</v>
      </c>
      <c r="O10" s="130" t="s">
        <v>3565</v>
      </c>
    </row>
    <row r="11" spans="1:15">
      <c r="A11" s="100" t="s">
        <v>201</v>
      </c>
      <c r="B11" s="130" t="s">
        <v>3565</v>
      </c>
      <c r="C11" s="130" t="s">
        <v>3565</v>
      </c>
      <c r="D11" s="130" t="s">
        <v>3565</v>
      </c>
      <c r="E11" s="130" t="s">
        <v>3565</v>
      </c>
      <c r="F11" s="130" t="s">
        <v>3565</v>
      </c>
      <c r="G11" s="130" t="s">
        <v>3565</v>
      </c>
      <c r="H11" s="130" t="s">
        <v>3565</v>
      </c>
      <c r="I11" s="130" t="s">
        <v>3565</v>
      </c>
      <c r="J11" s="130" t="s">
        <v>3565</v>
      </c>
      <c r="K11" s="130" t="s">
        <v>3565</v>
      </c>
      <c r="L11" s="130" t="s">
        <v>3565</v>
      </c>
      <c r="M11" s="130" t="s">
        <v>3565</v>
      </c>
      <c r="N11" s="130" t="s">
        <v>3565</v>
      </c>
      <c r="O11" s="130" t="s">
        <v>3565</v>
      </c>
    </row>
    <row r="12" spans="1:15" hidden="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5" hidden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1:15" hidden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5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5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</row>
    <row r="18" spans="1:15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19" spans="1:15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</row>
    <row r="24" spans="1:15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5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15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</row>
    <row r="28" spans="1:15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</row>
    <row r="29" spans="1:15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1:15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spans="1:15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</row>
    <row r="39" spans="1:15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</row>
    <row r="40" spans="1:15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</row>
    <row r="41" spans="1:15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1:15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</row>
    <row r="43" spans="1:15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</row>
    <row r="44" spans="1:15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1:15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1:15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1:15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</row>
    <row r="48" spans="1:15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</row>
    <row r="49" spans="1:15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</row>
    <row r="50" spans="1:15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</row>
    <row r="51" spans="1:15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5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</row>
    <row r="53" spans="1:15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</row>
    <row r="54" spans="1:15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</row>
    <row r="55" spans="1:15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</row>
    <row r="56" spans="1:15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1:15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1:15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</row>
    <row r="59" spans="1:15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1:15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</row>
    <row r="61" spans="1:15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</row>
    <row r="62" spans="1:15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</row>
    <row r="63" spans="1:15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1:15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  <row r="65" spans="1:15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</row>
    <row r="66" spans="1:15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</row>
    <row r="67" spans="1:15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</row>
    <row r="68" spans="1:15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</row>
    <row r="69" spans="1:15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</row>
    <row r="70" spans="1:15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</row>
    <row r="71" spans="1:15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</row>
    <row r="72" spans="1:15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</row>
    <row r="73" spans="1:15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</row>
    <row r="74" spans="1:15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</row>
    <row r="75" spans="1:15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</row>
    <row r="76" spans="1:15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</row>
    <row r="77" spans="1:15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</row>
    <row r="78" spans="1:15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</row>
    <row r="79" spans="1:15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</row>
    <row r="80" spans="1:15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</row>
    <row r="81" spans="1:15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</row>
    <row r="82" spans="1:15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</row>
    <row r="83" spans="1:15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</row>
    <row r="84" spans="1:15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</row>
    <row r="85" spans="1:15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</row>
    <row r="86" spans="1:15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</row>
    <row r="87" spans="1:15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</row>
    <row r="88" spans="1:15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</row>
    <row r="89" spans="1:15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</row>
    <row r="90" spans="1:15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</row>
    <row r="91" spans="1:15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</row>
    <row r="92" spans="1:15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</row>
    <row r="93" spans="1:15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</row>
    <row r="94" spans="1:15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</row>
    <row r="95" spans="1:15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</row>
    <row r="96" spans="1:15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</row>
    <row r="97" spans="1:15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</row>
    <row r="98" spans="1:15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</row>
    <row r="99" spans="1:15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</row>
    <row r="100" spans="1:15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</row>
    <row r="101" spans="1:15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</row>
    <row r="102" spans="1:15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</row>
    <row r="103" spans="1:15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</row>
    <row r="104" spans="1:15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</row>
    <row r="105" spans="1:15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</row>
    <row r="106" spans="1:15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</row>
    <row r="107" spans="1:15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2"/>
      <c r="C395" s="1"/>
    </row>
    <row r="396" spans="1:3" hidden="1">
      <c r="A396" s="32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9:A21 L9:L21 N9:O21 C1:XFD4 B5:K21 A1:A7 L5:L7 M5:M21 N5:O7 A29:O1048576 P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59</vt:i4>
      </vt:variant>
    </vt:vector>
  </HeadingPairs>
  <TitlesOfParts>
    <vt:vector size="8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גיא</dc:creator>
  <dc:description>מונגש</dc:description>
  <cp:lastModifiedBy>אולה קלוקוב</cp:lastModifiedBy>
  <cp:lastPrinted>2017-05-01T10:11:51Z</cp:lastPrinted>
  <dcterms:created xsi:type="dcterms:W3CDTF">2005-07-19T07:39:38Z</dcterms:created>
  <dcterms:modified xsi:type="dcterms:W3CDTF">2024-04-01T10:12:31Z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