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D913F7E3-74C0-4A79-8B0D-C9189C6042A2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הלוואות!$A$5:$Q$997</definedName>
    <definedName name="_xlnm._FilterDatabase" localSheetId="25" hidden="1">'השקעות אחרות '!$A$5:$J$97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קונצרני'!$A$6:$R$98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מניות'!$A$6:$L$195</definedName>
    <definedName name="_xlnm._FilterDatabase" localSheetId="16" hidden="1">'לא סחיר - קרנות השקעה'!$A$6:$J$398</definedName>
    <definedName name="_xlnm._FilterDatabase" localSheetId="1" hidden="1">מזומנים!$A$5:$K$188</definedName>
    <definedName name="_xlnm._FilterDatabase" localSheetId="5" hidden="1">מניות!$A$6:$N$498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ממשלתיות'!$A$6:$Q$198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'!$A$5:$J$14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קונצרני'!$A$5:$R$29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מניות'!$A$5:$L$17</definedName>
    <definedName name="Print_Area" localSheetId="16">'לא סחיר - קרנות השקעה'!$A$5:$J$36</definedName>
    <definedName name="Print_Area" localSheetId="13">'לא סחיר - תעודות חוב מסחריות'!$A$5:$R$22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'!$A$5:$S$25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קונצרני'!$A$1:$AZ$224</definedName>
    <definedName name="_xlnm.Print_Area" localSheetId="9">אופציות!$A$1:$AZ$25</definedName>
    <definedName name="_xlnm.Print_Area" localSheetId="21">הלוואות!$A$1:$AZ$382</definedName>
    <definedName name="_xlnm.Print_Area" localSheetId="24">'השקעה בחברות מוחזקות'!$A$1:$AZ$8</definedName>
    <definedName name="_xlnm.Print_Area" localSheetId="25">'השקעות אחרות '!$A$1:$AZ$15</definedName>
    <definedName name="_xlnm.Print_Area" localSheetId="23">'זכויות מקרקעין'!$A$1:$AZ$8</definedName>
    <definedName name="_xlnm.Print_Area" localSheetId="10">'חוזים עתידיים'!$A$1:$AZ$22</definedName>
    <definedName name="_xlnm.Print_Area" localSheetId="26">'יתרת התחייבות להשקעה'!$A$1:$AZ$34</definedName>
    <definedName name="_xlnm.Print_Area" localSheetId="8">'כתבי אופציה'!$A$1:$AZ$27</definedName>
    <definedName name="_xlnm.Print_Area" localSheetId="12">'לא סחיר- תעודות התחייבות ממשלתי'!$A$1:$AZ$163</definedName>
    <definedName name="_xlnm.Print_Area" localSheetId="14">'לא סחיר - אג"ח קונצרני'!$A$1:$AZ$46</definedName>
    <definedName name="_xlnm.Print_Area" localSheetId="18">'לא סחיר - אופציות'!$A$1:$AZ$20</definedName>
    <definedName name="_xlnm.Print_Area" localSheetId="19">'לא סחיר - חוזים עתידיים'!$A$1:$AZ$283</definedName>
    <definedName name="_xlnm.Print_Area" localSheetId="17">'לא סחיר - כתבי אופציה'!$A$1:$AZ$12</definedName>
    <definedName name="_xlnm.Print_Area" localSheetId="20">'לא סחיר - מוצרים מובנים'!$A$1:$AZ$13</definedName>
    <definedName name="_xlnm.Print_Area" localSheetId="15">'לא סחיר - מניות'!$A$1:$AZ$18</definedName>
    <definedName name="_xlnm.Print_Area" localSheetId="16">'לא סחיר - קרנות השקעה'!$A$1:$AZ$24</definedName>
    <definedName name="_xlnm.Print_Area" localSheetId="13">'לא סחיר - תעודות חוב מסחריות'!$A$1:$AZ$18</definedName>
    <definedName name="_xlnm.Print_Area" localSheetId="11">'מוצרים מובנים'!$A$1:$AZ$13</definedName>
    <definedName name="_xlnm.Print_Area" localSheetId="1">מזומנים!$A$1:$AZ$61</definedName>
    <definedName name="_xlnm.Print_Area" localSheetId="5">מניות!$A$1:$AZ$265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נאמנות'!$A$1:$AZ$22</definedName>
    <definedName name="_xlnm.Print_Area" localSheetId="6">'קרנות סל'!$A$1:$AZ$81</definedName>
    <definedName name="_xlnm.Print_Area" localSheetId="2">'תעודות התחייבות ממשלתיות'!$A$1:$AZ$26</definedName>
    <definedName name="_xlnm.Print_Area" localSheetId="3">'תעודות חוב מסחריות '!$A$1:$AZ$16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71" l="1"/>
  <c r="H14" i="81" l="1"/>
  <c r="H9" i="81"/>
  <c r="H8" i="81" l="1"/>
  <c r="I15" i="81" s="1"/>
  <c r="I10" i="72"/>
  <c r="I9" i="72" s="1"/>
  <c r="C26" i="88" s="1"/>
  <c r="I13" i="81" l="1"/>
  <c r="I14" i="81"/>
  <c r="I12" i="81"/>
  <c r="C36" i="88"/>
  <c r="P154" i="61"/>
  <c r="P10" i="61" s="1"/>
  <c r="P9" i="61" s="1"/>
  <c r="C42" i="88" l="1"/>
  <c r="O47" i="78" l="1"/>
  <c r="O10" i="78" l="1"/>
  <c r="L20" i="69" l="1"/>
  <c r="N20" i="69" s="1"/>
  <c r="L11" i="69"/>
  <c r="N11" i="69" s="1"/>
  <c r="K216" i="62" l="1"/>
  <c r="K186" i="62"/>
  <c r="I53" i="58"/>
  <c r="I20" i="58"/>
  <c r="I10" i="58"/>
  <c r="C37" i="88"/>
  <c r="C22" i="88"/>
  <c r="C11" i="88"/>
  <c r="K185" i="62" l="1"/>
  <c r="M185" i="62" s="1"/>
  <c r="I52" i="58"/>
  <c r="I9" i="58"/>
  <c r="I11" i="81"/>
  <c r="I10" i="81"/>
  <c r="I9" i="81"/>
  <c r="I8" i="81"/>
  <c r="P375" i="78"/>
  <c r="P374" i="78"/>
  <c r="P373" i="78"/>
  <c r="P372" i="78"/>
  <c r="P371" i="78"/>
  <c r="P370" i="78"/>
  <c r="P369" i="78"/>
  <c r="P368" i="78"/>
  <c r="P367" i="78"/>
  <c r="P366" i="78"/>
  <c r="P365" i="78"/>
  <c r="P364" i="78"/>
  <c r="P363" i="78"/>
  <c r="P362" i="78"/>
  <c r="P361" i="78"/>
  <c r="P360" i="78"/>
  <c r="P359" i="78"/>
  <c r="P358" i="78"/>
  <c r="P357" i="78"/>
  <c r="P356" i="78"/>
  <c r="P355" i="78"/>
  <c r="P354" i="78"/>
  <c r="P353" i="78"/>
  <c r="P352" i="78"/>
  <c r="P351" i="78"/>
  <c r="P350" i="78"/>
  <c r="P349" i="78"/>
  <c r="P348" i="78"/>
  <c r="P347" i="78"/>
  <c r="P346" i="78"/>
  <c r="P345" i="78"/>
  <c r="P344" i="78"/>
  <c r="P343" i="78"/>
  <c r="P342" i="78"/>
  <c r="P341" i="78"/>
  <c r="P340" i="78"/>
  <c r="P339" i="78"/>
  <c r="P338" i="78"/>
  <c r="P337" i="78"/>
  <c r="P336" i="78"/>
  <c r="P335" i="78"/>
  <c r="P334" i="78"/>
  <c r="P333" i="78"/>
  <c r="P332" i="78"/>
  <c r="P331" i="78"/>
  <c r="P330" i="78"/>
  <c r="P329" i="78"/>
  <c r="P328" i="78"/>
  <c r="P327" i="78"/>
  <c r="P326" i="78"/>
  <c r="P325" i="78"/>
  <c r="P324" i="78"/>
  <c r="P323" i="78"/>
  <c r="P322" i="78"/>
  <c r="P321" i="78"/>
  <c r="P320" i="78"/>
  <c r="P319" i="78"/>
  <c r="P318" i="78"/>
  <c r="P317" i="78"/>
  <c r="P316" i="78"/>
  <c r="P315" i="78"/>
  <c r="P314" i="78"/>
  <c r="P313" i="78"/>
  <c r="P312" i="78"/>
  <c r="P311" i="78"/>
  <c r="P310" i="78"/>
  <c r="P309" i="78"/>
  <c r="P308" i="78"/>
  <c r="P307" i="78"/>
  <c r="P306" i="78"/>
  <c r="P305" i="78"/>
  <c r="P304" i="78"/>
  <c r="P303" i="78"/>
  <c r="P302" i="78"/>
  <c r="P301" i="78"/>
  <c r="P300" i="78"/>
  <c r="P299" i="78"/>
  <c r="P298" i="78"/>
  <c r="P297" i="78"/>
  <c r="P296" i="78"/>
  <c r="P295" i="78"/>
  <c r="P294" i="78"/>
  <c r="P293" i="78"/>
  <c r="P292" i="78"/>
  <c r="P291" i="78"/>
  <c r="P290" i="78"/>
  <c r="P289" i="78"/>
  <c r="P288" i="78"/>
  <c r="P287" i="78"/>
  <c r="P286" i="78"/>
  <c r="P285" i="78"/>
  <c r="P283" i="78"/>
  <c r="P282" i="78"/>
  <c r="P280" i="78"/>
  <c r="P279" i="78"/>
  <c r="P278" i="78"/>
  <c r="P277" i="78"/>
  <c r="P276" i="78"/>
  <c r="P275" i="78"/>
  <c r="P274" i="78"/>
  <c r="P273" i="78"/>
  <c r="P272" i="78"/>
  <c r="P271" i="78"/>
  <c r="P270" i="78"/>
  <c r="P269" i="78"/>
  <c r="P268" i="78"/>
  <c r="P267" i="78"/>
  <c r="P266" i="78"/>
  <c r="P265" i="78"/>
  <c r="P264" i="78"/>
  <c r="P263" i="78"/>
  <c r="P261" i="78"/>
  <c r="P260" i="78"/>
  <c r="P259" i="78"/>
  <c r="P258" i="78"/>
  <c r="P257" i="78"/>
  <c r="P256" i="78"/>
  <c r="P255" i="78"/>
  <c r="P254" i="78"/>
  <c r="P253" i="78"/>
  <c r="P252" i="78"/>
  <c r="P251" i="78"/>
  <c r="P250" i="78"/>
  <c r="P249" i="78"/>
  <c r="P248" i="78"/>
  <c r="P247" i="78"/>
  <c r="P246" i="78"/>
  <c r="P245" i="78"/>
  <c r="P244" i="78"/>
  <c r="P243" i="78"/>
  <c r="P242" i="78"/>
  <c r="P241" i="78"/>
  <c r="P240" i="78"/>
  <c r="P239" i="78"/>
  <c r="P238" i="78"/>
  <c r="P237" i="78"/>
  <c r="P236" i="78"/>
  <c r="P235" i="78"/>
  <c r="P234" i="78"/>
  <c r="P233" i="78"/>
  <c r="P232" i="78"/>
  <c r="P231" i="78"/>
  <c r="P230" i="78"/>
  <c r="P229" i="78"/>
  <c r="P228" i="78"/>
  <c r="P227" i="78"/>
  <c r="P226" i="78"/>
  <c r="P225" i="78"/>
  <c r="P224" i="78"/>
  <c r="P223" i="78"/>
  <c r="P222" i="78"/>
  <c r="P221" i="78"/>
  <c r="P220" i="78"/>
  <c r="P219" i="78"/>
  <c r="P218" i="78"/>
  <c r="P217" i="78"/>
  <c r="P216" i="78"/>
  <c r="P215" i="78"/>
  <c r="P214" i="78"/>
  <c r="P213" i="78"/>
  <c r="P212" i="78"/>
  <c r="P211" i="78"/>
  <c r="P210" i="78"/>
  <c r="P209" i="78"/>
  <c r="P208" i="78"/>
  <c r="P207" i="78"/>
  <c r="P206" i="78"/>
  <c r="P205" i="78"/>
  <c r="P204" i="78"/>
  <c r="P203" i="78"/>
  <c r="P202" i="78"/>
  <c r="P201" i="78"/>
  <c r="P200" i="78"/>
  <c r="P199" i="78"/>
  <c r="P198" i="78"/>
  <c r="P197" i="78"/>
  <c r="P196" i="78"/>
  <c r="P195" i="78"/>
  <c r="P194" i="78"/>
  <c r="P193" i="78"/>
  <c r="P192" i="78"/>
  <c r="P191" i="78"/>
  <c r="P190" i="78"/>
  <c r="P189" i="78"/>
  <c r="P188" i="78"/>
  <c r="P187" i="78"/>
  <c r="P186" i="78"/>
  <c r="P185" i="78"/>
  <c r="P184" i="78"/>
  <c r="P183" i="78"/>
  <c r="P182" i="78"/>
  <c r="P181" i="78"/>
  <c r="P180" i="78"/>
  <c r="P179" i="78"/>
  <c r="P178" i="78"/>
  <c r="P177" i="78"/>
  <c r="P176" i="78"/>
  <c r="P175" i="78"/>
  <c r="P174" i="78"/>
  <c r="P173" i="78"/>
  <c r="P172" i="78"/>
  <c r="P171" i="78"/>
  <c r="P170" i="78"/>
  <c r="P169" i="78"/>
  <c r="P168" i="78"/>
  <c r="P167" i="78"/>
  <c r="P166" i="78"/>
  <c r="P165" i="78"/>
  <c r="P164" i="78"/>
  <c r="P163" i="78"/>
  <c r="P162" i="78"/>
  <c r="P161" i="78"/>
  <c r="P160" i="78"/>
  <c r="P159" i="78"/>
  <c r="P158" i="78"/>
  <c r="P157" i="78"/>
  <c r="P156" i="78"/>
  <c r="P155" i="78"/>
  <c r="P154" i="78"/>
  <c r="P153" i="78"/>
  <c r="P152" i="78"/>
  <c r="P151" i="78"/>
  <c r="P150" i="78"/>
  <c r="P149" i="78"/>
  <c r="P148" i="78"/>
  <c r="P147" i="78"/>
  <c r="P146" i="78"/>
  <c r="P145" i="78"/>
  <c r="P144" i="78"/>
  <c r="P143" i="78"/>
  <c r="P142" i="78"/>
  <c r="P141" i="78"/>
  <c r="P140" i="78"/>
  <c r="P139" i="78"/>
  <c r="P262" i="78"/>
  <c r="P138" i="78"/>
  <c r="P137" i="78"/>
  <c r="P136" i="78"/>
  <c r="P135" i="78"/>
  <c r="P134" i="78"/>
  <c r="P133" i="78"/>
  <c r="P132" i="78"/>
  <c r="P131" i="78"/>
  <c r="P130" i="78"/>
  <c r="P129" i="78"/>
  <c r="P128" i="78"/>
  <c r="P127" i="78"/>
  <c r="P126" i="78"/>
  <c r="P125" i="78"/>
  <c r="P124" i="78"/>
  <c r="P123" i="78"/>
  <c r="P122" i="78"/>
  <c r="P121" i="78"/>
  <c r="P120" i="78"/>
  <c r="P119" i="78"/>
  <c r="P118" i="78"/>
  <c r="P117" i="78"/>
  <c r="P116" i="78"/>
  <c r="P115" i="78"/>
  <c r="P114" i="78"/>
  <c r="P113" i="78"/>
  <c r="P112" i="78"/>
  <c r="P111" i="78"/>
  <c r="P110" i="78"/>
  <c r="P109" i="78"/>
  <c r="P108" i="78"/>
  <c r="P107" i="78"/>
  <c r="P106" i="78"/>
  <c r="P105" i="78"/>
  <c r="P104" i="78"/>
  <c r="P103" i="78"/>
  <c r="P102" i="78"/>
  <c r="P101" i="78"/>
  <c r="P100" i="78"/>
  <c r="P99" i="78"/>
  <c r="P98" i="78"/>
  <c r="P97" i="78"/>
  <c r="P96" i="78"/>
  <c r="P95" i="78"/>
  <c r="P94" i="78"/>
  <c r="P93" i="78"/>
  <c r="P92" i="78"/>
  <c r="P91" i="78"/>
  <c r="P90" i="78"/>
  <c r="P89" i="78"/>
  <c r="P88" i="78"/>
  <c r="P87" i="78"/>
  <c r="P86" i="78"/>
  <c r="P85" i="78"/>
  <c r="P84" i="78"/>
  <c r="P83" i="78"/>
  <c r="P82" i="78"/>
  <c r="P81" i="78"/>
  <c r="P80" i="78"/>
  <c r="P79" i="78"/>
  <c r="P78" i="78"/>
  <c r="P77" i="78"/>
  <c r="P76" i="78"/>
  <c r="P75" i="78"/>
  <c r="P74" i="78"/>
  <c r="P73" i="78"/>
  <c r="P72" i="78"/>
  <c r="P71" i="78"/>
  <c r="P70" i="78"/>
  <c r="P69" i="78"/>
  <c r="P68" i="78"/>
  <c r="P67" i="78"/>
  <c r="P66" i="78"/>
  <c r="P65" i="78"/>
  <c r="P64" i="78"/>
  <c r="P63" i="78"/>
  <c r="P62" i="78"/>
  <c r="P61" i="78"/>
  <c r="P60" i="78"/>
  <c r="P59" i="78"/>
  <c r="P58" i="78"/>
  <c r="P57" i="78"/>
  <c r="P56" i="78"/>
  <c r="P55" i="78"/>
  <c r="P54" i="78"/>
  <c r="P53" i="78"/>
  <c r="P52" i="78"/>
  <c r="P51" i="78"/>
  <c r="P50" i="78"/>
  <c r="P49" i="78"/>
  <c r="P48" i="78"/>
  <c r="P47" i="78"/>
  <c r="P45" i="78"/>
  <c r="P44" i="78"/>
  <c r="P43" i="78"/>
  <c r="P42" i="78"/>
  <c r="P41" i="78"/>
  <c r="P40" i="78"/>
  <c r="P39" i="78"/>
  <c r="P38" i="78"/>
  <c r="P37" i="78"/>
  <c r="P36" i="78"/>
  <c r="P35" i="78"/>
  <c r="P34" i="78"/>
  <c r="P33" i="78"/>
  <c r="P32" i="78"/>
  <c r="P31" i="78"/>
  <c r="P30" i="78"/>
  <c r="P29" i="78"/>
  <c r="P28" i="78"/>
  <c r="P27" i="78"/>
  <c r="P26" i="78"/>
  <c r="P25" i="78"/>
  <c r="P24" i="78"/>
  <c r="P23" i="78"/>
  <c r="P22" i="78"/>
  <c r="P21" i="78"/>
  <c r="P20" i="78"/>
  <c r="P19" i="78"/>
  <c r="P18" i="78"/>
  <c r="P17" i="78"/>
  <c r="P16" i="78"/>
  <c r="P15" i="78"/>
  <c r="P14" i="78"/>
  <c r="P13" i="78"/>
  <c r="P12" i="78"/>
  <c r="P11" i="78"/>
  <c r="P10" i="78"/>
  <c r="P9" i="78"/>
  <c r="P8" i="78"/>
  <c r="I276" i="76"/>
  <c r="I275" i="76"/>
  <c r="I274" i="76"/>
  <c r="I273" i="76"/>
  <c r="I272" i="76"/>
  <c r="I271" i="76"/>
  <c r="I270" i="76"/>
  <c r="I269" i="76"/>
  <c r="I268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5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I18" i="73"/>
  <c r="I17" i="73"/>
  <c r="I16" i="73"/>
  <c r="I15" i="73"/>
  <c r="I14" i="73"/>
  <c r="I12" i="73"/>
  <c r="I11" i="73"/>
  <c r="I10" i="73"/>
  <c r="I9" i="73"/>
  <c r="K10" i="72"/>
  <c r="K9" i="72"/>
  <c r="Q38" i="71"/>
  <c r="Q39" i="71"/>
  <c r="Q37" i="71"/>
  <c r="Q36" i="71"/>
  <c r="Q34" i="71"/>
  <c r="Q33" i="71"/>
  <c r="Q30" i="71"/>
  <c r="Q29" i="71"/>
  <c r="Q28" i="71"/>
  <c r="Q27" i="71"/>
  <c r="Q26" i="71"/>
  <c r="Q25" i="71"/>
  <c r="Q24" i="71"/>
  <c r="Q23" i="71"/>
  <c r="Q31" i="71"/>
  <c r="Q22" i="71"/>
  <c r="Q20" i="71"/>
  <c r="Q19" i="71"/>
  <c r="Q18" i="71"/>
  <c r="Q17" i="71"/>
  <c r="Q16" i="71"/>
  <c r="Q15" i="71"/>
  <c r="Q14" i="71"/>
  <c r="Q13" i="71"/>
  <c r="Q12" i="71"/>
  <c r="Q11" i="71"/>
  <c r="Q10" i="71"/>
  <c r="Q9" i="71"/>
  <c r="N157" i="69"/>
  <c r="N156" i="69"/>
  <c r="N155" i="69"/>
  <c r="N154" i="69"/>
  <c r="N153" i="69"/>
  <c r="N152" i="69"/>
  <c r="N151" i="69"/>
  <c r="N150" i="69"/>
  <c r="N149" i="69"/>
  <c r="N148" i="69"/>
  <c r="N147" i="69"/>
  <c r="N146" i="69"/>
  <c r="N145" i="69"/>
  <c r="N144" i="69"/>
  <c r="N143" i="69"/>
  <c r="N142" i="69"/>
  <c r="N141" i="69"/>
  <c r="N140" i="69"/>
  <c r="N139" i="69"/>
  <c r="N138" i="69"/>
  <c r="N137" i="69"/>
  <c r="N136" i="69"/>
  <c r="N135" i="69"/>
  <c r="N134" i="69"/>
  <c r="N133" i="69"/>
  <c r="N132" i="69"/>
  <c r="N131" i="69"/>
  <c r="N130" i="69"/>
  <c r="N129" i="69"/>
  <c r="N128" i="69"/>
  <c r="N127" i="69"/>
  <c r="N126" i="69"/>
  <c r="N125" i="69"/>
  <c r="N124" i="69"/>
  <c r="N123" i="69"/>
  <c r="N122" i="69"/>
  <c r="N121" i="69"/>
  <c r="N120" i="69"/>
  <c r="N119" i="69"/>
  <c r="N118" i="69"/>
  <c r="N117" i="69"/>
  <c r="N116" i="69"/>
  <c r="N115" i="69"/>
  <c r="N114" i="69"/>
  <c r="N113" i="69"/>
  <c r="N112" i="69"/>
  <c r="N111" i="69"/>
  <c r="N110" i="69"/>
  <c r="N109" i="69"/>
  <c r="N108" i="69"/>
  <c r="N107" i="69"/>
  <c r="N106" i="69"/>
  <c r="N105" i="69"/>
  <c r="N104" i="69"/>
  <c r="N103" i="69"/>
  <c r="N102" i="69"/>
  <c r="N101" i="69"/>
  <c r="N100" i="69"/>
  <c r="N99" i="69"/>
  <c r="N98" i="69"/>
  <c r="N97" i="69"/>
  <c r="N96" i="69"/>
  <c r="N95" i="69"/>
  <c r="N94" i="69"/>
  <c r="N93" i="69"/>
  <c r="N92" i="69"/>
  <c r="N91" i="69"/>
  <c r="N90" i="69"/>
  <c r="N89" i="69"/>
  <c r="N88" i="69"/>
  <c r="N87" i="69"/>
  <c r="N86" i="69"/>
  <c r="N85" i="69"/>
  <c r="N84" i="69"/>
  <c r="N83" i="69"/>
  <c r="N82" i="69"/>
  <c r="N81" i="69"/>
  <c r="N80" i="69"/>
  <c r="N79" i="69"/>
  <c r="N78" i="69"/>
  <c r="N77" i="69"/>
  <c r="N76" i="69"/>
  <c r="N75" i="69"/>
  <c r="N74" i="69"/>
  <c r="N73" i="69"/>
  <c r="N72" i="69"/>
  <c r="N71" i="69"/>
  <c r="N70" i="69"/>
  <c r="N69" i="69"/>
  <c r="N68" i="69"/>
  <c r="N67" i="69"/>
  <c r="N66" i="69"/>
  <c r="N65" i="69"/>
  <c r="N64" i="69"/>
  <c r="N63" i="69"/>
  <c r="N62" i="69"/>
  <c r="N61" i="69"/>
  <c r="N60" i="69"/>
  <c r="N59" i="69"/>
  <c r="N58" i="69"/>
  <c r="N57" i="69"/>
  <c r="N56" i="69"/>
  <c r="N55" i="69"/>
  <c r="N54" i="69"/>
  <c r="N53" i="69"/>
  <c r="N52" i="69"/>
  <c r="N51" i="69"/>
  <c r="N50" i="69"/>
  <c r="N49" i="69"/>
  <c r="N48" i="69"/>
  <c r="N47" i="69"/>
  <c r="N46" i="69"/>
  <c r="N45" i="69"/>
  <c r="N44" i="69"/>
  <c r="N43" i="69"/>
  <c r="N42" i="69"/>
  <c r="N41" i="69"/>
  <c r="N40" i="69"/>
  <c r="N39" i="69"/>
  <c r="N38" i="69"/>
  <c r="N37" i="69"/>
  <c r="N36" i="69"/>
  <c r="N35" i="69"/>
  <c r="N34" i="69"/>
  <c r="N33" i="69"/>
  <c r="N32" i="69"/>
  <c r="N31" i="69"/>
  <c r="N30" i="69"/>
  <c r="N29" i="69"/>
  <c r="N28" i="69"/>
  <c r="N27" i="69"/>
  <c r="N26" i="69"/>
  <c r="N25" i="69"/>
  <c r="N24" i="69"/>
  <c r="N23" i="69"/>
  <c r="N22" i="69"/>
  <c r="N21" i="69"/>
  <c r="N18" i="69"/>
  <c r="N17" i="69"/>
  <c r="N16" i="69"/>
  <c r="N15" i="69"/>
  <c r="N14" i="69"/>
  <c r="N13" i="69"/>
  <c r="N12" i="69"/>
  <c r="N10" i="69"/>
  <c r="N9" i="69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15" i="64"/>
  <c r="M14" i="64"/>
  <c r="M13" i="64"/>
  <c r="M12" i="64"/>
  <c r="M11" i="64"/>
  <c r="M10" i="64"/>
  <c r="M9" i="64"/>
  <c r="L73" i="63"/>
  <c r="L72" i="63"/>
  <c r="L71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1" i="63"/>
  <c r="L30" i="63"/>
  <c r="L29" i="63"/>
  <c r="L28" i="63"/>
  <c r="L27" i="63"/>
  <c r="L25" i="63"/>
  <c r="L24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7" i="62"/>
  <c r="M256" i="62"/>
  <c r="M255" i="62"/>
  <c r="M254" i="62"/>
  <c r="M253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6" i="62"/>
  <c r="M214" i="62"/>
  <c r="M213" i="62"/>
  <c r="M212" i="62"/>
  <c r="M211" i="62"/>
  <c r="M210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M194" i="62"/>
  <c r="M193" i="62"/>
  <c r="M234" i="62"/>
  <c r="M192" i="62"/>
  <c r="M191" i="62"/>
  <c r="M190" i="62"/>
  <c r="M189" i="62"/>
  <c r="M188" i="62"/>
  <c r="M187" i="62"/>
  <c r="M186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20" i="59"/>
  <c r="P19" i="59"/>
  <c r="P18" i="59"/>
  <c r="P17" i="59"/>
  <c r="P16" i="59"/>
  <c r="P15" i="59"/>
  <c r="P14" i="59"/>
  <c r="P13" i="59"/>
  <c r="P12" i="59"/>
  <c r="P11" i="59"/>
  <c r="P10" i="59"/>
  <c r="P9" i="59"/>
  <c r="I8" i="58" l="1"/>
  <c r="J53" i="58" s="1"/>
  <c r="C10" i="88" l="1"/>
  <c r="J50" i="58"/>
  <c r="J41" i="58"/>
  <c r="J32" i="58"/>
  <c r="J24" i="58"/>
  <c r="J16" i="58"/>
  <c r="J13" i="58"/>
  <c r="J10" i="58"/>
  <c r="J52" i="58"/>
  <c r="J49" i="58"/>
  <c r="J45" i="58"/>
  <c r="J40" i="58"/>
  <c r="J36" i="58"/>
  <c r="J31" i="58"/>
  <c r="J27" i="58"/>
  <c r="J20" i="58"/>
  <c r="J11" i="58"/>
  <c r="J56" i="58"/>
  <c r="J44" i="58"/>
  <c r="J35" i="58"/>
  <c r="J23" i="58"/>
  <c r="J18" i="58"/>
  <c r="J15" i="58"/>
  <c r="J12" i="58"/>
  <c r="J9" i="58"/>
  <c r="J55" i="58"/>
  <c r="J48" i="58"/>
  <c r="J43" i="58"/>
  <c r="J39" i="58"/>
  <c r="J34" i="58"/>
  <c r="J30" i="58"/>
  <c r="J26" i="58"/>
  <c r="J22" i="58"/>
  <c r="J47" i="58"/>
  <c r="J38" i="58"/>
  <c r="J29" i="58"/>
  <c r="J25" i="58"/>
  <c r="J17" i="58"/>
  <c r="J14" i="58"/>
  <c r="J8" i="58"/>
  <c r="J28" i="58"/>
  <c r="J54" i="58"/>
  <c r="J37" i="58"/>
  <c r="J46" i="58"/>
  <c r="J21" i="58"/>
  <c r="J42" i="58"/>
  <c r="J33" i="58"/>
  <c r="C9" i="88" l="1"/>
  <c r="C41" i="88" l="1"/>
  <c r="D9" i="88" s="1"/>
  <c r="Q59" i="78" l="1"/>
  <c r="Q54" i="78"/>
  <c r="J270" i="76"/>
  <c r="J264" i="76"/>
  <c r="J248" i="76"/>
  <c r="J243" i="76"/>
  <c r="J106" i="76"/>
  <c r="J101" i="76"/>
  <c r="J85" i="76"/>
  <c r="J80" i="76"/>
  <c r="J29" i="76"/>
  <c r="J9" i="76"/>
  <c r="R11" i="71"/>
  <c r="O137" i="69"/>
  <c r="O128" i="69"/>
  <c r="O119" i="69"/>
  <c r="O95" i="69"/>
  <c r="O86" i="69"/>
  <c r="O77" i="69"/>
  <c r="O49" i="69"/>
  <c r="O45" i="69"/>
  <c r="O28" i="69"/>
  <c r="O14" i="69"/>
  <c r="K20" i="65"/>
  <c r="K15" i="65"/>
  <c r="M70" i="63"/>
  <c r="M58" i="63"/>
  <c r="M37" i="63"/>
  <c r="M33" i="63"/>
  <c r="M14" i="63"/>
  <c r="N251" i="62"/>
  <c r="N228" i="62"/>
  <c r="N224" i="62"/>
  <c r="N206" i="62"/>
  <c r="N195" i="62"/>
  <c r="N174" i="62"/>
  <c r="N170" i="62"/>
  <c r="N153" i="62"/>
  <c r="N141" i="62"/>
  <c r="N120" i="62"/>
  <c r="N116" i="62"/>
  <c r="N98" i="62"/>
  <c r="N86" i="62"/>
  <c r="N65" i="62"/>
  <c r="N61" i="62"/>
  <c r="N43" i="62"/>
  <c r="N31" i="62"/>
  <c r="N10" i="62"/>
  <c r="T213" i="61"/>
  <c r="T193" i="61"/>
  <c r="T182" i="61"/>
  <c r="T175" i="61"/>
  <c r="T164" i="61"/>
  <c r="T157" i="61"/>
  <c r="T145" i="61"/>
  <c r="T138" i="61"/>
  <c r="T127" i="61"/>
  <c r="T120" i="61"/>
  <c r="T109" i="61"/>
  <c r="T102" i="61"/>
  <c r="T91" i="61"/>
  <c r="T84" i="61"/>
  <c r="T73" i="61"/>
  <c r="T66" i="61"/>
  <c r="T55" i="61"/>
  <c r="T48" i="61"/>
  <c r="T37" i="61"/>
  <c r="T30" i="61"/>
  <c r="T19" i="61"/>
  <c r="T16" i="61"/>
  <c r="T13" i="61"/>
  <c r="T10" i="61"/>
  <c r="Q19" i="59"/>
  <c r="Q16" i="59"/>
  <c r="Q13" i="59"/>
  <c r="Q10" i="59"/>
  <c r="K56" i="58"/>
  <c r="K50" i="58"/>
  <c r="K47" i="58"/>
  <c r="K44" i="58"/>
  <c r="K41" i="58"/>
  <c r="K38" i="58"/>
  <c r="K35" i="58"/>
  <c r="K32" i="58"/>
  <c r="K29" i="58"/>
  <c r="J215" i="76"/>
  <c r="J210" i="76"/>
  <c r="J194" i="76"/>
  <c r="J188" i="76"/>
  <c r="J52" i="76"/>
  <c r="J47" i="76"/>
  <c r="J37" i="76"/>
  <c r="J22" i="76"/>
  <c r="J12" i="73"/>
  <c r="R36" i="71"/>
  <c r="R24" i="71"/>
  <c r="O149" i="69"/>
  <c r="O140" i="69"/>
  <c r="O131" i="69"/>
  <c r="O94" i="69"/>
  <c r="O52" i="69"/>
  <c r="O31" i="69"/>
  <c r="O27" i="69"/>
  <c r="J14" i="67"/>
  <c r="K11" i="66"/>
  <c r="M73" i="63"/>
  <c r="M69" i="63"/>
  <c r="M52" i="63"/>
  <c r="M40" i="63"/>
  <c r="M17" i="63"/>
  <c r="M13" i="63"/>
  <c r="N244" i="62"/>
  <c r="N231" i="62"/>
  <c r="N209" i="62"/>
  <c r="N205" i="62"/>
  <c r="N190" i="62"/>
  <c r="N177" i="62"/>
  <c r="N156" i="62"/>
  <c r="N152" i="62"/>
  <c r="N135" i="62"/>
  <c r="N123" i="62"/>
  <c r="N101" i="62"/>
  <c r="N97" i="62"/>
  <c r="N80" i="62"/>
  <c r="N68" i="62"/>
  <c r="N47" i="62"/>
  <c r="N42" i="62"/>
  <c r="N25" i="62"/>
  <c r="N13" i="62"/>
  <c r="T199" i="61"/>
  <c r="T188" i="61"/>
  <c r="T181" i="61"/>
  <c r="T170" i="61"/>
  <c r="T163" i="61"/>
  <c r="T151" i="61"/>
  <c r="T144" i="61"/>
  <c r="T133" i="61"/>
  <c r="T126" i="61"/>
  <c r="T115" i="61"/>
  <c r="T108" i="61"/>
  <c r="T97" i="61"/>
  <c r="T90" i="61"/>
  <c r="T79" i="61"/>
  <c r="T72" i="61"/>
  <c r="T61" i="61"/>
  <c r="T54" i="61"/>
  <c r="T43" i="61"/>
  <c r="T36" i="61"/>
  <c r="T25" i="61"/>
  <c r="T18" i="61"/>
  <c r="T15" i="61"/>
  <c r="T12" i="61"/>
  <c r="T9" i="61"/>
  <c r="Q18" i="59"/>
  <c r="Q15" i="59"/>
  <c r="Q12" i="59"/>
  <c r="Q9" i="59"/>
  <c r="K55" i="58"/>
  <c r="K49" i="58"/>
  <c r="K46" i="58"/>
  <c r="K43" i="58"/>
  <c r="K40" i="58"/>
  <c r="K37" i="58"/>
  <c r="K34" i="58"/>
  <c r="K31" i="58"/>
  <c r="K28" i="58"/>
  <c r="K25" i="58"/>
  <c r="K22" i="58"/>
  <c r="K18" i="58"/>
  <c r="J160" i="76"/>
  <c r="J155" i="76"/>
  <c r="J139" i="76"/>
  <c r="J134" i="76"/>
  <c r="J18" i="76"/>
  <c r="R17" i="71"/>
  <c r="O146" i="69"/>
  <c r="O124" i="69"/>
  <c r="O79" i="69"/>
  <c r="O74" i="69"/>
  <c r="O65" i="69"/>
  <c r="O36" i="69"/>
  <c r="K13" i="65"/>
  <c r="K9" i="65"/>
  <c r="M34" i="63"/>
  <c r="M29" i="63"/>
  <c r="N243" i="62"/>
  <c r="N214" i="62"/>
  <c r="N168" i="62"/>
  <c r="N164" i="62"/>
  <c r="N117" i="62"/>
  <c r="N112" i="62"/>
  <c r="N79" i="62"/>
  <c r="N52" i="62"/>
  <c r="T211" i="61"/>
  <c r="T207" i="61"/>
  <c r="T194" i="61"/>
  <c r="T190" i="61"/>
  <c r="T173" i="61"/>
  <c r="T169" i="61"/>
  <c r="T139" i="61"/>
  <c r="T135" i="61"/>
  <c r="T118" i="61"/>
  <c r="T114" i="61"/>
  <c r="T85" i="61"/>
  <c r="T81" i="61"/>
  <c r="T64" i="61"/>
  <c r="T60" i="61"/>
  <c r="T31" i="61"/>
  <c r="T27" i="61"/>
  <c r="T14" i="61"/>
  <c r="Q17" i="59"/>
  <c r="K45" i="58"/>
  <c r="K36" i="58"/>
  <c r="K27" i="58"/>
  <c r="K20" i="58"/>
  <c r="Q69" i="78"/>
  <c r="J254" i="76"/>
  <c r="J181" i="76"/>
  <c r="J164" i="76"/>
  <c r="J73" i="76"/>
  <c r="J56" i="76"/>
  <c r="K12" i="75"/>
  <c r="R38" i="71"/>
  <c r="R26" i="71"/>
  <c r="O104" i="69"/>
  <c r="O83" i="69"/>
  <c r="O25" i="69"/>
  <c r="O21" i="69"/>
  <c r="J11" i="67"/>
  <c r="K17" i="66"/>
  <c r="N11" i="64"/>
  <c r="M66" i="63"/>
  <c r="M48" i="63"/>
  <c r="N253" i="62"/>
  <c r="N248" i="62"/>
  <c r="N233" i="62"/>
  <c r="N246" i="62"/>
  <c r="N200" i="62"/>
  <c r="N187" i="62"/>
  <c r="N182" i="62"/>
  <c r="N159" i="62"/>
  <c r="N149" i="62"/>
  <c r="N131" i="62"/>
  <c r="N88" i="62"/>
  <c r="N83" i="62"/>
  <c r="N70" i="62"/>
  <c r="N40" i="62"/>
  <c r="N36" i="62"/>
  <c r="N22" i="62"/>
  <c r="N18" i="62"/>
  <c r="T202" i="61"/>
  <c r="T197" i="61"/>
  <c r="T185" i="61"/>
  <c r="T160" i="61"/>
  <c r="T147" i="61"/>
  <c r="T142" i="61"/>
  <c r="T130" i="61"/>
  <c r="T105" i="61"/>
  <c r="T93" i="61"/>
  <c r="T88" i="61"/>
  <c r="T76" i="61"/>
  <c r="T51" i="61"/>
  <c r="T39" i="61"/>
  <c r="T34" i="61"/>
  <c r="T22" i="61"/>
  <c r="K23" i="58"/>
  <c r="K15" i="58"/>
  <c r="K12" i="58"/>
  <c r="K9" i="58"/>
  <c r="J16" i="73"/>
  <c r="R20" i="71"/>
  <c r="O133" i="69"/>
  <c r="O43" i="69"/>
  <c r="O39" i="69"/>
  <c r="K17" i="65"/>
  <c r="K12" i="65"/>
  <c r="M51" i="63"/>
  <c r="M22" i="63"/>
  <c r="N222" i="62"/>
  <c r="N218" i="62"/>
  <c r="N171" i="62"/>
  <c r="N167" i="62"/>
  <c r="N134" i="62"/>
  <c r="N106" i="62"/>
  <c r="N59" i="62"/>
  <c r="N55" i="62"/>
  <c r="T215" i="61"/>
  <c r="T210" i="61"/>
  <c r="T176" i="61"/>
  <c r="T172" i="61"/>
  <c r="T155" i="61"/>
  <c r="T150" i="61"/>
  <c r="T121" i="61"/>
  <c r="T117" i="61"/>
  <c r="T100" i="61"/>
  <c r="T96" i="61"/>
  <c r="T67" i="61"/>
  <c r="T63" i="61"/>
  <c r="T46" i="61"/>
  <c r="T42" i="61"/>
  <c r="T17" i="61"/>
  <c r="Q20" i="59"/>
  <c r="Q11" i="59"/>
  <c r="K48" i="58"/>
  <c r="K39" i="58"/>
  <c r="K30" i="58"/>
  <c r="K26" i="58"/>
  <c r="Q113" i="78"/>
  <c r="Q108" i="78"/>
  <c r="J236" i="76"/>
  <c r="J219" i="76"/>
  <c r="J184" i="76"/>
  <c r="J127" i="76"/>
  <c r="J110" i="76"/>
  <c r="J76" i="76"/>
  <c r="J10" i="76"/>
  <c r="R29" i="71"/>
  <c r="R9" i="71"/>
  <c r="O148" i="69"/>
  <c r="O112" i="69"/>
  <c r="O103" i="69"/>
  <c r="O92" i="69"/>
  <c r="O67" i="69"/>
  <c r="O58" i="69"/>
  <c r="O34" i="69"/>
  <c r="O24" i="69"/>
  <c r="J10" i="67"/>
  <c r="M60" i="63"/>
  <c r="M55" i="63"/>
  <c r="M42" i="63"/>
  <c r="M11" i="63"/>
  <c r="N256" i="62"/>
  <c r="N241" i="62"/>
  <c r="N237" i="62"/>
  <c r="N212" i="62"/>
  <c r="N203" i="62"/>
  <c r="N186" i="62"/>
  <c r="N143" i="62"/>
  <c r="N138" i="62"/>
  <c r="N125" i="62"/>
  <c r="N95" i="62"/>
  <c r="N91" i="62"/>
  <c r="N77" i="62"/>
  <c r="N73" i="62"/>
  <c r="N50" i="62"/>
  <c r="N39" i="62"/>
  <c r="N21" i="62"/>
  <c r="T196" i="61"/>
  <c r="T184" i="61"/>
  <c r="T179" i="61"/>
  <c r="T167" i="61"/>
  <c r="T141" i="61"/>
  <c r="T129" i="61"/>
  <c r="T124" i="61"/>
  <c r="T112" i="61"/>
  <c r="T87" i="61"/>
  <c r="T75" i="61"/>
  <c r="T70" i="61"/>
  <c r="T58" i="61"/>
  <c r="T33" i="61"/>
  <c r="T21" i="61"/>
  <c r="K17" i="58"/>
  <c r="K14" i="58"/>
  <c r="K11" i="58"/>
  <c r="J31" i="76"/>
  <c r="J19" i="76"/>
  <c r="L10" i="72"/>
  <c r="O121" i="69"/>
  <c r="O106" i="69"/>
  <c r="O46" i="69"/>
  <c r="O42" i="69"/>
  <c r="J13" i="67"/>
  <c r="N13" i="64"/>
  <c r="M30" i="63"/>
  <c r="M25" i="63"/>
  <c r="N225" i="62"/>
  <c r="N221" i="62"/>
  <c r="N189" i="62"/>
  <c r="N161" i="62"/>
  <c r="N113" i="62"/>
  <c r="N109" i="62"/>
  <c r="N62" i="62"/>
  <c r="N58" i="62"/>
  <c r="N24" i="62"/>
  <c r="T204" i="61"/>
  <c r="T191" i="61"/>
  <c r="T187" i="61"/>
  <c r="T158" i="61"/>
  <c r="T154" i="61"/>
  <c r="T136" i="61"/>
  <c r="T132" i="61"/>
  <c r="T103" i="61"/>
  <c r="T99" i="61"/>
  <c r="T82" i="61"/>
  <c r="T78" i="61"/>
  <c r="T49" i="61"/>
  <c r="T45" i="61"/>
  <c r="T28" i="61"/>
  <c r="T24" i="61"/>
  <c r="T11" i="61"/>
  <c r="Q14" i="59"/>
  <c r="K54" i="58"/>
  <c r="K42" i="58"/>
  <c r="K33" i="58"/>
  <c r="K21" i="58"/>
  <c r="J274" i="76"/>
  <c r="J239" i="76"/>
  <c r="J200" i="76"/>
  <c r="J145" i="76"/>
  <c r="J130" i="76"/>
  <c r="J91" i="76"/>
  <c r="J41" i="76"/>
  <c r="O157" i="69"/>
  <c r="O115" i="69"/>
  <c r="O70" i="69"/>
  <c r="M63" i="63"/>
  <c r="N128" i="62"/>
  <c r="N104" i="62"/>
  <c r="N76" i="62"/>
  <c r="T178" i="61"/>
  <c r="T94" i="61"/>
  <c r="K13" i="66"/>
  <c r="M67" i="63"/>
  <c r="M10" i="63"/>
  <c r="N132" i="62"/>
  <c r="N33" i="62"/>
  <c r="N28" i="62"/>
  <c r="T166" i="61"/>
  <c r="T161" i="61"/>
  <c r="K24" i="58"/>
  <c r="T123" i="61"/>
  <c r="O10" i="69"/>
  <c r="N179" i="62"/>
  <c r="M45" i="63"/>
  <c r="M20" i="63"/>
  <c r="N240" i="62"/>
  <c r="T148" i="61"/>
  <c r="T69" i="61"/>
  <c r="O61" i="69"/>
  <c r="M49" i="63"/>
  <c r="N197" i="62"/>
  <c r="N234" i="62"/>
  <c r="N15" i="62"/>
  <c r="T57" i="61"/>
  <c r="T52" i="61"/>
  <c r="K16" i="58"/>
  <c r="N146" i="62"/>
  <c r="T40" i="61"/>
  <c r="K13" i="58"/>
  <c r="O16" i="69"/>
  <c r="N150" i="62"/>
  <c r="N94" i="62"/>
  <c r="T111" i="61"/>
  <c r="T106" i="61"/>
  <c r="K10" i="58"/>
  <c r="K52" i="58"/>
  <c r="J263" i="76"/>
  <c r="J209" i="76"/>
  <c r="J154" i="76"/>
  <c r="J100" i="76"/>
  <c r="J46" i="76"/>
  <c r="J11" i="76"/>
  <c r="L9" i="72"/>
  <c r="R19" i="71"/>
  <c r="O150" i="69"/>
  <c r="O132" i="69"/>
  <c r="O114" i="69"/>
  <c r="O96" i="69"/>
  <c r="O78" i="69"/>
  <c r="O60" i="69"/>
  <c r="J268" i="76"/>
  <c r="J213" i="76"/>
  <c r="J158" i="76"/>
  <c r="J104" i="76"/>
  <c r="J50" i="76"/>
  <c r="J240" i="76"/>
  <c r="J152" i="76"/>
  <c r="J77" i="76"/>
  <c r="K9" i="75"/>
  <c r="O143" i="69"/>
  <c r="O89" i="69"/>
  <c r="O47" i="69"/>
  <c r="O29" i="69"/>
  <c r="J15" i="67"/>
  <c r="K18" i="65"/>
  <c r="M71" i="63"/>
  <c r="M53" i="63"/>
  <c r="M35" i="63"/>
  <c r="M15" i="63"/>
  <c r="N245" i="62"/>
  <c r="N226" i="62"/>
  <c r="N207" i="62"/>
  <c r="N191" i="62"/>
  <c r="N172" i="62"/>
  <c r="N154" i="62"/>
  <c r="N136" i="62"/>
  <c r="N118" i="62"/>
  <c r="N99" i="62"/>
  <c r="N81" i="62"/>
  <c r="N63" i="62"/>
  <c r="N44" i="62"/>
  <c r="N26" i="62"/>
  <c r="T216" i="61"/>
  <c r="D33" i="88"/>
  <c r="J251" i="76"/>
  <c r="J163" i="76"/>
  <c r="J88" i="76"/>
  <c r="K11" i="75"/>
  <c r="O145" i="69"/>
  <c r="O91" i="69"/>
  <c r="Q89" i="78"/>
  <c r="J225" i="76"/>
  <c r="J149" i="76"/>
  <c r="J62" i="76"/>
  <c r="N30" i="62"/>
  <c r="N85" i="62"/>
  <c r="N140" i="62"/>
  <c r="N194" i="62"/>
  <c r="N250" i="62"/>
  <c r="M57" i="63"/>
  <c r="O13" i="69"/>
  <c r="O76" i="69"/>
  <c r="O155" i="69"/>
  <c r="J103" i="76"/>
  <c r="T20" i="61"/>
  <c r="T38" i="61"/>
  <c r="T56" i="61"/>
  <c r="T74" i="61"/>
  <c r="T92" i="61"/>
  <c r="T110" i="61"/>
  <c r="T128" i="61"/>
  <c r="T146" i="61"/>
  <c r="T165" i="61"/>
  <c r="T183" i="61"/>
  <c r="T205" i="61"/>
  <c r="N53" i="62"/>
  <c r="N107" i="62"/>
  <c r="N162" i="62"/>
  <c r="N216" i="62"/>
  <c r="M23" i="63"/>
  <c r="N14" i="64"/>
  <c r="O37" i="69"/>
  <c r="O110" i="69"/>
  <c r="J15" i="73"/>
  <c r="J113" i="76"/>
  <c r="J222" i="76"/>
  <c r="J275" i="76"/>
  <c r="J256" i="76"/>
  <c r="J238" i="76"/>
  <c r="J220" i="76"/>
  <c r="J202" i="76"/>
  <c r="J183" i="76"/>
  <c r="J165" i="76"/>
  <c r="J147" i="76"/>
  <c r="J129" i="76"/>
  <c r="J111" i="76"/>
  <c r="J93" i="76"/>
  <c r="J75" i="76"/>
  <c r="J57" i="76"/>
  <c r="J39" i="76"/>
  <c r="Q98" i="78"/>
  <c r="Q37" i="78"/>
  <c r="J14" i="81"/>
  <c r="Q22" i="78"/>
  <c r="Q126" i="78"/>
  <c r="Q165" i="78"/>
  <c r="Q77" i="78"/>
  <c r="Q144" i="78"/>
  <c r="Q43" i="78"/>
  <c r="Q123" i="78"/>
  <c r="Q174" i="78"/>
  <c r="Q125" i="78"/>
  <c r="Q50" i="78"/>
  <c r="Q104" i="78"/>
  <c r="Q183" i="78"/>
  <c r="D17" i="88"/>
  <c r="Q18" i="78"/>
  <c r="Q36" i="78"/>
  <c r="Q55" i="78"/>
  <c r="Q73" i="78"/>
  <c r="Q91" i="78"/>
  <c r="Q109" i="78"/>
  <c r="Q127" i="78"/>
  <c r="Q150" i="78"/>
  <c r="D29" i="88"/>
  <c r="D38" i="88"/>
  <c r="Q372" i="78"/>
  <c r="Q354" i="78"/>
  <c r="Q336" i="78"/>
  <c r="Q318" i="78"/>
  <c r="Q300" i="78"/>
  <c r="Q280" i="78"/>
  <c r="Q261" i="78"/>
  <c r="Q243" i="78"/>
  <c r="Q222" i="78"/>
  <c r="Q204" i="78"/>
  <c r="D24" i="88"/>
  <c r="Q365" i="78"/>
  <c r="Q347" i="78"/>
  <c r="Q329" i="78"/>
  <c r="Q311" i="78"/>
  <c r="Q293" i="78"/>
  <c r="Q273" i="78"/>
  <c r="Q254" i="78"/>
  <c r="Q236" i="78"/>
  <c r="Q218" i="78"/>
  <c r="Q200" i="78"/>
  <c r="Q182" i="78"/>
  <c r="Q164" i="78"/>
  <c r="Q146" i="78"/>
  <c r="D12" i="88"/>
  <c r="Q364" i="78"/>
  <c r="Q346" i="78"/>
  <c r="Q328" i="78"/>
  <c r="Q310" i="78"/>
  <c r="Q292" i="78"/>
  <c r="Q272" i="78"/>
  <c r="Q253" i="78"/>
  <c r="Q235" i="78"/>
  <c r="Q217" i="78"/>
  <c r="Q199" i="78"/>
  <c r="Q181" i="78"/>
  <c r="Q163" i="78"/>
  <c r="Q145" i="78"/>
  <c r="Q44" i="78"/>
  <c r="J245" i="76"/>
  <c r="J190" i="76"/>
  <c r="J136" i="76"/>
  <c r="J82" i="76"/>
  <c r="J28" i="76"/>
  <c r="K10" i="75"/>
  <c r="R33" i="71"/>
  <c r="R13" i="71"/>
  <c r="O144" i="69"/>
  <c r="O126" i="69"/>
  <c r="O108" i="69"/>
  <c r="O90" i="69"/>
  <c r="O72" i="69"/>
  <c r="O54" i="69"/>
  <c r="J249" i="76"/>
  <c r="J195" i="76"/>
  <c r="J140" i="76"/>
  <c r="J86" i="76"/>
  <c r="J32" i="76"/>
  <c r="J207" i="76"/>
  <c r="J131" i="76"/>
  <c r="J44" i="76"/>
  <c r="R30" i="71"/>
  <c r="O125" i="69"/>
  <c r="O71" i="69"/>
  <c r="O41" i="69"/>
  <c r="O23" i="69"/>
  <c r="J9" i="67"/>
  <c r="K11" i="65"/>
  <c r="M65" i="63"/>
  <c r="M47" i="63"/>
  <c r="M28" i="63"/>
  <c r="M9" i="63"/>
  <c r="N239" i="62"/>
  <c r="N220" i="62"/>
  <c r="N202" i="62"/>
  <c r="N185" i="62"/>
  <c r="N166" i="62"/>
  <c r="N148" i="62"/>
  <c r="N130" i="62"/>
  <c r="N111" i="62"/>
  <c r="N93" i="62"/>
  <c r="N75" i="62"/>
  <c r="N57" i="62"/>
  <c r="N38" i="62"/>
  <c r="N20" i="62"/>
  <c r="T209" i="61"/>
  <c r="Q134" i="78"/>
  <c r="J218" i="76"/>
  <c r="J142" i="76"/>
  <c r="J55" i="76"/>
  <c r="R34" i="71"/>
  <c r="O127" i="69"/>
  <c r="O73" i="69"/>
  <c r="Q11" i="78"/>
  <c r="J204" i="76"/>
  <c r="J116" i="76"/>
  <c r="T201" i="61"/>
  <c r="N49" i="62"/>
  <c r="N103" i="62"/>
  <c r="N158" i="62"/>
  <c r="N211" i="62"/>
  <c r="M19" i="63"/>
  <c r="N10" i="64"/>
  <c r="O33" i="69"/>
  <c r="O101" i="69"/>
  <c r="R39" i="71"/>
  <c r="J212" i="76"/>
  <c r="T26" i="61"/>
  <c r="T44" i="61"/>
  <c r="T62" i="61"/>
  <c r="T80" i="61"/>
  <c r="T98" i="61"/>
  <c r="T116" i="61"/>
  <c r="T134" i="61"/>
  <c r="T152" i="61"/>
  <c r="T171" i="61"/>
  <c r="T189" i="61"/>
  <c r="N16" i="62"/>
  <c r="N71" i="62"/>
  <c r="N126" i="62"/>
  <c r="N180" i="62"/>
  <c r="N235" i="62"/>
  <c r="M43" i="63"/>
  <c r="K15" i="66"/>
  <c r="O56" i="69"/>
  <c r="O139" i="69"/>
  <c r="J26" i="76"/>
  <c r="J128" i="76"/>
  <c r="J237" i="76"/>
  <c r="J269" i="76"/>
  <c r="J250" i="76"/>
  <c r="J232" i="76"/>
  <c r="J214" i="76"/>
  <c r="J196" i="76"/>
  <c r="J177" i="76"/>
  <c r="J159" i="76"/>
  <c r="J141" i="76"/>
  <c r="J123" i="76"/>
  <c r="J105" i="76"/>
  <c r="J87" i="76"/>
  <c r="J69" i="76"/>
  <c r="J51" i="76"/>
  <c r="J33" i="76"/>
  <c r="Q47" i="78"/>
  <c r="Q51" i="78"/>
  <c r="Q87" i="78"/>
  <c r="Q53" i="78"/>
  <c r="J13" i="81"/>
  <c r="Q31" i="78"/>
  <c r="Q101" i="78"/>
  <c r="Q10" i="78"/>
  <c r="Q71" i="78"/>
  <c r="Q156" i="78"/>
  <c r="D11" i="88"/>
  <c r="Q147" i="78"/>
  <c r="Q68" i="78"/>
  <c r="Q122" i="78"/>
  <c r="Q180" i="78"/>
  <c r="O11" i="69"/>
  <c r="Q24" i="78"/>
  <c r="Q42" i="78"/>
  <c r="Q61" i="78"/>
  <c r="Q79" i="78"/>
  <c r="Q97" i="78"/>
  <c r="Q115" i="78"/>
  <c r="Q133" i="78"/>
  <c r="Q168" i="78"/>
  <c r="D27" i="88"/>
  <c r="D36" i="88"/>
  <c r="Q366" i="78"/>
  <c r="Q348" i="78"/>
  <c r="Q330" i="78"/>
  <c r="Q312" i="78"/>
  <c r="Q294" i="78"/>
  <c r="Q274" i="78"/>
  <c r="Q255" i="78"/>
  <c r="Q237" i="78"/>
  <c r="Q216" i="78"/>
  <c r="D21" i="88"/>
  <c r="J9" i="81"/>
  <c r="Q359" i="78"/>
  <c r="Q341" i="78"/>
  <c r="Q323" i="78"/>
  <c r="Q305" i="78"/>
  <c r="Q287" i="78"/>
  <c r="Q267" i="78"/>
  <c r="Q248" i="78"/>
  <c r="Q230" i="78"/>
  <c r="Q212" i="78"/>
  <c r="Q194" i="78"/>
  <c r="Q176" i="78"/>
  <c r="Q158" i="78"/>
  <c r="D20" i="88"/>
  <c r="J8" i="81"/>
  <c r="Q358" i="78"/>
  <c r="Q340" i="78"/>
  <c r="Q322" i="78"/>
  <c r="Q304" i="78"/>
  <c r="Q286" i="78"/>
  <c r="Q266" i="78"/>
  <c r="Q247" i="78"/>
  <c r="Q229" i="78"/>
  <c r="Q211" i="78"/>
  <c r="Q193" i="78"/>
  <c r="Q175" i="78"/>
  <c r="Q157" i="78"/>
  <c r="D30" i="88"/>
  <c r="Q34" i="78"/>
  <c r="J234" i="76"/>
  <c r="J179" i="76"/>
  <c r="J125" i="76"/>
  <c r="J71" i="76"/>
  <c r="J21" i="76"/>
  <c r="J17" i="73"/>
  <c r="R28" i="71"/>
  <c r="R10" i="71"/>
  <c r="O141" i="69"/>
  <c r="O123" i="69"/>
  <c r="O105" i="69"/>
  <c r="O87" i="69"/>
  <c r="O69" i="69"/>
  <c r="Q40" i="78"/>
  <c r="J242" i="76"/>
  <c r="J187" i="76"/>
  <c r="J133" i="76"/>
  <c r="J79" i="76"/>
  <c r="J25" i="76"/>
  <c r="J203" i="76"/>
  <c r="J119" i="76"/>
  <c r="J40" i="76"/>
  <c r="R23" i="71"/>
  <c r="O118" i="69"/>
  <c r="O64" i="69"/>
  <c r="O38" i="69"/>
  <c r="O18" i="69"/>
  <c r="K16" i="66"/>
  <c r="N15" i="64"/>
  <c r="M62" i="63"/>
  <c r="M44" i="63"/>
  <c r="M24" i="63"/>
  <c r="N255" i="62"/>
  <c r="N236" i="62"/>
  <c r="N217" i="62"/>
  <c r="N199" i="62"/>
  <c r="N181" i="62"/>
  <c r="N163" i="62"/>
  <c r="N145" i="62"/>
  <c r="N127" i="62"/>
  <c r="N108" i="62"/>
  <c r="N90" i="62"/>
  <c r="N72" i="62"/>
  <c r="N54" i="62"/>
  <c r="N35" i="62"/>
  <c r="N17" i="62"/>
  <c r="T206" i="61"/>
  <c r="Q117" i="78"/>
  <c r="J201" i="76"/>
  <c r="J121" i="76"/>
  <c r="J38" i="76"/>
  <c r="R22" i="71"/>
  <c r="O116" i="69"/>
  <c r="O62" i="69"/>
  <c r="J276" i="76"/>
  <c r="J192" i="76"/>
  <c r="J112" i="76"/>
  <c r="T208" i="61"/>
  <c r="N56" i="62"/>
  <c r="N110" i="62"/>
  <c r="N165" i="62"/>
  <c r="N219" i="62"/>
  <c r="M27" i="63"/>
  <c r="K10" i="65"/>
  <c r="O40" i="69"/>
  <c r="O113" i="69"/>
  <c r="J18" i="73"/>
  <c r="J266" i="76"/>
  <c r="T29" i="61"/>
  <c r="Q29" i="78"/>
  <c r="J271" i="76"/>
  <c r="J161" i="76"/>
  <c r="J53" i="76"/>
  <c r="J10" i="73"/>
  <c r="O153" i="69"/>
  <c r="O117" i="69"/>
  <c r="O81" i="69"/>
  <c r="Q20" i="78"/>
  <c r="J169" i="76"/>
  <c r="J61" i="76"/>
  <c r="J173" i="76"/>
  <c r="J15" i="76"/>
  <c r="O100" i="69"/>
  <c r="O32" i="69"/>
  <c r="K9" i="66"/>
  <c r="M56" i="63"/>
  <c r="M18" i="63"/>
  <c r="N229" i="62"/>
  <c r="N193" i="62"/>
  <c r="N157" i="62"/>
  <c r="N121" i="62"/>
  <c r="N84" i="62"/>
  <c r="N48" i="62"/>
  <c r="N11" i="62"/>
  <c r="J255" i="76"/>
  <c r="J92" i="76"/>
  <c r="O152" i="69"/>
  <c r="D31" i="88"/>
  <c r="J166" i="76"/>
  <c r="N19" i="62"/>
  <c r="N129" i="62"/>
  <c r="N238" i="62"/>
  <c r="K18" i="66"/>
  <c r="O142" i="69"/>
  <c r="Q81" i="78"/>
  <c r="T50" i="61"/>
  <c r="T77" i="61"/>
  <c r="T104" i="61"/>
  <c r="T131" i="61"/>
  <c r="T159" i="61"/>
  <c r="T186" i="61"/>
  <c r="N34" i="62"/>
  <c r="N119" i="62"/>
  <c r="N198" i="62"/>
  <c r="M36" i="63"/>
  <c r="O17" i="69"/>
  <c r="O122" i="69"/>
  <c r="J70" i="76"/>
  <c r="J233" i="76"/>
  <c r="J262" i="76"/>
  <c r="J235" i="76"/>
  <c r="J208" i="76"/>
  <c r="J180" i="76"/>
  <c r="J153" i="76"/>
  <c r="J126" i="76"/>
  <c r="J99" i="76"/>
  <c r="J72" i="76"/>
  <c r="J45" i="76"/>
  <c r="Q72" i="78"/>
  <c r="Q95" i="78"/>
  <c r="Q26" i="78"/>
  <c r="Q105" i="78"/>
  <c r="Q84" i="78"/>
  <c r="Q28" i="78"/>
  <c r="Q140" i="78"/>
  <c r="Q107" i="78"/>
  <c r="Q57" i="78"/>
  <c r="Q139" i="78"/>
  <c r="D26" i="88"/>
  <c r="Q30" i="78"/>
  <c r="Q58" i="78"/>
  <c r="Q85" i="78"/>
  <c r="Q112" i="78"/>
  <c r="Q262" i="78"/>
  <c r="D40" i="88"/>
  <c r="J10" i="81"/>
  <c r="Q351" i="78"/>
  <c r="Q324" i="78"/>
  <c r="Q297" i="78"/>
  <c r="Q268" i="78"/>
  <c r="Q240" i="78"/>
  <c r="Q210" i="78"/>
  <c r="D23" i="88"/>
  <c r="Q353" i="78"/>
  <c r="Q326" i="78"/>
  <c r="Q299" i="78"/>
  <c r="Q270" i="78"/>
  <c r="Q242" i="78"/>
  <c r="Q215" i="78"/>
  <c r="Q188" i="78"/>
  <c r="Q161" i="78"/>
  <c r="D22" i="88"/>
  <c r="Q361" i="78"/>
  <c r="Q334" i="78"/>
  <c r="Q307" i="78"/>
  <c r="Q278" i="78"/>
  <c r="Q250" i="78"/>
  <c r="Q223" i="78"/>
  <c r="Q196" i="78"/>
  <c r="Q169" i="78"/>
  <c r="Q142" i="78"/>
  <c r="J252" i="76"/>
  <c r="J143" i="76"/>
  <c r="J35" i="76"/>
  <c r="R37" i="71"/>
  <c r="O147" i="69"/>
  <c r="O111" i="69"/>
  <c r="O75" i="69"/>
  <c r="J260" i="76"/>
  <c r="J151" i="76"/>
  <c r="J43" i="76"/>
  <c r="J148" i="76"/>
  <c r="J11" i="73"/>
  <c r="O82" i="69"/>
  <c r="O26" i="69"/>
  <c r="K14" i="65"/>
  <c r="M50" i="63"/>
  <c r="M12" i="63"/>
  <c r="N223" i="62"/>
  <c r="N188" i="62"/>
  <c r="N151" i="62"/>
  <c r="N115" i="62"/>
  <c r="N78" i="62"/>
  <c r="N41" i="62"/>
  <c r="T212" i="61"/>
  <c r="J230" i="76"/>
  <c r="J67" i="76"/>
  <c r="O134" i="69"/>
  <c r="Q16" i="78"/>
  <c r="J137" i="76"/>
  <c r="N37" i="62"/>
  <c r="N147" i="62"/>
  <c r="N257" i="62"/>
  <c r="O22" i="69"/>
  <c r="R18" i="71"/>
  <c r="T23" i="61"/>
  <c r="T53" i="61"/>
  <c r="T83" i="61"/>
  <c r="T107" i="61"/>
  <c r="T137" i="61"/>
  <c r="T162" i="61"/>
  <c r="T192" i="61"/>
  <c r="N45" i="62"/>
  <c r="N137" i="62"/>
  <c r="N208" i="62"/>
  <c r="M54" i="63"/>
  <c r="O30" i="69"/>
  <c r="O151" i="69"/>
  <c r="J74" i="76"/>
  <c r="Q8" i="78"/>
  <c r="J259" i="76"/>
  <c r="J229" i="76"/>
  <c r="J205" i="76"/>
  <c r="J174" i="76"/>
  <c r="J150" i="76"/>
  <c r="J120" i="76"/>
  <c r="J96" i="76"/>
  <c r="J66" i="76"/>
  <c r="J42" i="76"/>
  <c r="Q32" i="78"/>
  <c r="J15" i="81"/>
  <c r="Q62" i="78"/>
  <c r="Q137" i="78"/>
  <c r="Q110" i="78"/>
  <c r="Q35" i="78"/>
  <c r="Q138" i="78"/>
  <c r="Q114" i="78"/>
  <c r="Q75" i="78"/>
  <c r="Q153" i="78"/>
  <c r="Q9" i="78"/>
  <c r="Q33" i="78"/>
  <c r="Q64" i="78"/>
  <c r="Q88" i="78"/>
  <c r="Q118" i="78"/>
  <c r="Q141" i="78"/>
  <c r="D41" i="88"/>
  <c r="Q375" i="78"/>
  <c r="Q345" i="78"/>
  <c r="Q321" i="78"/>
  <c r="Q291" i="78"/>
  <c r="Q265" i="78"/>
  <c r="Q234" i="78"/>
  <c r="Q207" i="78"/>
  <c r="Q374" i="78"/>
  <c r="Q350" i="78"/>
  <c r="Q320" i="78"/>
  <c r="Q296" i="78"/>
  <c r="Q264" i="78"/>
  <c r="Q239" i="78"/>
  <c r="Q209" i="78"/>
  <c r="Q185" i="78"/>
  <c r="Q155" i="78"/>
  <c r="D13" i="88"/>
  <c r="Q355" i="78"/>
  <c r="Q331" i="78"/>
  <c r="Q301" i="78"/>
  <c r="Q275" i="78"/>
  <c r="Q244" i="78"/>
  <c r="Q220" i="78"/>
  <c r="Q190" i="78"/>
  <c r="Q166" i="78"/>
  <c r="D16" i="88"/>
  <c r="Q93" i="78"/>
  <c r="Q100" i="78"/>
  <c r="Q177" i="78"/>
  <c r="Q363" i="78"/>
  <c r="Q339" i="78"/>
  <c r="Q309" i="78"/>
  <c r="Q285" i="78"/>
  <c r="Q225" i="78"/>
  <c r="D15" i="88"/>
  <c r="Q338" i="78"/>
  <c r="Q283" i="78"/>
  <c r="Q227" i="78"/>
  <c r="Q173" i="78"/>
  <c r="Q149" i="78"/>
  <c r="Q373" i="78"/>
  <c r="Q319" i="78"/>
  <c r="Q295" i="78"/>
  <c r="Q238" i="78"/>
  <c r="Q184" i="78"/>
  <c r="Q154" i="78"/>
  <c r="J198" i="76"/>
  <c r="R16" i="71"/>
  <c r="O93" i="69"/>
  <c r="O57" i="69"/>
  <c r="J97" i="76"/>
  <c r="O44" i="69"/>
  <c r="J12" i="67"/>
  <c r="N242" i="62"/>
  <c r="N96" i="62"/>
  <c r="J146" i="76"/>
  <c r="O80" i="69"/>
  <c r="J58" i="76"/>
  <c r="N201" i="62"/>
  <c r="O88" i="69"/>
  <c r="J157" i="76"/>
  <c r="T68" i="61"/>
  <c r="T122" i="61"/>
  <c r="T177" i="61"/>
  <c r="N9" i="62"/>
  <c r="N173" i="62"/>
  <c r="N254" i="62"/>
  <c r="O85" i="69"/>
  <c r="J12" i="76"/>
  <c r="J272" i="76"/>
  <c r="J217" i="76"/>
  <c r="J162" i="76"/>
  <c r="J108" i="76"/>
  <c r="J54" i="76"/>
  <c r="Q41" i="78"/>
  <c r="Q56" i="78"/>
  <c r="Q171" i="78"/>
  <c r="Q102" i="78"/>
  <c r="Q231" i="78"/>
  <c r="D18" i="88"/>
  <c r="Q111" i="78"/>
  <c r="Q198" i="78"/>
  <c r="Q21" i="78"/>
  <c r="Q49" i="78"/>
  <c r="Q76" i="78"/>
  <c r="Q103" i="78"/>
  <c r="Q130" i="78"/>
  <c r="Q186" i="78"/>
  <c r="D37" i="88"/>
  <c r="Q360" i="78"/>
  <c r="Q333" i="78"/>
  <c r="Q306" i="78"/>
  <c r="Q277" i="78"/>
  <c r="Q249" i="78"/>
  <c r="Q219" i="78"/>
  <c r="D14" i="88"/>
  <c r="Q362" i="78"/>
  <c r="Q335" i="78"/>
  <c r="Q308" i="78"/>
  <c r="Q279" i="78"/>
  <c r="Q251" i="78"/>
  <c r="Q224" i="78"/>
  <c r="Q197" i="78"/>
  <c r="Q170" i="78"/>
  <c r="Q143" i="78"/>
  <c r="Q370" i="78"/>
  <c r="Q343" i="78"/>
  <c r="Q316" i="78"/>
  <c r="Q289" i="78"/>
  <c r="Q259" i="78"/>
  <c r="Q232" i="78"/>
  <c r="Q205" i="78"/>
  <c r="Q178" i="78"/>
  <c r="Q151" i="78"/>
  <c r="J172" i="76"/>
  <c r="J64" i="76"/>
  <c r="J14" i="73"/>
  <c r="O156" i="69"/>
  <c r="O120" i="69"/>
  <c r="O84" i="69"/>
  <c r="Q25" i="78"/>
  <c r="J176" i="76"/>
  <c r="J68" i="76"/>
  <c r="J185" i="76"/>
  <c r="J23" i="76"/>
  <c r="O107" i="69"/>
  <c r="O35" i="69"/>
  <c r="K12" i="66"/>
  <c r="M59" i="63"/>
  <c r="M21" i="63"/>
  <c r="N232" i="62"/>
  <c r="N196" i="62"/>
  <c r="N160" i="62"/>
  <c r="N124" i="62"/>
  <c r="N87" i="62"/>
  <c r="N51" i="62"/>
  <c r="N14" i="62"/>
  <c r="J273" i="76"/>
  <c r="J109" i="76"/>
  <c r="R14" i="71"/>
  <c r="O55" i="69"/>
  <c r="J170" i="76"/>
  <c r="N12" i="62"/>
  <c r="N122" i="62"/>
  <c r="N230" i="62"/>
  <c r="K10" i="66"/>
  <c r="O130" i="69"/>
  <c r="Q65" i="78"/>
  <c r="T47" i="61"/>
  <c r="T71" i="61"/>
  <c r="T101" i="61"/>
  <c r="T125" i="61"/>
  <c r="T156" i="61"/>
  <c r="T180" i="61"/>
  <c r="N27" i="62"/>
  <c r="N100" i="62"/>
  <c r="N192" i="62"/>
  <c r="M16" i="63"/>
  <c r="O9" i="69"/>
  <c r="O97" i="69"/>
  <c r="J59" i="76"/>
  <c r="J182" i="76"/>
  <c r="J265" i="76"/>
  <c r="J241" i="76"/>
  <c r="J211" i="76"/>
  <c r="J227" i="76"/>
  <c r="J118" i="76"/>
  <c r="J17" i="76"/>
  <c r="R25" i="71"/>
  <c r="O138" i="69"/>
  <c r="O102" i="69"/>
  <c r="O66" i="69"/>
  <c r="J231" i="76"/>
  <c r="J122" i="76"/>
  <c r="J261" i="76"/>
  <c r="J98" i="76"/>
  <c r="R12" i="71"/>
  <c r="O53" i="69"/>
  <c r="O15" i="69"/>
  <c r="N12" i="64"/>
  <c r="M41" i="63"/>
  <c r="N252" i="62"/>
  <c r="N213" i="62"/>
  <c r="N178" i="62"/>
  <c r="N142" i="62"/>
  <c r="N105" i="62"/>
  <c r="N69" i="62"/>
  <c r="N32" i="62"/>
  <c r="T203" i="61"/>
  <c r="J197" i="76"/>
  <c r="J34" i="76"/>
  <c r="O109" i="69"/>
  <c r="J258" i="76"/>
  <c r="J95" i="76"/>
  <c r="N67" i="62"/>
  <c r="N176" i="62"/>
  <c r="M39" i="63"/>
  <c r="O51" i="69"/>
  <c r="J16" i="76"/>
  <c r="T32" i="61"/>
  <c r="T59" i="61"/>
  <c r="T86" i="61"/>
  <c r="T113" i="61"/>
  <c r="T140" i="61"/>
  <c r="T168" i="61"/>
  <c r="T195" i="61"/>
  <c r="N64" i="62"/>
  <c r="N144" i="62"/>
  <c r="N227" i="62"/>
  <c r="M61" i="63"/>
  <c r="O48" i="69"/>
  <c r="R15" i="71"/>
  <c r="J124" i="76"/>
  <c r="Q99" i="78"/>
  <c r="J253" i="76"/>
  <c r="J226" i="76"/>
  <c r="J199" i="76"/>
  <c r="J171" i="76"/>
  <c r="J144" i="76"/>
  <c r="J117" i="76"/>
  <c r="J90" i="76"/>
  <c r="J63" i="76"/>
  <c r="J36" i="76"/>
  <c r="Q13" i="78"/>
  <c r="Q74" i="78"/>
  <c r="Q66" i="78"/>
  <c r="Q23" i="78"/>
  <c r="Q128" i="78"/>
  <c r="Q63" i="78"/>
  <c r="Q201" i="78"/>
  <c r="Q132" i="78"/>
  <c r="Q86" i="78"/>
  <c r="D19" i="88"/>
  <c r="Q12" i="78"/>
  <c r="Q39" i="78"/>
  <c r="Q67" i="78"/>
  <c r="Q94" i="78"/>
  <c r="Q121" i="78"/>
  <c r="Q159" i="78"/>
  <c r="K53" i="58"/>
  <c r="Q369" i="78"/>
  <c r="Q342" i="78"/>
  <c r="Q315" i="78"/>
  <c r="Q288" i="78"/>
  <c r="Q258" i="78"/>
  <c r="Q228" i="78"/>
  <c r="O20" i="69"/>
  <c r="Q371" i="78"/>
  <c r="Q344" i="78"/>
  <c r="Q317" i="78"/>
  <c r="Q290" i="78"/>
  <c r="Q260" i="78"/>
  <c r="Q233" i="78"/>
  <c r="Q206" i="78"/>
  <c r="Q179" i="78"/>
  <c r="Q152" i="78"/>
  <c r="J11" i="81"/>
  <c r="Q352" i="78"/>
  <c r="Q325" i="78"/>
  <c r="Q298" i="78"/>
  <c r="Q269" i="78"/>
  <c r="Q241" i="78"/>
  <c r="Q214" i="78"/>
  <c r="Q187" i="78"/>
  <c r="Q160" i="78"/>
  <c r="J12" i="81"/>
  <c r="J216" i="76"/>
  <c r="J107" i="76"/>
  <c r="J14" i="76"/>
  <c r="R31" i="71"/>
  <c r="O135" i="69"/>
  <c r="O99" i="69"/>
  <c r="O63" i="69"/>
  <c r="J224" i="76"/>
  <c r="J115" i="76"/>
  <c r="J257" i="76"/>
  <c r="J94" i="76"/>
  <c r="O154" i="69"/>
  <c r="O50" i="69"/>
  <c r="O12" i="69"/>
  <c r="N9" i="64"/>
  <c r="M38" i="63"/>
  <c r="N249" i="62"/>
  <c r="N210" i="62"/>
  <c r="N175" i="62"/>
  <c r="N139" i="62"/>
  <c r="N102" i="62"/>
  <c r="N66" i="62"/>
  <c r="N29" i="62"/>
  <c r="T200" i="61"/>
  <c r="J175" i="76"/>
  <c r="J13" i="76"/>
  <c r="O98" i="69"/>
  <c r="J246" i="76"/>
  <c r="J83" i="76"/>
  <c r="N74" i="62"/>
  <c r="N183" i="62"/>
  <c r="M46" i="63"/>
  <c r="O59" i="69"/>
  <c r="J49" i="76"/>
  <c r="T35" i="61"/>
  <c r="T65" i="61"/>
  <c r="T89" i="61"/>
  <c r="T119" i="61"/>
  <c r="T143" i="61"/>
  <c r="T174" i="61"/>
  <c r="T198" i="61"/>
  <c r="N82" i="62"/>
  <c r="N155" i="62"/>
  <c r="N247" i="62"/>
  <c r="M72" i="63"/>
  <c r="O68" i="69"/>
  <c r="R27" i="71"/>
  <c r="J167" i="76"/>
  <c r="Q78" i="78"/>
  <c r="J247" i="76"/>
  <c r="J223" i="76"/>
  <c r="J193" i="76"/>
  <c r="J168" i="76"/>
  <c r="J138" i="76"/>
  <c r="J114" i="76"/>
  <c r="J84" i="76"/>
  <c r="J60" i="76"/>
  <c r="J30" i="76"/>
  <c r="Q19" i="78"/>
  <c r="Q116" i="78"/>
  <c r="Q83" i="78"/>
  <c r="Q48" i="78"/>
  <c r="Q131" i="78"/>
  <c r="Q90" i="78"/>
  <c r="Q135" i="78"/>
  <c r="Q162" i="78"/>
  <c r="Q189" i="78"/>
  <c r="Q15" i="78"/>
  <c r="Q45" i="78"/>
  <c r="Q70" i="78"/>
  <c r="Q124" i="78"/>
  <c r="D28" i="88"/>
  <c r="Q252" i="78"/>
  <c r="Q368" i="78"/>
  <c r="Q314" i="78"/>
  <c r="Q257" i="78"/>
  <c r="Q203" i="78"/>
  <c r="Q349" i="78"/>
  <c r="Q263" i="78"/>
  <c r="Q208" i="78"/>
  <c r="J89" i="76"/>
  <c r="K13" i="75"/>
  <c r="O129" i="69"/>
  <c r="J206" i="76"/>
  <c r="J228" i="76"/>
  <c r="J65" i="76"/>
  <c r="O136" i="69"/>
  <c r="M68" i="63"/>
  <c r="M31" i="63"/>
  <c r="N204" i="62"/>
  <c r="N169" i="62"/>
  <c r="N133" i="62"/>
  <c r="N60" i="62"/>
  <c r="N23" i="62"/>
  <c r="Q192" i="78"/>
  <c r="J9" i="73"/>
  <c r="J221" i="76"/>
  <c r="N92" i="62"/>
  <c r="M64" i="63"/>
  <c r="T41" i="61"/>
  <c r="T95" i="61"/>
  <c r="T149" i="61"/>
  <c r="N89" i="62"/>
  <c r="K19" i="65"/>
  <c r="J178" i="76"/>
  <c r="J244" i="76"/>
  <c r="J189" i="76"/>
  <c r="J135" i="76"/>
  <c r="J81" i="76"/>
  <c r="J27" i="76"/>
  <c r="Q120" i="78"/>
  <c r="D32" i="88"/>
  <c r="J48" i="76"/>
  <c r="Q17" i="78"/>
  <c r="Q27" i="78"/>
  <c r="D35" i="88"/>
  <c r="Q213" i="78"/>
  <c r="Q245" i="78"/>
  <c r="Q337" i="78"/>
  <c r="Q172" i="78"/>
  <c r="J186" i="76"/>
  <c r="J24" i="76"/>
  <c r="Q119" i="78"/>
  <c r="Q52" i="78"/>
  <c r="Q357" i="78"/>
  <c r="D25" i="88"/>
  <c r="Q221" i="78"/>
  <c r="Q313" i="78"/>
  <c r="Q148" i="78"/>
  <c r="J78" i="76"/>
  <c r="Q195" i="78"/>
  <c r="Q202" i="78"/>
  <c r="J156" i="76"/>
  <c r="Q80" i="78"/>
  <c r="Q96" i="78"/>
  <c r="Q82" i="78"/>
  <c r="Q327" i="78"/>
  <c r="Q356" i="78"/>
  <c r="Q191" i="78"/>
  <c r="Q282" i="78"/>
  <c r="J132" i="76"/>
  <c r="Q14" i="78"/>
  <c r="Q38" i="78"/>
  <c r="Q106" i="78"/>
  <c r="Q303" i="78"/>
  <c r="Q332" i="78"/>
  <c r="Q167" i="78"/>
  <c r="Q256" i="78"/>
  <c r="J102" i="76"/>
  <c r="Q92" i="78"/>
  <c r="Q129" i="78"/>
  <c r="Q136" i="78"/>
  <c r="Q271" i="78"/>
  <c r="Q302" i="78"/>
  <c r="D39" i="88"/>
  <c r="Q226" i="78"/>
  <c r="Q60" i="78"/>
  <c r="D34" i="88"/>
  <c r="Q246" i="78"/>
  <c r="Q276" i="78"/>
  <c r="Q367" i="78"/>
  <c r="K8" i="5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5">
    <s v="Migdal Hashkaot Neches Boded"/>
    <s v="{[Time].[Hie Time].[Yom].&amp;[20231231]}"/>
    <s v="{[Medida].[Medida].&amp;[2]}"/>
    <s v="{[Keren].[Keren].[All]}"/>
    <s v="{[Cheshbon KM].[Hie Peilut].[Chevra].&amp;[373]&amp;[Kod_Peilut_L7_10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8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2].&amp;[NechesBoded_L2_104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3" si="25">
        <n x="1" s="1"/>
        <n x="23"/>
        <n x="24"/>
      </t>
    </mdx>
    <mdx n="0" f="v">
      <t c="3" si="25">
        <n x="1" s="1"/>
        <n x="26"/>
        <n x="24"/>
      </t>
    </mdx>
    <mdx n="0" f="v">
      <t c="3" si="25">
        <n x="1" s="1"/>
        <n x="27"/>
        <n x="24"/>
      </t>
    </mdx>
    <mdx n="0" f="v">
      <t c="3" si="25">
        <n x="1" s="1"/>
        <n x="28"/>
        <n x="24"/>
      </t>
    </mdx>
    <mdx n="0" f="v">
      <t c="3" si="25">
        <n x="1" s="1"/>
        <n x="29"/>
        <n x="24"/>
      </t>
    </mdx>
    <mdx n="0" f="v">
      <t c="3" si="25">
        <n x="1" s="1"/>
        <n x="30"/>
        <n x="24"/>
      </t>
    </mdx>
    <mdx n="0" f="v">
      <t c="3" si="25">
        <n x="1" s="1"/>
        <n x="31"/>
        <n x="24"/>
      </t>
    </mdx>
    <mdx n="0" f="v">
      <t c="3" si="25">
        <n x="1" s="1"/>
        <n x="32"/>
        <n x="24"/>
      </t>
    </mdx>
    <mdx n="0" f="v">
      <t c="3" si="25">
        <n x="1" s="1"/>
        <n x="33"/>
        <n x="24"/>
      </t>
    </mdx>
    <mdx n="0" f="v">
      <t c="3" si="25">
        <n x="1" s="1"/>
        <n x="34"/>
        <n x="24"/>
      </t>
    </mdx>
  </mdxMetadata>
  <valueMetadata count="2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</valueMetadata>
</metadata>
</file>

<file path=xl/sharedStrings.xml><?xml version="1.0" encoding="utf-8"?>
<sst xmlns="http://schemas.openxmlformats.org/spreadsheetml/2006/main" count="14606" uniqueCount="2724">
  <si>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</si>
  <si>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</si>
  <si>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</si>
  <si>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</si>
  <si>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</si>
  <si>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</si>
  <si>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</si>
  <si>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</si>
  <si>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</si>
  <si>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</si>
  <si>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</si>
  <si>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</si>
  <si>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</si>
  <si>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</si>
  <si>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</si>
  <si>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</si>
  <si>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</si>
  <si>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</si>
  <si>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</si>
  <si>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</si>
  <si>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</si>
  <si>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</si>
  <si>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</si>
  <si>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</si>
  <si>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</si>
  <si>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</si>
  <si>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</si>
  <si>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</si>
  <si>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</si>
  <si>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</si>
  <si>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</si>
  <si>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</si>
  <si>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</si>
  <si>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</si>
  <si>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</si>
  <si>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</si>
  <si>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</si>
  <si>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</si>
  <si>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</si>
  <si>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</si>
  <si>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</si>
  <si>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</si>
  <si>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</si>
  <si>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</si>
  <si>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</si>
  <si>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</si>
  <si>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</si>
  <si>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</si>
  <si>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</si>
  <si>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</si>
  <si>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</si>
  <si>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</si>
  <si>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</si>
  <si>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</si>
  <si>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</si>
  <si>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</si>
  <si>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</si>
  <si>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</si>
  <si>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</si>
  <si>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</si>
  <si>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</si>
  <si>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</si>
  <si>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</si>
  <si>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</si>
  <si>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</si>
  <si>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</si>
  <si>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</si>
  <si>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</si>
  <si>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</si>
  <si>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</si>
  <si>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</si>
  <si>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</si>
  <si>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</si>
  <si>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</si>
  <si>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</si>
  <si>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</si>
  <si>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</si>
  <si>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</si>
  <si>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</si>
  <si>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</si>
  <si>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</si>
  <si>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</si>
  <si>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</si>
  <si>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</si>
  <si>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</si>
  <si>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</si>
  <si>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</si>
  <si>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</si>
  <si>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</si>
  <si>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</si>
  <si>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</si>
  <si>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</si>
  <si>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</si>
  <si>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</si>
  <si>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</si>
  <si>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</si>
  <si>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</si>
  <si>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</si>
  <si>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</si>
  <si>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</si>
  <si>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</si>
  <si>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</si>
  <si>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</si>
  <si>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</si>
  <si>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</si>
  <si>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</si>
  <si>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</si>
  <si>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</si>
  <si>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</si>
  <si>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</si>
  <si>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</si>
  <si>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</si>
  <si>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</si>
  <si>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</si>
  <si>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</si>
  <si>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</si>
  <si>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</si>
  <si>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</si>
  <si>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</si>
  <si>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</si>
  <si>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</si>
  <si>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</si>
  <si>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</si>
  <si>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</si>
  <si>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</si>
  <si>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</si>
  <si>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</si>
  <si>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</si>
  <si>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</si>
  <si>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</si>
  <si>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</si>
  <si>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</si>
  <si>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</si>
  <si>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</si>
  <si>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</si>
  <si>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</si>
  <si>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</si>
  <si>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</si>
  <si>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</si>
  <si>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</si>
  <si>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</si>
  <si>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</si>
  <si>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</si>
  <si>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</si>
  <si>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</si>
  <si>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</si>
  <si>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</si>
  <si>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</si>
  <si>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</si>
  <si>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</si>
  <si>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</si>
  <si>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</si>
  <si>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</si>
  <si>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</si>
  <si>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</si>
  <si>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</si>
  <si>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</si>
  <si>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</si>
  <si>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</si>
  <si>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</si>
  <si>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</si>
  <si>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</si>
  <si>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</si>
  <si>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</si>
  <si>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</si>
  <si>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</si>
  <si>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</si>
  <si>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</si>
  <si>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</si>
  <si>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</si>
  <si>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</si>
  <si>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</si>
  <si>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</si>
  <si>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</si>
  <si>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</si>
  <si>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</si>
  <si>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מט"ח/ מט"ח</t>
  </si>
  <si>
    <t>סה"כ קרנות גידור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</si>
  <si>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</si>
  <si>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</si>
  <si>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</si>
  <si>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</si>
  <si>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</si>
  <si>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</si>
  <si>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</si>
  <si>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</si>
  <si>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</si>
  <si>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</si>
  <si>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</si>
  <si>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</si>
  <si>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</si>
  <si>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</si>
  <si>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</si>
  <si>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</si>
  <si>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</si>
  <si>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</si>
  <si>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</si>
  <si>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</si>
  <si>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</si>
  <si>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</si>
  <si>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</si>
  <si>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</si>
  <si>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</si>
  <si>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</si>
  <si>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</si>
  <si>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</si>
  <si>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</si>
  <si>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</si>
  <si>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</si>
  <si>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מגדל מקפת קרנות פנסיה וקופות גמל בע"מ</t>
  </si>
  <si>
    <t>מגדל מקפת אישית (מספר אוצר 162) - מסלול לזכאים קיימים לקצבה</t>
  </si>
  <si>
    <t>ממשל צמודה 0527</t>
  </si>
  <si>
    <t>1140847</t>
  </si>
  <si>
    <t>RF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</si>
  <si>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</si>
  <si>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</si>
  <si>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</si>
  <si>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</si>
  <si>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</si>
  <si>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</si>
  <si>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0841</t>
  </si>
  <si>
    <t>1120583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</si>
  <si>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</si>
  <si>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</si>
  <si>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</si>
  <si>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</si>
  <si>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</si>
  <si>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</si>
  <si>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</si>
  <si>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</si>
  <si>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</si>
  <si>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</si>
  <si>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</si>
  <si>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</si>
  <si>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</si>
  <si>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</si>
  <si>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</si>
  <si>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</si>
  <si>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</si>
  <si>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</si>
  <si>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</si>
  <si>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</si>
  <si>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</si>
  <si>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</si>
  <si>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</si>
  <si>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</si>
  <si>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</si>
  <si>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</si>
  <si>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</si>
  <si>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</si>
  <si>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</si>
  <si>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</si>
  <si>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</si>
  <si>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</si>
  <si>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</si>
  <si>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</si>
  <si>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</si>
  <si>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</si>
  <si>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</si>
  <si>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</si>
  <si>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</si>
  <si>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</si>
  <si>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</si>
  <si>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</si>
  <si>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</si>
  <si>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</si>
  <si>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</si>
  <si>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</si>
  <si>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</si>
  <si>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</si>
  <si>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</si>
  <si>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</si>
  <si>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</si>
  <si>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</si>
  <si>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</si>
  <si>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</si>
  <si>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</si>
  <si>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</si>
  <si>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</si>
  <si>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</si>
  <si>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</si>
  <si>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</si>
  <si>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</si>
  <si>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</si>
  <si>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</si>
  <si>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</si>
  <si>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</si>
  <si>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</si>
  <si>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</si>
  <si>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</si>
  <si>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</si>
  <si>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</si>
  <si>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</si>
  <si>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</si>
  <si>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</si>
  <si>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</si>
  <si>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</si>
  <si>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</si>
  <si>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</si>
  <si>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</si>
  <si>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</si>
  <si>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</si>
  <si>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</si>
  <si>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</si>
  <si>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</si>
  <si>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</si>
  <si>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</si>
  <si>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</si>
  <si>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</si>
  <si>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</si>
  <si>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</si>
  <si>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</si>
  <si>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</si>
  <si>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</si>
  <si>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</si>
  <si>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</si>
  <si>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</si>
  <si>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</si>
  <si>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</si>
  <si>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</si>
  <si>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</si>
  <si>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</si>
  <si>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</si>
  <si>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</si>
  <si>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</si>
  <si>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</si>
  <si>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</si>
  <si>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</si>
  <si>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</si>
  <si>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</si>
  <si>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</si>
  <si>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</si>
  <si>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</si>
  <si>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</si>
  <si>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</si>
  <si>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</si>
  <si>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</si>
  <si>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</si>
  <si>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</si>
  <si>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</si>
  <si>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</si>
  <si>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</si>
  <si>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</si>
  <si>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</si>
  <si>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</si>
  <si>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</si>
  <si>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</si>
  <si>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</si>
  <si>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</si>
  <si>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</si>
  <si>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</si>
  <si>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</si>
  <si>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</si>
  <si>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</si>
  <si>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</si>
  <si>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</si>
  <si>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</si>
  <si>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</si>
  <si>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</si>
  <si>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</si>
  <si>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</si>
  <si>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</si>
  <si>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</si>
  <si>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</si>
  <si>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</si>
  <si>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</si>
  <si>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</si>
  <si>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</si>
  <si>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</si>
  <si>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</si>
  <si>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</si>
  <si>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</si>
  <si>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</si>
  <si>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</si>
  <si>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</si>
  <si>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</si>
  <si>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</si>
  <si>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</si>
  <si>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</si>
  <si>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</si>
  <si>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</si>
  <si>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</si>
  <si>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</si>
  <si>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</si>
  <si>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</si>
  <si>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</si>
  <si>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</si>
  <si>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</si>
  <si>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</si>
  <si>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</si>
  <si>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</si>
  <si>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</si>
  <si>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</si>
  <si>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</si>
  <si>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</si>
  <si>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</si>
  <si>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</si>
  <si>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</si>
  <si>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</si>
  <si>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</si>
  <si>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</si>
  <si>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</si>
  <si>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</si>
  <si>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</si>
  <si>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</si>
  <si>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</si>
  <si>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</si>
  <si>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</si>
  <si>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</si>
  <si>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</si>
  <si>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</si>
  <si>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</si>
  <si>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</si>
  <si>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</si>
  <si>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</si>
  <si>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</si>
  <si>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</si>
  <si>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</si>
  <si>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</si>
  <si>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</si>
  <si>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</si>
  <si>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</si>
  <si>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</si>
  <si>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</si>
  <si>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</si>
  <si>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</si>
  <si>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</si>
  <si>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</si>
  <si>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</si>
  <si>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</si>
  <si>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</si>
  <si>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</si>
  <si>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</si>
  <si>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</si>
  <si>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</si>
  <si>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</si>
  <si>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</si>
  <si>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</si>
  <si>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</si>
  <si>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</si>
  <si>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</si>
  <si>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</si>
  <si>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</si>
  <si>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</si>
  <si>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</si>
  <si>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</si>
  <si>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</si>
  <si>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</si>
  <si>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</si>
  <si>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</si>
  <si>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</si>
  <si>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</si>
  <si>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</si>
  <si>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</si>
  <si>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</si>
  <si>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</si>
  <si>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</si>
  <si>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</si>
  <si>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</si>
  <si>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</si>
  <si>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</si>
  <si>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</si>
  <si>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</si>
  <si>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</si>
  <si>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</si>
  <si>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</si>
  <si>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</si>
  <si>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</si>
  <si>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</si>
  <si>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</si>
  <si>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</si>
  <si>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</si>
  <si>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</si>
  <si>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</si>
  <si>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</si>
  <si>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</si>
  <si>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</si>
  <si>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</si>
  <si>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</si>
  <si>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</si>
  <si>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</si>
  <si>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</si>
  <si>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</si>
  <si>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</si>
  <si>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</si>
  <si>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</si>
  <si>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</si>
  <si>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</si>
  <si>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</si>
  <si>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</si>
  <si>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</si>
  <si>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</si>
  <si>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</si>
  <si>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</si>
  <si>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</si>
  <si>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</si>
  <si>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</si>
  <si>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</si>
  <si>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</si>
  <si>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</si>
  <si>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</si>
  <si>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</si>
  <si>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</si>
  <si>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</si>
  <si>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</si>
  <si>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</si>
  <si>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</si>
  <si>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</si>
  <si>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</si>
  <si>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</si>
  <si>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</si>
  <si>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</si>
  <si>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</si>
  <si>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</si>
  <si>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</si>
  <si>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</si>
  <si>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</si>
  <si>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</si>
  <si>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</si>
  <si>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</si>
  <si>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</si>
  <si>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</si>
  <si>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</si>
  <si>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</si>
  <si>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</si>
  <si>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</si>
  <si>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</si>
  <si>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</si>
  <si>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</si>
  <si>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</si>
  <si>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</si>
  <si>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</si>
  <si>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</si>
  <si>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</si>
  <si>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</si>
  <si>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</si>
  <si>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</si>
  <si>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</si>
  <si>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</si>
  <si>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</si>
  <si>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</si>
  <si>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</si>
  <si>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</si>
  <si>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</si>
  <si>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</si>
  <si>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</si>
  <si>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</si>
  <si>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</si>
  <si>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</si>
  <si>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</si>
  <si>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</si>
  <si>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</si>
  <si>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</si>
  <si>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</si>
  <si>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</si>
  <si>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</si>
  <si>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</si>
  <si>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</si>
  <si>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</si>
  <si>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</si>
  <si>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</si>
  <si>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</si>
  <si>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</si>
  <si>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</si>
  <si>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</si>
  <si>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</si>
  <si>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</si>
  <si>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</si>
  <si>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</si>
  <si>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</si>
  <si>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</si>
  <si>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</si>
  <si>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</si>
  <si>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</si>
  <si>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</si>
  <si>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</si>
  <si>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</si>
  <si>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</si>
  <si>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</si>
  <si>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</si>
  <si>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</si>
  <si>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</si>
  <si>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</si>
  <si>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</si>
  <si>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</si>
  <si>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</si>
  <si>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</si>
  <si>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</si>
  <si>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</si>
  <si>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</si>
  <si>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</si>
  <si>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</si>
  <si>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</si>
  <si>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</si>
  <si>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</si>
  <si>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</si>
  <si>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</si>
  <si>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</si>
  <si>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</si>
  <si>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</si>
  <si>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</si>
  <si>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</si>
  <si>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</si>
  <si>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</si>
  <si>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</si>
  <si>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</si>
  <si>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</si>
  <si>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</si>
  <si>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</si>
  <si>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</si>
  <si>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</si>
  <si>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</si>
  <si>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</si>
  <si>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</si>
  <si>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</si>
  <si>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</si>
  <si>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</si>
  <si>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</si>
  <si>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</si>
  <si>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</si>
  <si>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</si>
  <si>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</si>
  <si>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</si>
  <si>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</si>
  <si>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</si>
  <si>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</si>
  <si>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</si>
  <si>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</si>
  <si>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</si>
  <si>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</si>
  <si>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</si>
  <si>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</si>
  <si>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</si>
  <si>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</si>
  <si>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</si>
  <si>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</si>
  <si>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</si>
  <si>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</si>
  <si>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</si>
  <si>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</si>
  <si>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</si>
  <si>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</si>
  <si>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</si>
  <si>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</si>
  <si>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</si>
  <si>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</si>
  <si>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</si>
  <si>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</si>
  <si>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</si>
  <si>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</si>
  <si>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</si>
  <si>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</si>
  <si>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</si>
  <si>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</si>
  <si>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</si>
  <si>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</si>
  <si>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</si>
  <si>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</si>
  <si>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</si>
  <si>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</si>
  <si>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</si>
  <si>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</si>
  <si>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</si>
  <si>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</si>
  <si>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</si>
  <si>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</si>
  <si>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</si>
  <si>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</si>
  <si>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</si>
  <si>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</si>
  <si>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</si>
  <si>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</si>
  <si>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</si>
  <si>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</si>
  <si>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</si>
  <si>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</si>
  <si>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</si>
  <si>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</si>
  <si>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</si>
  <si>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</si>
  <si>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</si>
  <si>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</si>
  <si>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</si>
  <si>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</si>
  <si>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</si>
  <si>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</si>
  <si>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</si>
  <si>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</si>
  <si>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</si>
  <si>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</si>
  <si>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</si>
  <si>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</si>
  <si>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</si>
  <si>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</si>
  <si>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</si>
  <si>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</si>
  <si>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</si>
  <si>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</si>
  <si>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</si>
  <si>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</si>
  <si>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</si>
  <si>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</si>
  <si>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</si>
  <si>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</si>
  <si>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</si>
  <si>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</si>
  <si>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</si>
  <si>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</si>
  <si>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</si>
  <si>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</si>
  <si>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</si>
  <si>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</si>
  <si>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</si>
  <si>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</si>
  <si>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</si>
  <si>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</si>
  <si>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</si>
  <si>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</si>
  <si>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</si>
  <si>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</si>
  <si>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</si>
  <si>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</si>
  <si>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</si>
  <si>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</si>
  <si>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</si>
  <si>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</si>
  <si>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</si>
  <si>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</si>
  <si>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</si>
  <si>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</si>
  <si>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</si>
  <si>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</si>
  <si>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</si>
  <si>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</si>
  <si>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</si>
  <si>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</si>
  <si>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520027830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</si>
  <si>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</si>
  <si>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</si>
  <si>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</si>
  <si>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</si>
  <si>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</si>
  <si>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</si>
  <si>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</si>
  <si>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</si>
  <si>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</si>
  <si>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</si>
  <si>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</si>
  <si>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</si>
  <si>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</si>
  <si>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</si>
  <si>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</si>
  <si>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</si>
  <si>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</si>
  <si>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</si>
  <si>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</si>
  <si>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</si>
  <si>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</si>
  <si>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</si>
  <si>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</si>
  <si>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</si>
  <si>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</si>
  <si>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</si>
  <si>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</si>
  <si>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</si>
  <si>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</si>
  <si>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</si>
  <si>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</si>
  <si>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</si>
  <si>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</si>
  <si>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</si>
  <si>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</si>
  <si>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</si>
  <si>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</si>
  <si>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</si>
  <si>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</si>
  <si>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</si>
  <si>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</si>
  <si>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</si>
  <si>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</si>
  <si>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</si>
  <si>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520013954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</si>
  <si>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</si>
  <si>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</si>
  <si>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</si>
  <si>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</si>
  <si>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</si>
  <si>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</si>
  <si>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</si>
  <si>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520000522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</si>
  <si>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</si>
  <si>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</si>
  <si>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</si>
  <si>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</si>
  <si>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</si>
  <si>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</si>
  <si>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</si>
  <si>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</si>
  <si>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</si>
  <si>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</si>
  <si>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</si>
  <si>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</si>
  <si>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</si>
  <si>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</si>
  <si>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</si>
  <si>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</si>
  <si>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</si>
  <si>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</si>
  <si>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</si>
  <si>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</si>
  <si>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</si>
  <si>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</si>
  <si>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</si>
  <si>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</si>
  <si>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</si>
  <si>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</si>
  <si>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</si>
  <si>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</si>
  <si>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</si>
  <si>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</si>
  <si>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</si>
  <si>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</si>
  <si>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</si>
  <si>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</si>
  <si>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</si>
  <si>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</si>
  <si>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</si>
  <si>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</si>
  <si>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</si>
  <si>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</si>
  <si>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</si>
  <si>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</si>
  <si>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</si>
  <si>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</si>
  <si>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</si>
  <si>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</si>
  <si>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</si>
  <si>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</si>
  <si>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</si>
  <si>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</si>
  <si>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</si>
  <si>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</si>
  <si>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</si>
  <si>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</si>
  <si>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</si>
  <si>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</si>
  <si>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</si>
  <si>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</si>
  <si>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</si>
  <si>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</si>
  <si>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</si>
  <si>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</si>
  <si>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</si>
  <si>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</si>
  <si>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</si>
  <si>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</si>
  <si>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</si>
  <si>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</si>
  <si>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</si>
  <si>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</si>
  <si>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</si>
  <si>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</si>
  <si>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</si>
  <si>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</si>
  <si>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</si>
  <si>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</si>
  <si>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</si>
  <si>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</si>
  <si>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</si>
  <si>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</si>
  <si>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</si>
  <si>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</si>
  <si>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</si>
  <si>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</si>
  <si>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</si>
  <si>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</si>
  <si>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</si>
  <si>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</si>
  <si>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</si>
  <si>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</si>
  <si>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</si>
  <si>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</si>
  <si>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</si>
  <si>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</si>
  <si>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</si>
  <si>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</si>
  <si>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</si>
  <si>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</si>
  <si>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</si>
  <si>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</si>
  <si>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</si>
  <si>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</si>
  <si>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</si>
  <si>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</si>
  <si>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</si>
  <si>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</si>
  <si>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</si>
  <si>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</si>
  <si>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</si>
  <si>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</si>
  <si>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</si>
  <si>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</si>
  <si>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</si>
  <si>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</si>
  <si>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</si>
  <si>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</si>
  <si>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</si>
  <si>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</si>
  <si>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</si>
  <si>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</si>
  <si>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</si>
  <si>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</si>
  <si>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</si>
  <si>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</si>
  <si>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</si>
  <si>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</si>
  <si>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</si>
  <si>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</si>
  <si>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</si>
  <si>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</si>
  <si>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</si>
  <si>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</si>
  <si>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</si>
  <si>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</si>
  <si>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</si>
  <si>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</si>
  <si>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</si>
  <si>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</si>
  <si>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</si>
  <si>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</si>
  <si>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</si>
  <si>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</si>
  <si>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</si>
  <si>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</si>
  <si>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</si>
  <si>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</si>
  <si>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</si>
  <si>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</si>
  <si>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</si>
  <si>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</si>
  <si>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</si>
  <si>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</si>
  <si>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</si>
  <si>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</si>
  <si>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</si>
  <si>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</si>
  <si>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</si>
  <si>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</si>
  <si>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</si>
  <si>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</si>
  <si>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</si>
  <si>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</si>
  <si>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</si>
  <si>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</si>
  <si>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</si>
  <si>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</si>
  <si>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</si>
  <si>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</si>
  <si>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</si>
  <si>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</si>
  <si>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</si>
  <si>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</si>
  <si>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</si>
  <si>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</si>
  <si>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</si>
  <si>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</si>
  <si>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</si>
  <si>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</si>
  <si>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</si>
  <si>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</si>
  <si>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</si>
  <si>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</si>
  <si>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</si>
  <si>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</si>
  <si>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</si>
  <si>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</si>
  <si>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</si>
  <si>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</si>
  <si>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</si>
  <si>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</si>
  <si>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</si>
  <si>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</si>
  <si>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</si>
  <si>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</si>
  <si>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</si>
  <si>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</si>
  <si>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</si>
  <si>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</si>
  <si>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</si>
  <si>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</si>
  <si>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</si>
  <si>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</si>
  <si>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</si>
  <si>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</si>
  <si>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</si>
  <si>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</si>
  <si>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</si>
  <si>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</si>
  <si>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</si>
  <si>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</si>
  <si>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</si>
  <si>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</si>
  <si>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</si>
  <si>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</si>
  <si>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</si>
  <si>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</si>
  <si>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</si>
  <si>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</si>
  <si>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</si>
  <si>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</si>
  <si>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</si>
  <si>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</si>
  <si>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</si>
  <si>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</si>
  <si>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</si>
  <si>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</si>
  <si>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</si>
  <si>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</si>
  <si>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</si>
  <si>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</si>
  <si>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</si>
  <si>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</si>
  <si>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</si>
  <si>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</si>
  <si>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</si>
  <si>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</si>
  <si>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</si>
  <si>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</si>
  <si>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</si>
  <si>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</si>
  <si>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</si>
  <si>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</si>
  <si>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</si>
  <si>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</si>
  <si>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</si>
  <si>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</si>
  <si>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</si>
  <si>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</si>
  <si>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</si>
  <si>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</si>
  <si>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</si>
  <si>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</si>
  <si>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</si>
  <si>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</si>
  <si>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</si>
  <si>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</si>
  <si>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</si>
  <si>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</si>
  <si>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</si>
  <si>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</si>
  <si>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</si>
  <si>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</si>
  <si>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</si>
  <si>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</si>
  <si>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</si>
  <si>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</si>
  <si>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</si>
  <si>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</si>
  <si>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</si>
  <si>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</si>
  <si>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</si>
  <si>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</si>
  <si>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</si>
  <si>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</si>
  <si>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</si>
  <si>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</si>
  <si>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</si>
  <si>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</si>
  <si>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</si>
  <si>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</si>
  <si>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</si>
  <si>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</si>
  <si>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</si>
  <si>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</si>
  <si>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</si>
  <si>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</si>
  <si>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</si>
  <si>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</si>
  <si>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</si>
  <si>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</si>
  <si>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</si>
  <si>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</si>
  <si>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</si>
  <si>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</si>
  <si>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</si>
  <si>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</si>
  <si>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</si>
  <si>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</si>
  <si>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</si>
  <si>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</si>
  <si>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</si>
  <si>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</si>
  <si>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</si>
  <si>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</si>
  <si>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</si>
  <si>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</si>
  <si>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</si>
  <si>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</si>
  <si>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</si>
  <si>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</si>
  <si>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</si>
  <si>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</si>
  <si>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</si>
  <si>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</si>
  <si>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</si>
  <si>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</si>
  <si>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</si>
  <si>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</si>
  <si>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</si>
  <si>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</si>
  <si>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</si>
  <si>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</si>
  <si>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</si>
  <si>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</si>
  <si>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</si>
  <si>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</si>
  <si>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</si>
  <si>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</si>
  <si>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</si>
  <si>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</si>
  <si>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</si>
  <si>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</si>
  <si>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</si>
  <si>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</si>
  <si>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</si>
  <si>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</si>
  <si>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</si>
  <si>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</si>
  <si>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</si>
  <si>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</si>
  <si>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</si>
  <si>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</si>
  <si>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</si>
  <si>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</si>
  <si>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</si>
  <si>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</si>
  <si>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</si>
  <si>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</si>
  <si>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</si>
  <si>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</si>
  <si>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</si>
  <si>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</si>
  <si>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</si>
  <si>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</si>
  <si>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</si>
  <si>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</si>
  <si>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</si>
  <si>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</si>
  <si>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</si>
  <si>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</si>
  <si>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</si>
  <si>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</si>
  <si>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</si>
  <si>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</si>
  <si>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</si>
  <si>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</si>
  <si>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</si>
  <si>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</si>
  <si>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</si>
  <si>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</si>
  <si>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</si>
  <si>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</si>
  <si>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</si>
  <si>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</si>
  <si>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</si>
  <si>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</si>
  <si>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</si>
  <si>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</si>
  <si>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</si>
  <si>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</si>
  <si>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</si>
  <si>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</si>
  <si>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</si>
  <si>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</si>
  <si>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</si>
  <si>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</si>
  <si>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</si>
  <si>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</si>
  <si>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</si>
  <si>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</si>
  <si>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</si>
  <si>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</si>
  <si>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</si>
  <si>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</si>
  <si>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</si>
  <si>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</si>
  <si>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</si>
  <si>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</si>
  <si>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</si>
  <si>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</si>
  <si>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</si>
  <si>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</si>
  <si>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</si>
  <si>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</si>
  <si>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</si>
  <si>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</si>
  <si>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</si>
  <si>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</si>
  <si>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</si>
  <si>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</si>
  <si>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</si>
  <si>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</si>
  <si>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</si>
  <si>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</si>
  <si>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</si>
  <si>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</si>
  <si>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</si>
  <si>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</si>
  <si>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בלומברג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</si>
  <si>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</si>
  <si>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</si>
  <si>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</si>
  <si>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</si>
  <si>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</si>
  <si>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</si>
  <si>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</si>
  <si>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</si>
  <si>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</si>
  <si>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</si>
  <si>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</si>
  <si>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</si>
  <si>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</si>
  <si>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</si>
  <si>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</si>
  <si>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</si>
  <si>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</si>
  <si>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</si>
  <si>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</si>
  <si>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</si>
  <si>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</si>
  <si>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</si>
  <si>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</si>
  <si>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</si>
  <si>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</si>
  <si>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</si>
  <si>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</si>
  <si>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</si>
  <si>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</si>
  <si>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</si>
  <si>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</si>
  <si>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</si>
  <si>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</si>
  <si>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</si>
  <si>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</si>
  <si>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</si>
  <si>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</si>
  <si>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</si>
  <si>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</si>
  <si>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</si>
  <si>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</si>
  <si>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</si>
  <si>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</si>
  <si>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</si>
  <si>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</si>
  <si>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</si>
  <si>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</si>
  <si>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</si>
  <si>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</si>
  <si>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</si>
  <si>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</si>
  <si>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</si>
  <si>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Media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</si>
  <si>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</si>
  <si>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</si>
  <si>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</si>
  <si>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</si>
  <si>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</si>
  <si>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</si>
  <si>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</si>
  <si>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</si>
  <si>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</si>
  <si>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</si>
  <si>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</si>
  <si>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</si>
  <si>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</si>
  <si>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</si>
  <si>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</si>
  <si>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</si>
  <si>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</si>
  <si>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</si>
  <si>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</si>
  <si>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</si>
  <si>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</si>
  <si>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</si>
  <si>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</si>
  <si>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</si>
  <si>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</si>
  <si>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</si>
  <si>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</si>
  <si>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</si>
  <si>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</si>
  <si>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</si>
  <si>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</si>
  <si>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</si>
  <si>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</si>
  <si>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</si>
  <si>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</si>
  <si>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</si>
  <si>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</si>
  <si>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</si>
  <si>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</si>
  <si>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</si>
  <si>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</si>
  <si>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</si>
  <si>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</si>
  <si>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</si>
  <si>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</si>
  <si>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</si>
  <si>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</si>
  <si>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</si>
  <si>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</si>
  <si>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Banks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</si>
  <si>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</si>
  <si>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</si>
  <si>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</si>
  <si>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</si>
  <si>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</si>
  <si>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</si>
  <si>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</si>
  <si>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</si>
  <si>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</si>
  <si>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</si>
  <si>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</si>
  <si>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</si>
  <si>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</si>
  <si>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</si>
  <si>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</si>
  <si>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</si>
  <si>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</si>
  <si>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</si>
  <si>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</si>
  <si>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</si>
  <si>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</si>
  <si>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</si>
  <si>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</si>
  <si>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</si>
  <si>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</si>
  <si>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</si>
  <si>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</si>
  <si>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</si>
  <si>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</si>
  <si>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</si>
  <si>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</si>
  <si>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</si>
  <si>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</si>
  <si>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</si>
  <si>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</si>
  <si>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</si>
  <si>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</si>
  <si>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</si>
  <si>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</si>
  <si>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</si>
  <si>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</si>
  <si>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</si>
  <si>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</si>
  <si>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</si>
  <si>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</si>
  <si>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</si>
  <si>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</si>
  <si>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</si>
  <si>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</si>
  <si>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</si>
  <si>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</si>
  <si>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</si>
  <si>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</si>
  <si>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</si>
  <si>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</si>
  <si>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</si>
  <si>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</si>
  <si>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</si>
  <si>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</si>
  <si>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</si>
  <si>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</si>
  <si>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</si>
  <si>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</si>
  <si>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</si>
  <si>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</si>
  <si>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</si>
  <si>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</si>
  <si>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</si>
  <si>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</si>
  <si>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</si>
  <si>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</si>
  <si>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</si>
  <si>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</si>
  <si>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</si>
  <si>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</si>
  <si>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</si>
  <si>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</si>
  <si>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</si>
  <si>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</si>
  <si>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</si>
  <si>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</si>
  <si>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</si>
  <si>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סל תא ביטוח</t>
  </si>
  <si>
    <t>1197698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</si>
  <si>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</si>
  <si>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</si>
  <si>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</si>
  <si>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</si>
  <si>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</si>
  <si>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</si>
  <si>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</si>
  <si>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</si>
  <si>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</si>
  <si>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</si>
  <si>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</si>
  <si>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קסם תשואות</t>
  </si>
  <si>
    <t>1146950</t>
  </si>
  <si>
    <t>תכלית סל תל בונד תשואות</t>
  </si>
  <si>
    <t>1145259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</si>
  <si>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</si>
  <si>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</si>
  <si>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</si>
  <si>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</si>
  <si>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</si>
  <si>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</si>
  <si>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</si>
  <si>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</si>
  <si>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</si>
  <si>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</si>
  <si>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</si>
  <si>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</si>
  <si>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</si>
  <si>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</si>
  <si>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</si>
  <si>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</si>
  <si>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</si>
  <si>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</si>
  <si>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</si>
  <si>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</si>
  <si>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</si>
  <si>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</si>
  <si>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</si>
  <si>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</si>
  <si>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</si>
  <si>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</si>
  <si>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</si>
  <si>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</si>
  <si>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</si>
  <si>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</si>
  <si>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</si>
  <si>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</si>
  <si>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</si>
  <si>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</si>
  <si>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</si>
  <si>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</si>
  <si>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</si>
  <si>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</si>
  <si>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</si>
  <si>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</si>
  <si>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</si>
  <si>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</si>
  <si>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</si>
  <si>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</si>
  <si>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</si>
  <si>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</si>
  <si>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</si>
  <si>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</si>
  <si>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</si>
  <si>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</si>
  <si>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</si>
  <si>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</si>
  <si>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</si>
  <si>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</si>
  <si>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</si>
  <si>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</si>
  <si>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</si>
  <si>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</si>
  <si>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</si>
  <si>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</si>
  <si>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</si>
  <si>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</si>
  <si>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</si>
  <si>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</si>
  <si>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</si>
  <si>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</si>
  <si>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</si>
  <si>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</si>
  <si>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</si>
  <si>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</si>
  <si>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</si>
  <si>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</si>
  <si>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</si>
  <si>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</si>
  <si>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</si>
  <si>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</si>
  <si>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</si>
  <si>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</si>
  <si>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</si>
  <si>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</si>
  <si>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</si>
  <si>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</si>
  <si>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</si>
  <si>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</si>
  <si>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</si>
  <si>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</si>
  <si>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</si>
  <si>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</si>
  <si>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</si>
  <si>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</si>
  <si>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</si>
  <si>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</si>
  <si>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</si>
  <si>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</si>
  <si>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</si>
  <si>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</si>
  <si>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</si>
  <si>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</si>
  <si>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</si>
  <si>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</si>
  <si>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</si>
  <si>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</si>
  <si>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</si>
  <si>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</si>
  <si>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</si>
  <si>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</si>
  <si>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</si>
  <si>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</si>
  <si>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</si>
  <si>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</si>
  <si>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</si>
  <si>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</si>
  <si>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</si>
  <si>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</si>
  <si>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</si>
  <si>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</si>
  <si>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</si>
  <si>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</si>
  <si>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</si>
  <si>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</si>
  <si>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</si>
  <si>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</si>
  <si>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</si>
  <si>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</si>
  <si>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</si>
  <si>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</si>
  <si>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</si>
  <si>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</si>
  <si>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</si>
  <si>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</si>
  <si>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</si>
  <si>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</si>
  <si>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</si>
  <si>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</si>
  <si>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</si>
  <si>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</si>
  <si>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</si>
  <si>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</si>
  <si>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</si>
  <si>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</si>
  <si>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</si>
  <si>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</si>
  <si>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</si>
  <si>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</si>
  <si>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</si>
  <si>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</si>
  <si>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</si>
  <si>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</si>
  <si>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</si>
  <si>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</si>
  <si>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</si>
  <si>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</si>
  <si>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</si>
  <si>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</si>
  <si>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</si>
  <si>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</si>
  <si>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</si>
  <si>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</si>
  <si>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</si>
  <si>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</si>
  <si>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</si>
  <si>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</si>
  <si>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</si>
  <si>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</si>
  <si>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</si>
  <si>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</si>
  <si>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</si>
  <si>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</si>
  <si>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</si>
  <si>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</si>
  <si>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</si>
  <si>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</si>
  <si>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</si>
  <si>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</si>
  <si>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</si>
  <si>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</si>
  <si>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</si>
  <si>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</si>
  <si>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</si>
  <si>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</si>
  <si>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</si>
  <si>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</si>
  <si>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</si>
  <si>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</si>
  <si>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</si>
  <si>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</si>
  <si>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</si>
  <si>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</si>
  <si>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</si>
  <si>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</si>
  <si>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</si>
  <si>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</si>
  <si>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</si>
  <si>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</si>
  <si>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</si>
  <si>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</si>
  <si>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</si>
  <si>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</si>
  <si>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</si>
  <si>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</si>
  <si>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</si>
  <si>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</si>
  <si>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</si>
  <si>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</si>
  <si>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</si>
  <si>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</si>
  <si>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</si>
  <si>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</si>
  <si>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</si>
  <si>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</si>
  <si>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</si>
  <si>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</si>
  <si>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</si>
  <si>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</si>
  <si>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</si>
  <si>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</si>
  <si>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</si>
  <si>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</si>
  <si>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</si>
  <si>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</si>
  <si>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</si>
  <si>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</si>
  <si>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</si>
  <si>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</si>
  <si>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</si>
  <si>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</si>
  <si>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</si>
  <si>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</si>
  <si>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</si>
  <si>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</si>
  <si>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</si>
  <si>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</si>
  <si>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</si>
  <si>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</si>
  <si>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</si>
  <si>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</si>
  <si>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</si>
  <si>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</si>
  <si>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</si>
  <si>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</si>
  <si>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</si>
  <si>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</si>
  <si>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</si>
  <si>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</si>
  <si>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</si>
  <si>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</si>
  <si>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</si>
  <si>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</si>
  <si>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</si>
  <si>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</si>
  <si>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</si>
  <si>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</si>
  <si>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</si>
  <si>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</si>
  <si>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</si>
  <si>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</si>
  <si>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</si>
  <si>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</si>
  <si>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</si>
  <si>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</si>
  <si>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</si>
  <si>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</si>
  <si>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</si>
  <si>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</si>
  <si>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</si>
  <si>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</si>
  <si>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</si>
  <si>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</si>
  <si>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</si>
  <si>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</si>
  <si>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</si>
  <si>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</si>
  <si>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</si>
  <si>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</si>
  <si>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</si>
  <si>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</si>
  <si>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</si>
  <si>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</si>
  <si>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</si>
  <si>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</si>
  <si>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</si>
  <si>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</si>
  <si>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</si>
  <si>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</si>
  <si>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</si>
  <si>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</si>
  <si>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</si>
  <si>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</si>
  <si>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</si>
  <si>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</si>
  <si>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</si>
  <si>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</si>
  <si>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</si>
  <si>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</si>
  <si>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</si>
  <si>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</si>
  <si>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</si>
  <si>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</si>
  <si>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</si>
  <si>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</si>
  <si>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</si>
  <si>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</si>
  <si>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</si>
  <si>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</si>
  <si>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</si>
  <si>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</si>
  <si>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</si>
  <si>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</si>
  <si>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</si>
  <si>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</si>
  <si>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</si>
  <si>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</si>
  <si>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</si>
  <si>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</si>
  <si>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</si>
  <si>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</si>
  <si>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</si>
  <si>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</si>
  <si>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</si>
  <si>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</si>
  <si>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</si>
  <si>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</si>
  <si>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</si>
  <si>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</si>
  <si>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</si>
  <si>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</si>
  <si>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</si>
  <si>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</si>
  <si>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</si>
  <si>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</si>
  <si>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</si>
  <si>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</si>
  <si>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</si>
  <si>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</si>
  <si>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</si>
  <si>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</si>
  <si>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</si>
  <si>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</si>
  <si>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</si>
  <si>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</si>
  <si>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</si>
  <si>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</si>
  <si>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</si>
  <si>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</si>
  <si>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</si>
  <si>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</si>
  <si>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</si>
  <si>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</si>
  <si>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</si>
  <si>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</si>
  <si>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</si>
  <si>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</si>
  <si>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</si>
  <si>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</si>
  <si>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</si>
  <si>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</si>
  <si>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</si>
  <si>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</si>
  <si>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</si>
  <si>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</si>
  <si>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</si>
  <si>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</si>
  <si>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</si>
  <si>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</si>
  <si>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</si>
  <si>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</si>
  <si>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</si>
  <si>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</si>
  <si>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</si>
  <si>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</si>
  <si>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</si>
  <si>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</si>
  <si>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</si>
  <si>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</si>
  <si>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</si>
  <si>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</si>
  <si>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</si>
  <si>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</si>
  <si>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</si>
  <si>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</si>
  <si>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</si>
  <si>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</si>
  <si>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</si>
  <si>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</si>
  <si>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</si>
  <si>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</si>
  <si>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</si>
  <si>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</si>
  <si>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</si>
  <si>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</si>
  <si>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</si>
  <si>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</si>
  <si>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</si>
  <si>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</si>
  <si>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AA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</si>
  <si>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</si>
  <si>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</si>
  <si>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</si>
  <si>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</si>
  <si>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</si>
  <si>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</si>
  <si>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</si>
  <si>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</si>
  <si>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</si>
  <si>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</si>
  <si>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</si>
  <si>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513436394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</si>
  <si>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</si>
  <si>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</si>
  <si>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</si>
  <si>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</si>
  <si>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</si>
  <si>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</si>
  <si>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</si>
  <si>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</si>
  <si>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</si>
  <si>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</si>
  <si>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</si>
  <si>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</si>
  <si>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</si>
  <si>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</si>
  <si>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</si>
  <si>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</si>
  <si>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</si>
  <si>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</si>
  <si>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</si>
  <si>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</si>
  <si>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</si>
  <si>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</si>
  <si>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</si>
  <si>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</si>
  <si>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</si>
  <si>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</si>
  <si>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</si>
  <si>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</si>
  <si>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</si>
  <si>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אול יר אגח ג לא סחיר</t>
  </si>
  <si>
    <t>1841580</t>
  </si>
  <si>
    <t>אול יר אגח ה ל א סחיר</t>
  </si>
  <si>
    <t>נתיבים אגח א</t>
  </si>
  <si>
    <t>1090281</t>
  </si>
  <si>
    <t>513502229</t>
  </si>
  <si>
    <t>CRSLNX 4.555 06/51</t>
  </si>
  <si>
    <t>CA22766TAB04</t>
  </si>
  <si>
    <t>Baa3</t>
  </si>
  <si>
    <t>Moodys</t>
  </si>
  <si>
    <t>TRANSED PARTNERS 3.951 09/50 12/37</t>
  </si>
  <si>
    <t>CA89366TAA57</t>
  </si>
  <si>
    <t>DBRS</t>
  </si>
  <si>
    <t>אלון דלק מניה לא סחירה</t>
  </si>
  <si>
    <t>תביעה יצוגית טבע</t>
  </si>
  <si>
    <t>סה"כ קרנות השקעה</t>
  </si>
  <si>
    <t>סה"כ קרנות השקעה בישראל</t>
  </si>
  <si>
    <t>Noked Long L.P</t>
  </si>
  <si>
    <t>992880</t>
  </si>
  <si>
    <t>סה"כ קרנות השקעה בחו"ל</t>
  </si>
  <si>
    <t>קרנות גידור</t>
  </si>
  <si>
    <t>ION TECH FEEDER FUND</t>
  </si>
  <si>
    <t>KYG4939W1188</t>
  </si>
  <si>
    <t>LUCID ALTERNATIVE u 7/23</t>
  </si>
  <si>
    <t>LUCID ALTERNATIVE U 8/23</t>
  </si>
  <si>
    <t>סה"כ כתבי אופציה בישראל:</t>
  </si>
  <si>
    <t>ג'י סיטי בע"מ*</t>
  </si>
  <si>
    <t>נוסטרומו אופ*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</si>
  <si>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</si>
  <si>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</si>
  <si>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</si>
  <si>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</si>
  <si>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</si>
  <si>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</si>
  <si>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</si>
  <si>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</si>
  <si>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</si>
  <si>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</si>
  <si>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</si>
  <si>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</si>
  <si>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</si>
  <si>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</si>
  <si>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</si>
  <si>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3.6902 21-05-24 (10) -368</t>
  </si>
  <si>
    <t>10000131</t>
  </si>
  <si>
    <t>+ILS/-USD 4.0235 07-02-24 (20) -305</t>
  </si>
  <si>
    <t>10000129</t>
  </si>
  <si>
    <t>+ILS/-USD 3.56 22-01-24 (11) -320</t>
  </si>
  <si>
    <t>10003961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</si>
  <si>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</si>
  <si>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</si>
  <si>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</si>
  <si>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</si>
  <si>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</si>
  <si>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</si>
  <si>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</si>
  <si>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</si>
  <si>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</si>
  <si>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</si>
  <si>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</si>
  <si>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</si>
  <si>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</si>
  <si>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</si>
  <si>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3.671 16-05-24 (94) -365</t>
  </si>
  <si>
    <t>10004295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</si>
  <si>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</si>
  <si>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</si>
  <si>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</si>
  <si>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</si>
  <si>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</si>
  <si>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</si>
  <si>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</si>
  <si>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</si>
  <si>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</si>
  <si>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</si>
  <si>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</si>
  <si>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</si>
  <si>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</si>
  <si>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</si>
  <si>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</si>
  <si>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</si>
  <si>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</si>
  <si>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</si>
  <si>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</si>
  <si>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</si>
  <si>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</si>
  <si>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</si>
  <si>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</si>
  <si>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</si>
  <si>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</si>
  <si>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</si>
  <si>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</si>
  <si>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</si>
  <si>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(20) -370</t>
  </si>
  <si>
    <t>10004308</t>
  </si>
  <si>
    <t>+ILS/-USD 3.69 21-05-24 (98) -371</t>
  </si>
  <si>
    <t>10004310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</si>
  <si>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</si>
  <si>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</si>
  <si>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</si>
  <si>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</si>
  <si>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</si>
  <si>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</si>
  <si>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</si>
  <si>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</si>
  <si>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</si>
  <si>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</si>
  <si>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</si>
  <si>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</si>
  <si>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</si>
  <si>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</si>
  <si>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</si>
  <si>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</si>
  <si>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</si>
  <si>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</si>
  <si>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+ILS/-USD 3.7133 22-05-24 (10) -362</t>
  </si>
  <si>
    <t>10004327</t>
  </si>
  <si>
    <t>+ILS/-USD 3.7158 22-05-24 (11) -362</t>
  </si>
  <si>
    <t>10000867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</si>
  <si>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</si>
  <si>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</si>
  <si>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</si>
  <si>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</si>
  <si>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</si>
  <si>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</si>
  <si>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</si>
  <si>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</si>
  <si>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</si>
  <si>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</si>
  <si>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</si>
  <si>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</si>
  <si>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</si>
  <si>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</si>
  <si>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</si>
  <si>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</si>
  <si>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</si>
  <si>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</si>
  <si>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</si>
  <si>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</si>
  <si>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</si>
  <si>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</si>
  <si>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</si>
  <si>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</si>
  <si>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</si>
  <si>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</si>
  <si>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</si>
  <si>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</si>
  <si>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</si>
  <si>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</si>
  <si>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</si>
  <si>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</si>
  <si>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</si>
  <si>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</si>
  <si>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</si>
  <si>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+ILS/-USD 3.77 28-02-24 (11) -340</t>
  </si>
  <si>
    <t>10004077</t>
  </si>
  <si>
    <t>10000801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</si>
  <si>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</si>
  <si>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</si>
  <si>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</si>
  <si>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</si>
  <si>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</si>
  <si>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</si>
  <si>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</si>
  <si>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</si>
  <si>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</si>
  <si>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</si>
  <si>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</si>
  <si>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</si>
  <si>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</si>
  <si>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</si>
  <si>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</si>
  <si>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</si>
  <si>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</si>
  <si>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</si>
  <si>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</si>
  <si>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</si>
  <si>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</si>
  <si>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</si>
  <si>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</si>
  <si>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</si>
  <si>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</si>
  <si>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</si>
  <si>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</si>
  <si>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</si>
  <si>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</si>
  <si>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</si>
  <si>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</si>
  <si>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</si>
  <si>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</si>
  <si>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</si>
  <si>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</si>
  <si>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</si>
  <si>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</si>
  <si>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</si>
  <si>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</si>
  <si>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</si>
  <si>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</si>
  <si>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</si>
  <si>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</si>
  <si>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</si>
  <si>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</si>
  <si>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</si>
  <si>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</si>
  <si>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</si>
  <si>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</si>
  <si>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</si>
  <si>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</si>
  <si>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</si>
  <si>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</si>
  <si>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</si>
  <si>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</si>
  <si>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</si>
  <si>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</si>
  <si>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</si>
  <si>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</si>
  <si>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</si>
  <si>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</si>
  <si>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</si>
  <si>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</si>
  <si>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</si>
  <si>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</si>
  <si>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</si>
  <si>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</si>
  <si>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</si>
  <si>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</si>
  <si>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</si>
  <si>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 07-05-24 (11) -397</t>
  </si>
  <si>
    <t>10000849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</si>
  <si>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</si>
  <si>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</si>
  <si>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</si>
  <si>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</si>
  <si>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</si>
  <si>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</si>
  <si>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</si>
  <si>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</si>
  <si>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</si>
  <si>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</si>
  <si>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</si>
  <si>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</si>
  <si>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</si>
  <si>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</si>
  <si>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</si>
  <si>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</si>
  <si>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</si>
  <si>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</si>
  <si>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</si>
  <si>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</si>
  <si>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</si>
  <si>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</si>
  <si>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</si>
  <si>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</si>
  <si>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</si>
  <si>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</si>
  <si>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</si>
  <si>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</si>
  <si>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</si>
  <si>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</si>
  <si>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</si>
  <si>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</si>
  <si>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</si>
  <si>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</si>
  <si>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</si>
  <si>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</si>
  <si>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</si>
  <si>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</si>
  <si>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</si>
  <si>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</si>
  <si>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</si>
  <si>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</si>
  <si>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</si>
  <si>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</si>
  <si>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</si>
  <si>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</si>
  <si>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</si>
  <si>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</si>
  <si>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</si>
  <si>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</si>
  <si>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</si>
  <si>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</si>
  <si>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</si>
  <si>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</si>
  <si>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</si>
  <si>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</si>
  <si>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</si>
  <si>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</si>
  <si>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</si>
  <si>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</si>
  <si>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</si>
  <si>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</si>
  <si>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</si>
  <si>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</si>
  <si>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</si>
  <si>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</si>
  <si>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</si>
  <si>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</si>
  <si>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</si>
  <si>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+ILS/-USD 3.9875 14-02-24 (11) -325</t>
  </si>
  <si>
    <t>10004185</t>
  </si>
  <si>
    <t>10000823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</si>
  <si>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</si>
  <si>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</si>
  <si>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</si>
  <si>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</si>
  <si>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</si>
  <si>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</si>
  <si>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</si>
  <si>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</si>
  <si>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</si>
  <si>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</si>
  <si>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</si>
  <si>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</si>
  <si>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</si>
  <si>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</si>
  <si>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</si>
  <si>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</si>
  <si>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</si>
  <si>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</si>
  <si>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</si>
  <si>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</si>
  <si>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</si>
  <si>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</si>
  <si>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</si>
  <si>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</si>
  <si>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</si>
  <si>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10000832</t>
  </si>
  <si>
    <t>+ILS/-USD 4.035 06-02-24 (98) -300</t>
  </si>
  <si>
    <t>10004209</t>
  </si>
  <si>
    <t>10000274</t>
  </si>
  <si>
    <t>+ILS/-USD 3.7697 25-01-24 (10) -308</t>
  </si>
  <si>
    <t>10000265</t>
  </si>
  <si>
    <t>10000286</t>
  </si>
  <si>
    <t>+ILS/-USD 3.7943 22-02-24 (10) -337</t>
  </si>
  <si>
    <t>10000279</t>
  </si>
  <si>
    <t>+ILS/-USD 3.8135 26-02-24 (10) -330</t>
  </si>
  <si>
    <t>10000282</t>
  </si>
  <si>
    <t>10000301</t>
  </si>
  <si>
    <t>+ILS/-USD 4.03 07-02-24 (10) -310</t>
  </si>
  <si>
    <t>10000299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</si>
  <si>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</si>
  <si>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</si>
  <si>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</si>
  <si>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</si>
  <si>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</si>
  <si>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</si>
  <si>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</si>
  <si>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</si>
  <si>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</si>
  <si>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</si>
  <si>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</si>
  <si>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</si>
  <si>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</si>
  <si>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</si>
  <si>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</si>
  <si>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</si>
  <si>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</si>
  <si>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</si>
  <si>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</si>
  <si>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</si>
  <si>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</si>
  <si>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</si>
  <si>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</si>
  <si>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</si>
  <si>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</si>
  <si>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</si>
  <si>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</si>
  <si>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</si>
  <si>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</si>
  <si>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</si>
  <si>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</si>
  <si>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</si>
  <si>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</si>
  <si>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</si>
  <si>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</si>
  <si>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</si>
  <si>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</si>
  <si>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</si>
  <si>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</si>
  <si>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</si>
  <si>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</si>
  <si>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</si>
  <si>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</si>
  <si>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</si>
  <si>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</si>
  <si>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</si>
  <si>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</si>
  <si>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</si>
  <si>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</si>
  <si>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</si>
  <si>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</si>
  <si>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</si>
  <si>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</si>
  <si>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</si>
  <si>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</si>
  <si>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</si>
  <si>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</si>
  <si>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</si>
  <si>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</si>
  <si>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</si>
  <si>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</si>
  <si>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</si>
  <si>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</si>
  <si>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</si>
  <si>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</si>
  <si>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</si>
  <si>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</si>
  <si>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</si>
  <si>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</si>
  <si>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</si>
  <si>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</si>
  <si>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</si>
  <si>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</si>
  <si>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</si>
  <si>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</si>
  <si>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</si>
  <si>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</si>
  <si>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</si>
  <si>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</si>
  <si>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</si>
  <si>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</si>
  <si>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</si>
  <si>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1.0683 03-04-24 (20) +73</t>
  </si>
  <si>
    <t>10004225</t>
  </si>
  <si>
    <t>+USD/-EUR 1.0688 03-04-24 (10) +73</t>
  </si>
  <si>
    <t>10004223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</si>
  <si>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</si>
  <si>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</si>
  <si>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</si>
  <si>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</si>
  <si>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</si>
  <si>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</si>
  <si>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</si>
  <si>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</si>
  <si>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</si>
  <si>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</si>
  <si>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</si>
  <si>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</si>
  <si>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</si>
  <si>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</si>
  <si>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</si>
  <si>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</si>
  <si>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</si>
  <si>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</si>
  <si>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</si>
  <si>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</si>
  <si>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</si>
  <si>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</si>
  <si>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</si>
  <si>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10003867</t>
  </si>
  <si>
    <t>+USD/-EUR 1.1115 02-01-24 (10) +0</t>
  </si>
  <si>
    <t>10004376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</si>
  <si>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</si>
  <si>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</si>
  <si>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</si>
  <si>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</si>
  <si>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</si>
  <si>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</si>
  <si>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</si>
  <si>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</si>
  <si>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</si>
  <si>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</si>
  <si>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</si>
  <si>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</si>
  <si>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</si>
  <si>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</si>
  <si>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</si>
  <si>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</si>
  <si>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</si>
  <si>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</si>
  <si>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</si>
  <si>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</si>
  <si>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</si>
  <si>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</si>
  <si>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</si>
  <si>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</si>
  <si>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</si>
  <si>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</si>
  <si>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</si>
  <si>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</si>
  <si>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</si>
  <si>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</si>
  <si>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</si>
  <si>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</si>
  <si>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</si>
  <si>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</si>
  <si>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</si>
  <si>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</si>
  <si>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</si>
  <si>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</si>
  <si>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</si>
  <si>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</si>
  <si>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</si>
  <si>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</si>
  <si>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</si>
  <si>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</si>
  <si>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</si>
  <si>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</si>
  <si>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+EUR/-USD 1.10086 10-01-24 (10) +21.6</t>
  </si>
  <si>
    <t>10000320</t>
  </si>
  <si>
    <t>+EUR/-USD 1.103235 04-03-24 (10) +45.35</t>
  </si>
  <si>
    <t>10000322</t>
  </si>
  <si>
    <t>+EUR/-USD 1.1063 10-01-24 (10) +107</t>
  </si>
  <si>
    <t>10000258</t>
  </si>
  <si>
    <t>+USD/-EUR 1.08165 04-03-24 (10) +95.5</t>
  </si>
  <si>
    <t>10000284</t>
  </si>
  <si>
    <t>10000253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</si>
  <si>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</si>
  <si>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</si>
  <si>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</si>
  <si>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</si>
  <si>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</si>
  <si>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</si>
  <si>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</si>
  <si>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</si>
  <si>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</si>
  <si>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</si>
  <si>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</si>
  <si>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</si>
  <si>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</si>
  <si>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</si>
  <si>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</si>
  <si>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</si>
  <si>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</si>
  <si>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בנק הפועלים בע"מ</t>
  </si>
  <si>
    <t>בנק לאומי לישראל בע"מ</t>
  </si>
  <si>
    <t>בנק מזרחי טפחות בע"מ</t>
  </si>
  <si>
    <t>יו בנק</t>
  </si>
  <si>
    <t>JP MORGAN</t>
  </si>
  <si>
    <t>A-</t>
  </si>
  <si>
    <t>S&amp;P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</si>
  <si>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</si>
  <si>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</si>
  <si>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</si>
  <si>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</si>
  <si>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</si>
  <si>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</si>
  <si>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</si>
  <si>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</si>
  <si>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</si>
  <si>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</si>
  <si>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</si>
  <si>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</si>
  <si>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</si>
  <si>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</si>
  <si>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</si>
  <si>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</si>
  <si>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</si>
  <si>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</si>
  <si>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</si>
  <si>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</si>
  <si>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90150520</t>
  </si>
  <si>
    <t>90145563</t>
  </si>
  <si>
    <t>40999</t>
  </si>
  <si>
    <t>14760843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</si>
  <si>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</si>
  <si>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</si>
  <si>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</si>
  <si>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</si>
  <si>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</si>
  <si>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</si>
  <si>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</si>
  <si>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</si>
  <si>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</si>
  <si>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</si>
  <si>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</si>
  <si>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</si>
  <si>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</si>
  <si>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</si>
  <si>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</si>
  <si>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</si>
  <si>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</si>
  <si>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</si>
  <si>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</si>
  <si>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</si>
  <si>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</si>
  <si>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</si>
  <si>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</si>
  <si>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</si>
  <si>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</si>
  <si>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</si>
  <si>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</si>
  <si>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</si>
  <si>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</si>
  <si>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</si>
  <si>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</si>
  <si>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</si>
  <si>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</si>
  <si>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</si>
  <si>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</si>
  <si>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</si>
  <si>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</si>
  <si>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</si>
  <si>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</si>
  <si>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</si>
  <si>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</si>
  <si>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</si>
  <si>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</si>
  <si>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</si>
  <si>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</si>
  <si>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</si>
  <si>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</si>
  <si>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</si>
  <si>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</si>
  <si>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</si>
  <si>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</si>
  <si>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</si>
  <si>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</si>
  <si>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</si>
  <si>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</si>
  <si>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</si>
  <si>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</si>
  <si>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</si>
  <si>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</si>
  <si>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</si>
  <si>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</si>
  <si>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</si>
  <si>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</si>
  <si>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90000180</t>
  </si>
  <si>
    <t>90000150</t>
  </si>
  <si>
    <t>9912270</t>
  </si>
  <si>
    <t>A+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</si>
  <si>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</si>
  <si>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</si>
  <si>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</si>
  <si>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</si>
  <si>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</si>
  <si>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</si>
  <si>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</si>
  <si>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</si>
  <si>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74006220</t>
  </si>
  <si>
    <t>74106000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</si>
  <si>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</si>
  <si>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</si>
  <si>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</si>
  <si>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</si>
  <si>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</si>
  <si>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</si>
  <si>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</si>
  <si>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</si>
  <si>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</si>
  <si>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</si>
  <si>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</si>
  <si>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</si>
  <si>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</si>
  <si>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</si>
  <si>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</si>
  <si>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</si>
  <si>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</si>
  <si>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</si>
  <si>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</si>
  <si>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90840120</t>
  </si>
  <si>
    <t>14760844</t>
  </si>
  <si>
    <t>14811160</t>
  </si>
  <si>
    <t>90136004</t>
  </si>
  <si>
    <t>8170011</t>
  </si>
  <si>
    <t>8170012</t>
  </si>
  <si>
    <t>8170013</t>
  </si>
  <si>
    <t>8170014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</si>
  <si>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</si>
  <si>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</si>
  <si>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</si>
  <si>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</si>
  <si>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</si>
  <si>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</si>
  <si>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</si>
  <si>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</si>
  <si>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</si>
  <si>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</si>
  <si>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</si>
  <si>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</si>
  <si>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</si>
  <si>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</si>
  <si>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</si>
  <si>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</si>
  <si>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</si>
  <si>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</si>
  <si>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</si>
  <si>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</si>
  <si>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</si>
  <si>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</si>
  <si>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</si>
  <si>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</si>
  <si>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</si>
  <si>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</si>
  <si>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</si>
  <si>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</si>
  <si>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</si>
  <si>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</si>
  <si>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</si>
  <si>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</si>
  <si>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</si>
  <si>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</si>
  <si>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</si>
  <si>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</si>
  <si>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</si>
  <si>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</si>
  <si>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</si>
  <si>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A</t>
  </si>
  <si>
    <t>455954</t>
  </si>
  <si>
    <t>90000104</t>
  </si>
  <si>
    <t>90000110</t>
  </si>
  <si>
    <t>90000111</t>
  </si>
  <si>
    <t>90000112</t>
  </si>
  <si>
    <t>90000113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</si>
  <si>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</si>
  <si>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</si>
  <si>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</si>
  <si>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</si>
  <si>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</si>
  <si>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</si>
  <si>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</si>
  <si>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</si>
  <si>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</si>
  <si>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</si>
  <si>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90000005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</si>
  <si>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</si>
  <si>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</si>
  <si>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</si>
  <si>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</si>
  <si>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</si>
  <si>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</si>
  <si>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</si>
  <si>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</si>
  <si>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</si>
  <si>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</si>
  <si>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</si>
  <si>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</si>
  <si>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</si>
  <si>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</si>
  <si>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</si>
  <si>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</si>
  <si>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</si>
  <si>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</si>
  <si>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BBB-</t>
  </si>
  <si>
    <t>FITCH</t>
  </si>
  <si>
    <t>508309</t>
  </si>
  <si>
    <t>464740</t>
  </si>
  <si>
    <t>491862</t>
  </si>
  <si>
    <t>491863</t>
  </si>
  <si>
    <t>491864</t>
  </si>
  <si>
    <t>469140</t>
  </si>
  <si>
    <t>95004024</t>
  </si>
  <si>
    <t>אגח הפחתת שווי ניירות חסומים</t>
  </si>
  <si>
    <t>259026600</t>
  </si>
  <si>
    <t>מניות הפחתת שווי ניירות חסומים</t>
  </si>
  <si>
    <t>112239100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</si>
  <si>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</si>
  <si>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</si>
  <si>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</si>
  <si>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</si>
  <si>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</si>
  <si>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</si>
  <si>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</si>
  <si>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</si>
  <si>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Diversified Financials</t>
  </si>
  <si>
    <t>אפיק מובטח תשואה</t>
  </si>
  <si>
    <t>Transportation</t>
  </si>
  <si>
    <t>Software &amp; Services</t>
  </si>
  <si>
    <t>Capital Goods</t>
  </si>
  <si>
    <t>Retailing</t>
  </si>
  <si>
    <t>Real Estate</t>
  </si>
  <si>
    <t>Consumer Durables &amp; Apparel</t>
  </si>
  <si>
    <t>Technology Hardware &amp; Equipment</t>
  </si>
  <si>
    <t>Health Care Equipment &amp; Services</t>
  </si>
  <si>
    <t>Commercial &amp; Professional Services</t>
  </si>
  <si>
    <t>Automobiles &amp; Components</t>
  </si>
  <si>
    <t>Pharmaceuticals &amp; Biotechnology</t>
  </si>
  <si>
    <t>TELECOMMUNICATION SERVICES</t>
  </si>
  <si>
    <t>ENERGY</t>
  </si>
  <si>
    <t>Other</t>
  </si>
  <si>
    <t>BBB</t>
  </si>
  <si>
    <t>מובטחות משכנתא - גורם 01</t>
  </si>
  <si>
    <t>מובטחות משכנתא - גורם 02</t>
  </si>
  <si>
    <t>בבטחונות אחרים - גורם 80</t>
  </si>
  <si>
    <t>בבטחונות אחרים - גורם 7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</si>
  <si>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</si>
  <si>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</si>
  <si>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</si>
  <si>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</si>
  <si>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</si>
  <si>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</si>
  <si>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</si>
  <si>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</si>
  <si>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</si>
  <si>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</si>
  <si>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</si>
  <si>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</si>
  <si>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</si>
  <si>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</si>
  <si>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</si>
  <si>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</si>
  <si>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167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</si>
  <si>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</si>
  <si>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</si>
  <si>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</si>
  <si>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</si>
  <si>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</si>
  <si>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</si>
  <si>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</si>
  <si>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171</t>
  </si>
  <si>
    <t>בבטחונות אחרים - גורם 76</t>
  </si>
  <si>
    <t>בבטחונות אחרים - גורם 30</t>
  </si>
  <si>
    <t>בבטחונות אחרים - גורם 47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</si>
  <si>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</si>
  <si>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</si>
  <si>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</si>
  <si>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</si>
  <si>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</si>
  <si>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</si>
  <si>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</si>
  <si>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</si>
  <si>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</si>
  <si>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</si>
  <si>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</si>
  <si>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</si>
  <si>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188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</si>
  <si>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</si>
  <si>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</si>
  <si>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</si>
  <si>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</si>
  <si>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</si>
  <si>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מובטחות בשעבוד כלי רכב - גורם 1</t>
  </si>
  <si>
    <t>בבטחונות אחרים - גורם 191</t>
  </si>
  <si>
    <t>בבטחונות אחרים - גורם 176</t>
  </si>
  <si>
    <t>בבטחונות אחרים - גורם 173</t>
  </si>
  <si>
    <t>בבטחונות אחרים - גורם 115*</t>
  </si>
  <si>
    <t>בבטחונות אחרים - גורם 181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</si>
  <si>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</si>
  <si>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</si>
  <si>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</si>
  <si>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</si>
  <si>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</si>
  <si>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</si>
  <si>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</si>
  <si>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</si>
  <si>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</si>
  <si>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</si>
  <si>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</si>
  <si>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</si>
  <si>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</si>
  <si>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</si>
  <si>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</si>
  <si>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</si>
  <si>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</si>
  <si>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</si>
  <si>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</si>
  <si>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</si>
  <si>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זכאים הלוואות בארץ בגין עמלת up-front</t>
  </si>
  <si>
    <t>חייבים בגין עסקה עתידית SPAC-Byte</t>
  </si>
  <si>
    <t>גורם 180</t>
  </si>
  <si>
    <t>גורם 155</t>
  </si>
  <si>
    <t>גורם 43</t>
  </si>
  <si>
    <t>גורם 183</t>
  </si>
  <si>
    <t>גורם 37</t>
  </si>
  <si>
    <t>גורם 07</t>
  </si>
  <si>
    <t>גורם 105</t>
  </si>
  <si>
    <t>גורם 172</t>
  </si>
  <si>
    <t>גורם 192</t>
  </si>
  <si>
    <t>גורם 195</t>
  </si>
  <si>
    <t>גורם 196</t>
  </si>
  <si>
    <t>גורם 194</t>
  </si>
  <si>
    <t>גורם 193</t>
  </si>
  <si>
    <t>גורם 104</t>
  </si>
  <si>
    <t>גורם 189</t>
  </si>
  <si>
    <t>גורם 197</t>
  </si>
  <si>
    <t>גורם 167</t>
  </si>
  <si>
    <t>גורם 190</t>
  </si>
  <si>
    <t>גורם 168</t>
  </si>
  <si>
    <t>גורם 184</t>
  </si>
  <si>
    <t>גורם 178</t>
  </si>
  <si>
    <t>גורם 181</t>
  </si>
  <si>
    <t>גורם 112</t>
  </si>
  <si>
    <t>גורם 153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</si>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</sst>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</cellStyleXfs>
  <cellXfs count="15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5" fillId="0" borderId="0" xfId="0" applyFont="1" applyAlignment="1">
      <alignment horizontal="right" indent="3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0" fontId="26" fillId="0" borderId="20" xfId="0" applyFont="1" applyBorder="1" applyAlignment="1">
      <alignment horizontal="right"/>
    </xf>
    <xf numFmtId="0" fontId="26" fillId="0" borderId="0" xfId="0" applyFont="1" applyAlignment="1">
      <alignment horizontal="right" indent="2"/>
    </xf>
    <xf numFmtId="4" fontId="26" fillId="0" borderId="20" xfId="0" applyNumberFormat="1" applyFont="1" applyBorder="1" applyAlignment="1">
      <alignment horizontal="right"/>
    </xf>
    <xf numFmtId="166" fontId="26" fillId="0" borderId="20" xfId="0" applyNumberFormat="1" applyFont="1" applyBorder="1" applyAlignment="1">
      <alignment horizontal="right"/>
    </xf>
    <xf numFmtId="2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166" fontId="26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0" fontId="26" fillId="0" borderId="21" xfId="0" applyFont="1" applyBorder="1" applyAlignment="1">
      <alignment horizontal="right"/>
    </xf>
    <xf numFmtId="0" fontId="26" fillId="0" borderId="22" xfId="0" applyFont="1" applyBorder="1" applyAlignment="1">
      <alignment horizontal="right" indent="1"/>
    </xf>
    <xf numFmtId="0" fontId="26" fillId="0" borderId="22" xfId="0" applyFont="1" applyBorder="1" applyAlignment="1">
      <alignment horizontal="right" indent="2"/>
    </xf>
    <xf numFmtId="0" fontId="25" fillId="0" borderId="22" xfId="0" applyFont="1" applyBorder="1" applyAlignment="1">
      <alignment horizontal="right" indent="3"/>
    </xf>
    <xf numFmtId="0" fontId="29" fillId="0" borderId="0" xfId="0" applyFont="1" applyAlignment="1">
      <alignment horizontal="right" indent="3"/>
    </xf>
    <xf numFmtId="10" fontId="25" fillId="0" borderId="0" xfId="14" applyNumberFormat="1" applyFont="1" applyFill="1" applyBorder="1" applyAlignment="1">
      <alignment horizontal="right"/>
    </xf>
    <xf numFmtId="4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Border="1" applyAlignment="1">
      <alignment horizontal="right"/>
    </xf>
    <xf numFmtId="167" fontId="5" fillId="0" borderId="23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7" fillId="0" borderId="0" xfId="0" applyFont="1" applyAlignment="1">
      <alignment horizontal="right" readingOrder="2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0" fontId="25" fillId="0" borderId="0" xfId="0" applyFont="1" applyAlignment="1">
      <alignment horizontal="right" indent="5"/>
    </xf>
    <xf numFmtId="10" fontId="25" fillId="0" borderId="0" xfId="14" applyNumberFormat="1" applyFont="1" applyFill="1" applyAlignment="1">
      <alignment horizontal="right"/>
    </xf>
    <xf numFmtId="4" fontId="30" fillId="0" borderId="0" xfId="0" applyNumberFormat="1" applyFont="1" applyAlignment="1">
      <alignment horizontal="right"/>
    </xf>
    <xf numFmtId="10" fontId="30" fillId="0" borderId="0" xfId="14" applyNumberFormat="1" applyFont="1" applyFill="1" applyAlignment="1">
      <alignment horizontal="right"/>
    </xf>
    <xf numFmtId="0" fontId="30" fillId="0" borderId="0" xfId="0" applyFont="1"/>
    <xf numFmtId="0" fontId="29" fillId="0" borderId="0" xfId="15" applyFont="1" applyAlignment="1">
      <alignment horizontal="right" indent="1"/>
    </xf>
    <xf numFmtId="10" fontId="30" fillId="0" borderId="0" xfId="0" applyNumberFormat="1" applyFont="1"/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3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6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/>
    </xf>
    <xf numFmtId="168" fontId="25" fillId="0" borderId="0" xfId="14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right" indent="2"/>
    </xf>
    <xf numFmtId="168" fontId="25" fillId="0" borderId="0" xfId="0" applyNumberFormat="1" applyFont="1" applyAlignment="1">
      <alignment horizontal="right"/>
    </xf>
    <xf numFmtId="168" fontId="26" fillId="0" borderId="0" xfId="0" applyNumberFormat="1" applyFont="1" applyAlignment="1">
      <alignment horizontal="right" indent="1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3" fontId="5" fillId="3" borderId="9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3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4" xfId="7" applyNumberFormat="1" applyFont="1" applyFill="1" applyBorder="1" applyAlignment="1">
      <alignment horizontal="center" vertical="center" wrapText="1" readingOrder="2"/>
    </xf>
    <xf numFmtId="0" fontId="5" fillId="2" borderId="25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5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25" fillId="0" borderId="22" xfId="0" applyNumberFormat="1" applyFont="1" applyBorder="1" applyAlignment="1">
      <alignment horizontal="right" indent="2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  <xf numFmtId="0" fontId="7" fillId="2" borderId="27" xfId="0" applyFont="1" applyFill="1" applyBorder="1" applyAlignment="1">
      <alignment horizontal="center" vertical="center" wrapText="1" readingOrder="2"/>
    </xf>
    <xf numFmtId="0" fontId="7" fillId="2" borderId="28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Normal_גיליון2" xfId="15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6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9" formatCode="m/d/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710881-57FF-4F2F-8521-7D2D39B8E83A}" name="RowTitleRegion1.b1.c4.1" displayName="RowTitleRegion1.b1.c4.1" ref="B1:C4" totalsRowShown="0" headerRowDxfId="625" dataDxfId="624" tableBorderDxfId="623" headerRowCellStyle="Normal_2007-16618" dataCellStyle="Normal_2007-16618">
  <autoFilter ref="B1:C4" xr:uid="{E9710881-57FF-4F2F-8521-7D2D39B8E83A}">
    <filterColumn colId="0" hiddenButton="1"/>
    <filterColumn colId="1" hiddenButton="1"/>
  </autoFilter>
  <tableColumns count="2">
    <tableColumn id="1" xr3:uid="{0A77508C-DF85-4343-866F-94AE931F3B9C}" name="תאריך הדיווח" dataDxfId="622" dataCellStyle="Normal_2007-16618"/>
    <tableColumn id="2" xr3:uid="{9AD139E5-9C9B-4824-B6A6-8CA7E1B99878}" name="31/12/2023" dataDxfId="621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EDE1E1-0032-4712-94E6-A5B8A1BEB298}" name="TitleRegion1.a5.d63.2" displayName="TitleRegion1.a5.d63.2" ref="A5:D63" totalsRowShown="0">
  <autoFilter ref="A5:D63" xr:uid="{FAEDE1E1-0032-4712-94E6-A5B8A1BEB298}">
    <filterColumn colId="0" hiddenButton="1"/>
    <filterColumn colId="1" hiddenButton="1"/>
    <filterColumn colId="2" hiddenButton="1"/>
    <filterColumn colId="3" hiddenButton="1"/>
  </autoFilter>
  <tableColumns count="4">
    <tableColumn id="1" xr3:uid="{D8E1BBF9-701E-4558-A1EB-8D9657CD893E}" name="ריק במקור" dataDxfId="620" dataCellStyle="Normal_2007-16618"/>
    <tableColumn id="2" xr3:uid="{A2D1CFAF-01C3-4B1E-B855-7CE54CF86980}" name="סכום נכסי ההשקעה:" dataDxfId="619" dataCellStyle="Normal_2007-16618"/>
    <tableColumn id="3" xr3:uid="{A3D636BC-7DD1-49C8-A3C2-A93AE0EB2C43}" name="ריק במקור2" dataDxfId="618" dataCellStyle="Normal_2007-16618"/>
    <tableColumn id="4" xr3:uid="{2D41008B-4698-47C4-A464-7E71E153D6B3}" name="ריק במקור3" dataDxfId="617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3D0055-C3ED-4F70-AAF4-A109F0C6519E}" name="RowTitleRegion1.a1.b4.1" displayName="RowTitleRegion1.a1.b4.1" ref="A1:B4" totalsRowShown="0" headerRowDxfId="616" dataDxfId="615" tableBorderDxfId="614" headerRowCellStyle="Normal_2007-16618" dataCellStyle="Normal_2007-16618">
  <autoFilter ref="A1:B4" xr:uid="{1F3D0055-C3ED-4F70-AAF4-A109F0C6519E}">
    <filterColumn colId="0" hiddenButton="1"/>
    <filterColumn colId="1" hiddenButton="1"/>
  </autoFilter>
  <tableColumns count="2">
    <tableColumn id="1" xr3:uid="{F63DDBA8-2B31-4713-A532-10FFF695D758}" name="תאריך הדיווח" dataDxfId="613" dataCellStyle="Normal_2007-16618"/>
    <tableColumn id="2" xr3:uid="{F41B5381-A036-472C-A656-4C7A46980C02}" name="31/12/2023" dataDxfId="612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67F8B79-EEA2-49EF-9305-668CD2274F83}" name="TitleRegion1.a5.k61.1" displayName="TitleRegion1.a5.k61.1" ref="A5:K61" totalsRowShown="0" headerRowDxfId="611" dataDxfId="609" headerRowBorderDxfId="610">
  <autoFilter ref="A5:K61" xr:uid="{467F8B79-EEA2-49EF-9305-668CD2274F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9D75413-D0B9-419E-BA8B-62CFC886CC73}" name="שם המנפיק/שם נייר ערך " dataDxfId="608"/>
    <tableColumn id="2" xr3:uid="{9D9B73AE-E9CD-4719-859F-2B8AD9BAF620}" name="מספר ני&quot;ע" dataDxfId="607"/>
    <tableColumn id="3" xr3:uid="{51FF663F-5AEC-4662-970E-07D5AD40E315}" name="מספר מנפיק" dataDxfId="606"/>
    <tableColumn id="4" xr3:uid="{20A112F7-6F8F-4359-8442-8827C0CEA23D}" name="דירוג" dataDxfId="605"/>
    <tableColumn id="5" xr3:uid="{A0E76F5C-BCD1-42F9-9760-85E0FA9234D9}" name="שם מדרג" dataDxfId="604"/>
    <tableColumn id="6" xr3:uid="{213FB9BE-7358-471A-8383-614899A571F6}" name="סוג מטבע" dataDxfId="603"/>
    <tableColumn id="7" xr3:uid="{A33ABCF5-7934-41E3-81BE-C8219407A7E5}" name="שיעור ריבית" dataDxfId="602"/>
    <tableColumn id="8" xr3:uid="{812A9276-3C1A-4DA5-8741-B91985B1AC9B}" name="תשואה לפידיון" dataDxfId="601"/>
    <tableColumn id="9" xr3:uid="{3D56F743-E882-45F4-82B7-BCDDD9129EA2}" name="שווי שוק" dataDxfId="600"/>
    <tableColumn id="10" xr3:uid="{F6E5E34E-7F26-434C-92E4-6EA928E1E6DF}" name="שעור מנכסי אפיק ההשקעה" dataDxfId="599"/>
    <tableColumn id="11" xr3:uid="{75BA0ED9-5097-48B3-B62A-6C736C15BF8A}" name="שעור מסך נכסי השקעה" dataDxfId="59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B538D2C-B8C4-4ADC-93EE-43A97BF16619}" name="RowTitleRegion1.a1.b4.1" displayName="RowTitleRegion1.a1.b4.1_" ref="A1:B4" totalsRowShown="0" headerRowDxfId="597" dataDxfId="596" tableBorderDxfId="595" headerRowCellStyle="Normal_2007-16618" dataCellStyle="Normal_2007-16618">
  <autoFilter ref="A1:B4" xr:uid="{1B538D2C-B8C4-4ADC-93EE-43A97BF16619}">
    <filterColumn colId="0" hiddenButton="1"/>
    <filterColumn colId="1" hiddenButton="1"/>
  </autoFilter>
  <tableColumns count="2">
    <tableColumn id="1" xr3:uid="{FA8BFCED-677E-4ECE-9A7D-CB22E8453BDD}" name="תאריך הדיווח" dataDxfId="594" dataCellStyle="Normal_2007-16618"/>
    <tableColumn id="2" xr3:uid="{057DDD43-066D-4E67-B11B-3128BC0A73BC}" name="31/12/2023" dataDxfId="593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1C32795-BF65-4E97-B92A-A25FD4462D46}" name="TitleRegion1.a6.q26.1" displayName="TitleRegion1.a6.q26.1" ref="A6:Q26" totalsRowShown="0" headerRowDxfId="592" dataDxfId="590" headerRowBorderDxfId="591" tableBorderDxfId="589">
  <autoFilter ref="A6:Q26" xr:uid="{41C32795-BF65-4E97-B92A-A25FD4462D4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678F7E68-0453-414B-82B4-689BC2B3065A}" name="שם המנפיק/שם נייר ערך " dataDxfId="588"/>
    <tableColumn id="2" xr3:uid="{2AF77E09-E9A3-4760-B0BF-8B2A99D4093A}" name="מספר ני&quot;ע"/>
    <tableColumn id="3" xr3:uid="{6F8E8B1E-8FE0-4302-A849-F3307EBEEBDE}" name="זירת מסחר"/>
    <tableColumn id="4" xr3:uid="{6E41196E-A506-4399-A7D5-159F4FADA3E3}" name="דירוג" dataDxfId="587"/>
    <tableColumn id="5" xr3:uid="{9316EE28-A944-412E-8F01-38A5D5905158}" name="שם מדרג" dataDxfId="586"/>
    <tableColumn id="6" xr3:uid="{05D60B8B-D975-4457-A44E-826146E1FFBD}" name="תאריך רכישה" dataDxfId="585"/>
    <tableColumn id="7" xr3:uid="{465DA439-0717-4FAD-82E6-FD340842620A}" name="מח&quot;מ" dataDxfId="584"/>
    <tableColumn id="8" xr3:uid="{C416F0E4-B982-4F07-9966-1571E55BAD08}" name="סוג מטבע" dataDxfId="583"/>
    <tableColumn id="9" xr3:uid="{71107E37-E076-42D3-A212-F83114ED915F}" name="שיעור ריבית" dataDxfId="582"/>
    <tableColumn id="10" xr3:uid="{43439631-1548-4DE2-A86D-693AD3C78A12}" name="תשואה לפידיון" dataDxfId="581"/>
    <tableColumn id="11" xr3:uid="{4D3985DA-B26D-4AB6-A7E2-EF58CD77B860}" name="ערך נקוב****" dataDxfId="580"/>
    <tableColumn id="12" xr3:uid="{E0FEC6BF-1877-457E-9C3A-3560BE962C5B}" name="שער***" dataDxfId="579"/>
    <tableColumn id="13" xr3:uid="{8E2DAA78-D7C0-41B8-8237-48988369090D}" name="פדיון/ ריבית/ דיבידנד לקבל*****  " dataDxfId="578"/>
    <tableColumn id="14" xr3:uid="{6852075D-4A2E-4463-8A48-6904A4113026}" name="שווי שוק" dataDxfId="577"/>
    <tableColumn id="15" xr3:uid="{21E0092E-D3BF-4694-A46A-185E76B9A72B}" name="שעור מערך נקוב**** מונפק" dataDxfId="576"/>
    <tableColumn id="16" xr3:uid="{A835BB6B-2295-4582-9136-8C1B2E13C38A}" name="שעור מנכסי אפיק ההשקעה" dataDxfId="575"/>
    <tableColumn id="17" xr3:uid="{D751C5AF-BAE1-4BAE-8082-B2D24FED4729}" name="שעור מסך נכסי השקעה**" dataDxfId="57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5893651-66C3-4E7D-81CC-AAF3D96442C8}" name="RowTitleRegion1.a1.b4.1" displayName="_RowTitleRegion1.a1.b4.1" ref="A1:B4" totalsRowShown="0" headerRowDxfId="573" dataDxfId="572" tableBorderDxfId="571" headerRowCellStyle="Normal_2007-16618" dataCellStyle="Normal_2007-16618">
  <autoFilter ref="A1:B4" xr:uid="{C5893651-66C3-4E7D-81CC-AAF3D96442C8}">
    <filterColumn colId="0" hiddenButton="1"/>
    <filterColumn colId="1" hiddenButton="1"/>
  </autoFilter>
  <tableColumns count="2">
    <tableColumn id="1" xr3:uid="{84C75FE5-0F72-4E5F-B946-608A40E0BB35}" name="תאריך הדיווח" dataDxfId="570" dataCellStyle="Normal_2007-16618"/>
    <tableColumn id="2" xr3:uid="{22FB7CE2-4F95-43B2-872E-435548430DB9}" name="31/12/2023" dataDxfId="569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84A1CBC-F121-4EC4-B3A3-9393B6F4430A}" name="TitleRegion1.a6.s16.1" displayName="TitleRegion1.a6.s16.1" ref="A6:S16" totalsRowShown="0" headerRowDxfId="568" dataDxfId="566" headerRowBorderDxfId="567" tableBorderDxfId="565">
  <autoFilter ref="A6:S16" xr:uid="{284A1CBC-F121-4EC4-B3A3-9393B6F4430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2FD90771-6B04-4A60-A758-9B2E0C44720F}" name="שם המנפיק/שם נייר ערך " dataDxfId="564"/>
    <tableColumn id="2" xr3:uid="{93ABAFE9-32B6-456F-B69C-B1B64857A73E}" name="מספר ני&quot;ע" dataDxfId="563"/>
    <tableColumn id="3" xr3:uid="{9A6A9194-3991-4A13-A8F0-F4C29050E2ED}" name="זירת מסחר" dataDxfId="562"/>
    <tableColumn id="4" xr3:uid="{F0B16AB7-707F-4FD8-B62D-31AFB751C14A}" name="ספק מידע" dataDxfId="561"/>
    <tableColumn id="5" xr3:uid="{EFA3F51F-2D79-41DE-A351-41B964368001}" name="מספר מנפיק" dataDxfId="560"/>
    <tableColumn id="6" xr3:uid="{F7D67E31-7B9B-4A3E-9578-49B60393482C}" name="ענף מסחר" dataDxfId="559"/>
    <tableColumn id="7" xr3:uid="{9F96DC04-147D-4125-83F7-B8900E3835EC}" name="דירוג" dataDxfId="558"/>
    <tableColumn id="8" xr3:uid="{154F2140-F327-47A8-A8E9-6FE4DA5CA80E}" name="שם מדרג" dataDxfId="557"/>
    <tableColumn id="9" xr3:uid="{11DA5E95-660D-4AB0-A794-06EB9AC26B11}" name="תאריך רכישה" dataDxfId="556"/>
    <tableColumn id="10" xr3:uid="{693A150F-09A9-4332-B0AC-C8F338E503FE}" name="מח&quot;מ" dataDxfId="555"/>
    <tableColumn id="11" xr3:uid="{ADDA8A21-0CA4-43E6-B152-517CE1B658C1}" name="סוג מטבע" dataDxfId="554"/>
    <tableColumn id="12" xr3:uid="{291C539B-DE33-4502-A8E8-515C8BA53EC5}" name="שיעור ריבית" dataDxfId="553"/>
    <tableColumn id="13" xr3:uid="{C61BCB8B-9EB4-479C-A547-EF5FFA949F60}" name="תשואה לפידיון" dataDxfId="552"/>
    <tableColumn id="14" xr3:uid="{646EF7FE-C563-4DED-AE3F-977185E86883}" name="ערך נקוב****" dataDxfId="551"/>
    <tableColumn id="15" xr3:uid="{618A5D5E-4483-44B6-9C1B-4E7A9FB28586}" name="שער***" dataDxfId="550"/>
    <tableColumn id="16" xr3:uid="{174FC8FB-C8D3-459D-84EE-DCF138298E1D}" name="שווי שוק" dataDxfId="549"/>
    <tableColumn id="17" xr3:uid="{7F73DCAF-CCB5-4F58-9361-E11F1A6477E1}" name="שעור מערך נקוב מונפק" dataDxfId="548"/>
    <tableColumn id="18" xr3:uid="{1CD64F2A-5F57-4193-8438-6342E23823BE}" name="שעור מנכסי אפיק ההשקעה" dataDxfId="547"/>
    <tableColumn id="19" xr3:uid="{41439A0A-262A-455A-87FA-895C4DAF0E62}" name="שעור מסך נכסי השקעה**" dataDxfId="54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13091DE-8EDE-4312-95C7-09ABDE8DB48B}" name="RowTitleRegion1.a1.b4.1" displayName="_RowTitleRegion1.a1.b4.1_1" ref="A1:B4" totalsRowShown="0" headerRowDxfId="545" dataDxfId="544" tableBorderDxfId="543" headerRowCellStyle="Normal_2007-16618" dataCellStyle="Normal_2007-16618">
  <autoFilter ref="A1:B4" xr:uid="{013091DE-8EDE-4312-95C7-09ABDE8DB48B}">
    <filterColumn colId="0" hiddenButton="1"/>
    <filterColumn colId="1" hiddenButton="1"/>
  </autoFilter>
  <tableColumns count="2">
    <tableColumn id="1" xr3:uid="{7C4CA762-D9DF-4A70-AC5F-7C0C3D27F015}" name="תאריך הדיווח" dataDxfId="542" dataCellStyle="Normal_2007-16618"/>
    <tableColumn id="2" xr3:uid="{FD26BB19-E1ED-433E-8CDC-556A4B702EAD}" name="31/12/2023" dataDxfId="541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8398818-31F6-4818-AE95-6353F8BA2B7C}" name="TitleRegion1.a6.t224.1" displayName="TitleRegion1.a6.t224.1" ref="A6:T224" totalsRowShown="0" headerRowDxfId="540" dataDxfId="538" headerRowBorderDxfId="539" tableBorderDxfId="537">
  <autoFilter ref="A6:T224" xr:uid="{A8398818-31F6-4818-AE95-6353F8BA2B7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96DE82CF-D86D-4757-9443-98156B63642C}" name="שם המנפיק/שם נייר ערך " dataDxfId="536"/>
    <tableColumn id="2" xr3:uid="{9B1816AC-7B72-4986-891F-A719FF445C16}" name="מספר ני&quot;ע" dataDxfId="535"/>
    <tableColumn id="3" xr3:uid="{016D1CFF-5573-452A-8E32-07C3AD3F3EE9}" name="זירת מסחר" dataDxfId="534"/>
    <tableColumn id="4" xr3:uid="{79BB6DC3-C1AF-4902-BF97-4A03D5EEB824}" name="ספק מידע" dataDxfId="533"/>
    <tableColumn id="5" xr3:uid="{011271AD-B49D-4BD8-A50F-C06BE88E2B1B}" name="מספר מנפיק" dataDxfId="532"/>
    <tableColumn id="6" xr3:uid="{074467FD-3D8E-4A86-8548-E4B6C44809F7}" name="ענף מסחר" dataDxfId="531"/>
    <tableColumn id="7" xr3:uid="{F9E5476F-FFFF-4541-8BD5-DAEBFBADD657}" name="דירוג" dataDxfId="530"/>
    <tableColumn id="8" xr3:uid="{7EBA880F-DFD1-4860-91FC-C13C2B354748}" name="שם מדרג" dataDxfId="529"/>
    <tableColumn id="9" xr3:uid="{6E8860D7-14A5-45BB-B334-015ECB913B8C}" name="תאריך רכישה" dataDxfId="528"/>
    <tableColumn id="10" xr3:uid="{7A256427-6501-480F-A9D2-022C598D029C}" name="מח&quot;מ" dataDxfId="527"/>
    <tableColumn id="11" xr3:uid="{FD266A2C-54F0-42C9-B993-16DEB2E43F86}" name="סוג מטבע" dataDxfId="526"/>
    <tableColumn id="12" xr3:uid="{54D5A6B5-FE32-4357-B1C1-101CDEC0AB9E}" name="שיעור ריבית" dataDxfId="525"/>
    <tableColumn id="13" xr3:uid="{D7C316C6-A048-4B11-905F-D610100018D8}" name="תשואה לפידיון" dataDxfId="524"/>
    <tableColumn id="14" xr3:uid="{9F37A771-82D8-4C8A-A714-820E1E2A0623}" name="ערך נקוב****" dataDxfId="523"/>
    <tableColumn id="15" xr3:uid="{C0A55432-4C60-4DF9-A807-BE552E7B5B4E}" name="שער***" dataDxfId="522"/>
    <tableColumn id="16" xr3:uid="{1FF57997-F1B9-439F-9A5B-D6EC07D6C347}" name="פדיון/ ריבית/ דיבידנד לקבל*****  " dataDxfId="521"/>
    <tableColumn id="17" xr3:uid="{A2EFC512-479E-45C3-B41F-0C18BF8D83E4}" name="שווי שוק" dataDxfId="520"/>
    <tableColumn id="18" xr3:uid="{D6B90D1D-A012-43B7-9951-A6B9D722DEC2}" name="שעור מערך נקוב מונפק" dataDxfId="519"/>
    <tableColumn id="19" xr3:uid="{9028F9F1-25BC-411C-8F0E-A11032CFAD13}" name="שעור מנכסי אפיק ההשקעה" dataDxfId="518"/>
    <tableColumn id="20" xr3:uid="{BEB84068-02AB-4963-8910-F11871B59313}" name="שעור מסך נכסי השקעה**" dataDxfId="51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430CF0D-293E-4CF2-8C8F-3481C41E40AF}" name="RowTitleRegion1.a1.b4.1" displayName="_RowTitleRegion1.a1.b4.1_2" ref="A1:B4" totalsRowShown="0" headerRowDxfId="516" dataDxfId="515" tableBorderDxfId="514" headerRowCellStyle="Normal_2007-16618" dataCellStyle="Normal_2007-16618">
  <autoFilter ref="A1:B4" xr:uid="{8430CF0D-293E-4CF2-8C8F-3481C41E40AF}">
    <filterColumn colId="0" hiddenButton="1"/>
    <filterColumn colId="1" hiddenButton="1"/>
  </autoFilter>
  <tableColumns count="2">
    <tableColumn id="1" xr3:uid="{90AD8099-B610-4942-9034-45C62DEE490C}" name="תאריך הדיווח" dataDxfId="513" dataCellStyle="Normal_2007-16618"/>
    <tableColumn id="2" xr3:uid="{D600DC7F-94B0-4064-8D8E-9A49DCEBDD8E}" name="31/12/2023" dataDxfId="512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679A9AC-4F4D-416B-9DA8-6A9B69E7B8E3}" name="TitleRegion1.a6.n265.1" displayName="TitleRegion1.a6.n265.1" ref="A6:N265" totalsRowShown="0" headerRowDxfId="511" dataDxfId="509" headerRowBorderDxfId="510" tableBorderDxfId="508">
  <autoFilter ref="A6:N265" xr:uid="{9679A9AC-4F4D-416B-9DA8-6A9B69E7B8E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046D4C5-EB1D-405C-A97E-BACDDED33447}" name="שם המנפיק/שם נייר ערך " dataDxfId="507"/>
    <tableColumn id="2" xr3:uid="{2FA9786D-5CF9-437F-9011-DDD5D2AADD05}" name="מספר ני&quot;ע" dataDxfId="506"/>
    <tableColumn id="3" xr3:uid="{2C4D16BE-DBC0-475C-8BD5-4743730CAA70}" name="זירת מסחר" dataDxfId="505"/>
    <tableColumn id="4" xr3:uid="{ADA344A9-E3DC-4F45-8478-93056417F181}" name="ספק מידע" dataDxfId="504"/>
    <tableColumn id="5" xr3:uid="{4A1C276B-7CBC-485E-9BD1-8D48E112F3CF}" name="מספר מנפיק" dataDxfId="503"/>
    <tableColumn id="6" xr3:uid="{DE1143CE-8C46-4C55-82B4-98E144004DEE}" name="ענף מסחר" dataDxfId="502"/>
    <tableColumn id="7" xr3:uid="{1220A345-F824-40D1-9EE2-12AEC7112D23}" name="סוג מטבע" dataDxfId="501"/>
    <tableColumn id="8" xr3:uid="{61C8B1F0-D383-4384-BDAC-921355F5A903}" name="ערך נקוב****" dataDxfId="500"/>
    <tableColumn id="9" xr3:uid="{993650A4-878A-4F3E-B365-1F1AF9751169}" name="שער***" dataDxfId="499"/>
    <tableColumn id="10" xr3:uid="{E63B07DA-157A-4BA9-B827-32C9D61206D3}" name="פדיון/ ריבית/ דיבידנד לקבל*****  " dataDxfId="498"/>
    <tableColumn id="11" xr3:uid="{2E887EB5-02E7-4854-B323-0024A3D22266}" name="שווי שוק" dataDxfId="497"/>
    <tableColumn id="12" xr3:uid="{DA01AA70-4738-4C9A-89C4-E1ADA0E64119}" name="שעור מערך נקוב מונפק" dataDxfId="496"/>
    <tableColumn id="13" xr3:uid="{6600C30A-0B7C-4CF9-B5BC-E5DAA28928D5}" name="שעור מנכסי אפיק ההשקעה" dataDxfId="495"/>
    <tableColumn id="14" xr3:uid="{A1A10E7B-A23F-4AC5-9875-1B6F17DBF45E}" name="שעור מסך נכסי השקעה**" dataDxfId="49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8A6EED1-38A6-4FF3-B6B2-ADE5236F36AB}" name="RowTitleRegion1.a1.b4.1" displayName="_RowTitleRegion1.a1.b4.1_3" ref="A1:B4" totalsRowShown="0" headerRowDxfId="493" dataDxfId="492" tableBorderDxfId="491" headerRowCellStyle="Normal_2007-16618" dataCellStyle="Normal_2007-16618">
  <autoFilter ref="A1:B4" xr:uid="{A8A6EED1-38A6-4FF3-B6B2-ADE5236F36AB}">
    <filterColumn colId="0" hiddenButton="1"/>
    <filterColumn colId="1" hiddenButton="1"/>
  </autoFilter>
  <tableColumns count="2">
    <tableColumn id="1" xr3:uid="{43DA28A1-F899-43B8-912C-E041BBF03FEB}" name="תאריך הדיווח" dataDxfId="490" dataCellStyle="Normal_2007-16618"/>
    <tableColumn id="2" xr3:uid="{7ECE202D-30ED-4FA7-A977-7A2D0C2655FA}" name="31/12/2023" dataDxfId="489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9F395BD-EDAD-42A9-AFAA-185018DD3AFD}" name="TitleRegion1.a6.m81.1" displayName="TitleRegion1.a6.m81.1" ref="A6:M81" totalsRowShown="0" headerRowDxfId="488" dataDxfId="486" headerRowBorderDxfId="487" tableBorderDxfId="485">
  <autoFilter ref="A6:M81" xr:uid="{39F395BD-EDAD-42A9-AFAA-185018DD3A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1B02BF7F-6F52-4953-9C10-2C5F328E3B1E}" name="שם המנפיק/שם נייר ערך " dataDxfId="484"/>
    <tableColumn id="2" xr3:uid="{E00C11C7-586D-432E-BA16-787371334E67}" name="מספר ני&quot;ע" dataDxfId="483"/>
    <tableColumn id="3" xr3:uid="{0B6F25F7-D0EF-4F3C-884F-8DB7E5788C9C}" name="זירת מסחר" dataDxfId="482"/>
    <tableColumn id="4" xr3:uid="{5B3A7053-6E34-4EE6-8314-FBADDF42879A}" name="מספר מנפיק" dataDxfId="481"/>
    <tableColumn id="5" xr3:uid="{D9E79E49-2095-4B48-A654-6E6B65FB9A45}" name="ענף מסחר" dataDxfId="480"/>
    <tableColumn id="6" xr3:uid="{95BCF022-EB33-464A-9B1D-04292DBEECD6}" name="סוג מטבע" dataDxfId="479"/>
    <tableColumn id="7" xr3:uid="{523911B4-9E3D-449B-BAA9-3DD84A5C75D6}" name="ערך נקוב****" dataDxfId="478"/>
    <tableColumn id="8" xr3:uid="{7359B664-B8E3-41BA-8675-EA15EA58D95D}" name="שער***" dataDxfId="477"/>
    <tableColumn id="9" xr3:uid="{A45580E4-E1D2-460A-ADFC-F4EBCACAC740}" name="פדיון/ ריבית/ דיבידנד לקבל*****  " dataDxfId="476"/>
    <tableColumn id="10" xr3:uid="{6FE2A466-6DEC-44C6-92CA-ED216236FE0A}" name="שווי שוק" dataDxfId="475"/>
    <tableColumn id="11" xr3:uid="{4564741F-2E48-417E-9662-5990FE6B8AE3}" name="שעור מערך נקוב מונפק" dataDxfId="474"/>
    <tableColumn id="12" xr3:uid="{DEAAEC6C-A816-409F-A4E5-415A17EFE8C2}" name="שעור מנכסי אפיק ההשקעה" dataDxfId="473"/>
    <tableColumn id="13" xr3:uid="{A1998E59-ADDC-4C72-90A1-1228F0536185}" name="שעור מסך נכסי השקעה**" dataDxfId="47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70BD1F2-DF53-460F-8C84-AE2C0ADF65CD}" name="RowTitleRegion1.a1.b4.1" displayName="_RowTitleRegion1.a1.b4.1_4" ref="A1:B4" totalsRowShown="0" headerRowDxfId="471" dataDxfId="470" tableBorderDxfId="469" headerRowCellStyle="Normal_2007-16618" dataCellStyle="Normal_2007-16618">
  <autoFilter ref="A1:B4" xr:uid="{E70BD1F2-DF53-460F-8C84-AE2C0ADF65CD}">
    <filterColumn colId="0" hiddenButton="1"/>
    <filterColumn colId="1" hiddenButton="1"/>
  </autoFilter>
  <tableColumns count="2">
    <tableColumn id="1" xr3:uid="{4F3464D0-8E9A-4487-BA74-0C6DCF355E64}" name="תאריך הדיווח" dataDxfId="468" dataCellStyle="Normal_2007-16618"/>
    <tableColumn id="2" xr3:uid="{2E62C345-299C-42F6-A1E8-491E568F25C3}" name="31/12/2023" dataDxfId="467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81D748F-C993-4DC5-83EF-38A7C8BF65E5}" name="TitleRegion1.a6.n22.1" displayName="TitleRegion1.a6.n22.1" ref="A6:N22" totalsRowShown="0" headerRowDxfId="466" dataDxfId="464" headerRowBorderDxfId="465" tableBorderDxfId="463">
  <autoFilter ref="A6:N22" xr:uid="{181D748F-C993-4DC5-83EF-38A7C8BF65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A63C4774-B1E7-49ED-8802-EC275453A65C}" name="שם המנפיק/שם נייר ערך " dataDxfId="462"/>
    <tableColumn id="2" xr3:uid="{00789F07-6D3C-412B-AEE4-C4F2D82DB0C8}" name="מספר ני&quot;ע" dataDxfId="461"/>
    <tableColumn id="3" xr3:uid="{71EF5B8C-13B6-427E-8CB6-52452DDAADF3}" name="זירת מסחר" dataDxfId="460"/>
    <tableColumn id="4" xr3:uid="{3B5ACE3E-706E-4C4B-93F6-6764D50654BD}" name="מספר מנפיק" dataDxfId="459"/>
    <tableColumn id="5" xr3:uid="{D021BE5C-CCF5-4A72-B6ED-70890DA822BC}" name="ענף מסחר" dataDxfId="458"/>
    <tableColumn id="6" xr3:uid="{DAB7132D-74CE-4C61-ABC0-257AFA759322}" name="דירוג" dataDxfId="457"/>
    <tableColumn id="7" xr3:uid="{F4E91DC2-E2E0-4548-9884-33A135A8DD00}" name="שם מדרג" dataDxfId="456"/>
    <tableColumn id="8" xr3:uid="{2069806E-580B-4B8D-9B87-0FB545EECAC0}" name="סוג מטבע" dataDxfId="455"/>
    <tableColumn id="9" xr3:uid="{10CBC3F7-EE37-40DB-86C5-53E1218DE235}" name="ערך נקוב****" dataDxfId="454"/>
    <tableColumn id="10" xr3:uid="{34678AB3-ACB8-4473-B432-B2476395332B}" name="שער***" dataDxfId="453"/>
    <tableColumn id="11" xr3:uid="{28597005-A354-46E7-999E-ACE8F3A11CCD}" name="שווי שוק" dataDxfId="452"/>
    <tableColumn id="12" xr3:uid="{E01D13F6-2DF5-48D5-961D-CA8DA5A12281}" name="שעור מערך נקוב מונפק" dataDxfId="451"/>
    <tableColumn id="13" xr3:uid="{060A314C-3EA3-4738-97D7-8040DEF680B3}" name="שעור מנכסי אפיק ההשקעה" dataDxfId="450"/>
    <tableColumn id="14" xr3:uid="{D7C18CC7-D620-4434-AE41-CF5A03277ED5}" name="שעור מסך נכסי השקעה**" dataDxfId="44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B67EAA2-FEAD-45CE-9511-3D6C717C1E17}" name="RowTitleRegion1.a1.b4.1" displayName="_RowTitleRegion1.a1.b4.1_5" ref="A1:B4" totalsRowShown="0" headerRowDxfId="448" dataDxfId="447" tableBorderDxfId="446" headerRowCellStyle="Normal_2007-16618" dataCellStyle="Normal_2007-16618">
  <autoFilter ref="A1:B4" xr:uid="{7B67EAA2-FEAD-45CE-9511-3D6C717C1E17}">
    <filterColumn colId="0" hiddenButton="1"/>
    <filterColumn colId="1" hiddenButton="1"/>
  </autoFilter>
  <tableColumns count="2">
    <tableColumn id="1" xr3:uid="{47568E33-466B-48A9-8F99-17C5D815A793}" name="תאריך הדיווח" dataDxfId="445" dataCellStyle="Normal_2007-16618"/>
    <tableColumn id="2" xr3:uid="{A5E13CAC-9296-4DD9-BD9A-D73183C906D6}" name="31/12/2023" dataDxfId="444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5449C6B-B78C-406D-8103-273722D0B870}" name="TitleRegion1.a6.k27.1" displayName="TitleRegion1.a6.k27.1" ref="A6:K27" totalsRowShown="0" headerRowDxfId="443" dataDxfId="441" headerRowBorderDxfId="442" tableBorderDxfId="440">
  <autoFilter ref="A6:K27" xr:uid="{85449C6B-B78C-406D-8103-273722D0B87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8E90276-36E2-4814-AA11-DD33D1DD409B}" name="שם המנפיק/שם נייר ערך" dataDxfId="439"/>
    <tableColumn id="2" xr3:uid="{0B6C7DB0-5D90-481A-875C-F0F401FBF8E0}" name="מספר ני&quot;ע" dataDxfId="438"/>
    <tableColumn id="3" xr3:uid="{E5088451-3906-47FB-B7A2-0339C91A6F1F}" name="זירת מסחר" dataDxfId="437"/>
    <tableColumn id="4" xr3:uid="{A9CEB4DA-52E1-49CF-B60E-575183BD7FCB}" name="ענף מסחר" dataDxfId="436"/>
    <tableColumn id="5" xr3:uid="{B1115553-779C-49BA-8B26-849F4EA0D3AE}" name="סוג מטבע" dataDxfId="435"/>
    <tableColumn id="6" xr3:uid="{D200CB27-9548-4A73-82E4-9A12ACD5136E}" name="ערך נקוב****" dataDxfId="434"/>
    <tableColumn id="7" xr3:uid="{9DEB9F2E-7DAE-4988-B51B-E857B0A1FE83}" name="שער***" dataDxfId="433"/>
    <tableColumn id="8" xr3:uid="{00C87FCE-884C-40E8-ADF9-062B2C60A4D6}" name="שווי שוק" dataDxfId="432"/>
    <tableColumn id="9" xr3:uid="{4F108AF5-3082-42CE-80CC-8EE79BA2BB0D}" name="שעור מערך נקוב מונפק" dataDxfId="431"/>
    <tableColumn id="10" xr3:uid="{D0C2D010-770B-460B-9453-36B59267F7D7}" name="שעור מנכסי אפיק ההשקעה" dataDxfId="430"/>
    <tableColumn id="11" xr3:uid="{11433C76-EE41-457C-ACC4-E8B996C17372}" name="שעור מסך נכסי השקעה**" dataDxfId="429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54C8D538-5C09-44BE-97BE-395DB0CC63E6}" name="RowTitleRegion1.a1.b4.1" displayName="_RowTitleRegion1.a1.b4.1_6" ref="A1:B4" totalsRowShown="0" headerRowDxfId="428" dataDxfId="427" tableBorderDxfId="426" headerRowCellStyle="Normal_2007-16618" dataCellStyle="Normal_2007-16618">
  <autoFilter ref="A1:B4" xr:uid="{54C8D538-5C09-44BE-97BE-395DB0CC63E6}">
    <filterColumn colId="0" hiddenButton="1"/>
    <filterColumn colId="1" hiddenButton="1"/>
  </autoFilter>
  <tableColumns count="2">
    <tableColumn id="1" xr3:uid="{6C925302-8289-481C-B00C-B7C1B13070D1}" name="תאריך הדיווח" dataDxfId="425" dataCellStyle="Normal_2007-16618"/>
    <tableColumn id="2" xr3:uid="{279884A6-CAB5-4C4B-B9B3-EA823F40BE67}" name="31/12/2023" dataDxfId="424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324C762-7F25-4645-9AA2-FEA44ACDD58A}" name="TitleRegion1.a6.k25.1" displayName="TitleRegion1.a6.k25.1" ref="A6:K25" totalsRowShown="0" headerRowDxfId="423" dataDxfId="421" headerRowBorderDxfId="422" tableBorderDxfId="420">
  <autoFilter ref="A6:K25" xr:uid="{B324C762-7F25-4645-9AA2-FEA44ACDD58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768CC5B-1BFC-462B-B89F-AF6C8F65A92E}" name="שם המנפיק/שם נייר ערך" dataDxfId="419"/>
    <tableColumn id="2" xr3:uid="{E9B4A150-1E55-427D-9BA7-124C6424F8F1}" name="מספר ני&quot;ע" dataDxfId="418"/>
    <tableColumn id="3" xr3:uid="{441DFFCF-2FE2-4AD9-B151-DA6BBB943107}" name="זירת מסחר" dataDxfId="417"/>
    <tableColumn id="4" xr3:uid="{683FA54D-D4ED-4448-9EF4-26C1AFB33B20}" name="ענף מסחר" dataDxfId="416"/>
    <tableColumn id="5" xr3:uid="{085E0030-D4FF-4D29-AE69-BE647CD8F5CE}" name="סוג מטבע" dataDxfId="415"/>
    <tableColumn id="6" xr3:uid="{66B6D97E-6A51-4004-9A8C-7A2E997F4C94}" name="ערך נקוב****" dataDxfId="414"/>
    <tableColumn id="7" xr3:uid="{13CF00DE-A8E2-4434-A1D5-3132CACBF79F}" name="שער***" dataDxfId="413"/>
    <tableColumn id="8" xr3:uid="{3B0489FE-A3E1-4EB4-971D-1055EC6A8C57}" name="שווי שוק" dataDxfId="412"/>
    <tableColumn id="9" xr3:uid="{2E195AF0-10F9-43CC-90DB-149B37288328}" name="שעור מערך נקוב מונפק" dataDxfId="411"/>
    <tableColumn id="10" xr3:uid="{6CB9D709-FC52-4032-8E7D-8C6005160907}" name="שעור מנכסי אפיק ההשקעה" dataDxfId="410"/>
    <tableColumn id="11" xr3:uid="{48B419F7-C3CC-4EEA-8E21-D5BE0C86BC4C}" name="שעור מסך נכסי השקעה**" dataDxfId="40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EF33965-6219-4237-B588-5E320A414199}" name="RowTitleRegion1.a1.b4.1" displayName="_RowTitleRegion1.a1.b4.1_7" ref="A1:B4" totalsRowShown="0" headerRowDxfId="408" dataDxfId="407" tableBorderDxfId="406" headerRowCellStyle="Normal_2007-16618" dataCellStyle="Normal_2007-16618">
  <autoFilter ref="A1:B4" xr:uid="{DEF33965-6219-4237-B588-5E320A414199}">
    <filterColumn colId="0" hiddenButton="1"/>
    <filterColumn colId="1" hiddenButton="1"/>
  </autoFilter>
  <tableColumns count="2">
    <tableColumn id="1" xr3:uid="{50E38505-00F3-4F03-BE17-C4E6111D1BC3}" name="תאריך הדיווח" dataDxfId="405" dataCellStyle="Normal_2007-16618"/>
    <tableColumn id="2" xr3:uid="{D1A9C5E2-3C6F-47F4-BAE9-5A12DEB41D7D}" name="31/12/2023" dataDxfId="404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75D0D7B-1890-4265-9BA5-7531B2237EEF}" name="TitleRegion1.a6.j22.1" displayName="TitleRegion1.a6.j22.1" ref="A6:J22" totalsRowShown="0" headerRowDxfId="403" dataDxfId="401" headerRowBorderDxfId="402" tableBorderDxfId="400">
  <autoFilter ref="A6:J22" xr:uid="{975D0D7B-1890-4265-9BA5-7531B2237E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28D7C4A-6709-4497-B6E6-8C98D0CFB60D}" name="שם המנפיק/שם נייר ערך" dataDxfId="399"/>
    <tableColumn id="2" xr3:uid="{D2ABA4D4-F328-41C6-BDAA-FE3B09DA5C4B}" name="מספר ני&quot;ע" dataDxfId="398"/>
    <tableColumn id="3" xr3:uid="{08B5463F-0317-4588-B418-B31CA9D7F833}" name="זירת מסחר" dataDxfId="397"/>
    <tableColumn id="4" xr3:uid="{C9D4AAFB-3DBE-4F1B-ACCA-2D0A339D6326}" name="ענף מסחר" dataDxfId="396"/>
    <tableColumn id="5" xr3:uid="{03C67BF4-1419-476E-B0FC-3CF87E05D34D}" name="סוג מטבע" dataDxfId="395"/>
    <tableColumn id="6" xr3:uid="{4C5A492D-9AFE-482C-842A-D74A856193DC}" name="ערך נקוב****" dataDxfId="394"/>
    <tableColumn id="7" xr3:uid="{9C9F01AA-2B9D-4B8D-8023-9A507AF22FD7}" name="שער***" dataDxfId="393"/>
    <tableColumn id="8" xr3:uid="{DF7EA0E0-C144-46AF-BDC4-BF5395C8368A}" name="שווי שוק" dataDxfId="392"/>
    <tableColumn id="9" xr3:uid="{2C84882C-0777-4637-B9DD-843D15BE2DAA}" name="שעור מנכסי אפיק ההשקעה" dataDxfId="391"/>
    <tableColumn id="10" xr3:uid="{67B6F337-EC88-44CE-A16E-26DF1C3E0327}" name="שעור מסך נכסי השקעה**" dataDxfId="390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25C56987-3FA4-46AE-815E-A4B03A70CB2B}" name="RowTitleRegion1.a1.b4.1" displayName="_RowTitleRegion1.a1.b4.1_8" ref="A1:B4" totalsRowShown="0" headerRowDxfId="389" dataDxfId="388" tableBorderDxfId="387" headerRowCellStyle="Normal_2007-16618" dataCellStyle="Normal_2007-16618">
  <autoFilter ref="A1:B4" xr:uid="{25C56987-3FA4-46AE-815E-A4B03A70CB2B}">
    <filterColumn colId="0" hiddenButton="1"/>
    <filterColumn colId="1" hiddenButton="1"/>
  </autoFilter>
  <tableColumns count="2">
    <tableColumn id="1" xr3:uid="{7D6A1536-54C2-461D-A273-FB0EA71C292A}" name="תאריך הדיווח" dataDxfId="386" dataCellStyle="Normal_2007-16618"/>
    <tableColumn id="2" xr3:uid="{75317078-1CC9-4E43-ACDF-02B9B2D52D9D}" name="31/12/2023" dataDxfId="385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900073D-99B2-4F84-B5CF-900C9F588A54}" name="TitleRegion1.a6.p13.1" displayName="TitleRegion1.a6.p13.1" ref="A6:P13" totalsRowShown="0" headerRowDxfId="384" dataDxfId="382" headerRowBorderDxfId="383" tableBorderDxfId="381">
  <autoFilter ref="A6:P13" xr:uid="{3900073D-99B2-4F84-B5CF-900C9F588A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AFB2244-C7BA-4B67-A768-449FF018B9ED}" name="שם המנפיק/שם נייר ערך" dataDxfId="380"/>
    <tableColumn id="2" xr3:uid="{4417CF25-B114-48BB-85E3-8F3DA5E68400}" name="מספר ני&quot;ע" dataDxfId="379"/>
    <tableColumn id="3" xr3:uid="{922F2D21-7D8A-4EF0-AD48-78BDA3213234}" name="נכס הבסיס" dataDxfId="378"/>
    <tableColumn id="4" xr3:uid="{05081AD6-3FA2-43AD-AC56-5321C35F88FA}" name="דירוג" dataDxfId="377"/>
    <tableColumn id="5" xr3:uid="{86284C4D-49F5-45D1-9BA9-EFB06E953BD8}" name="שם מדרג" dataDxfId="376"/>
    <tableColumn id="6" xr3:uid="{57BCA77A-9670-4A80-98AB-B4CE989FBB08}" name="תאריך רכישה" dataDxfId="375"/>
    <tableColumn id="7" xr3:uid="{2912B3F0-B2D5-4634-B954-2D5CA4E72819}" name="מח&quot;מ" dataDxfId="374"/>
    <tableColumn id="8" xr3:uid="{27693B95-164F-4F01-9389-277977D8B972}" name="סוג מטבע" dataDxfId="373"/>
    <tableColumn id="9" xr3:uid="{B47BFF9A-4A92-4DA2-B123-278C0CE37F41}" name="שיעור ריבית" dataDxfId="372"/>
    <tableColumn id="10" xr3:uid="{EFD110FE-FE68-48F5-9C6C-423E13904CB2}" name="תשואה לפידיון" dataDxfId="371"/>
    <tableColumn id="11" xr3:uid="{1B0E1FEC-C61D-4D13-AD6A-BEC7A8484A61}" name="ערך נקוב****" dataDxfId="370"/>
    <tableColumn id="12" xr3:uid="{36BCF52B-0549-497F-93FB-B4B60CFF2A7B}" name="שער***" dataDxfId="369"/>
    <tableColumn id="13" xr3:uid="{22F2EC4C-93DB-41D9-8296-5C36A995D1CF}" name="שווי שוק" dataDxfId="368"/>
    <tableColumn id="14" xr3:uid="{F4AD73CB-9BD9-45A8-B6EB-0514109E49CF}" name="שעור מערך נקוב מונפק" dataDxfId="367"/>
    <tableColumn id="15" xr3:uid="{AA33850A-09CA-4A36-9445-7B0BA9754E9A}" name="שעור מנכסי אפיק ההשקעה" dataDxfId="366"/>
    <tableColumn id="16" xr3:uid="{F7C9EA41-ADA9-4E40-9EA7-DAA648AAB605}" name="שעור מסך נכסי השקעה**" dataDxfId="365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61C0F0B-5241-44FE-AFAA-87FFD5D43C7A}" name="RowTitleRegion1.a1.b4.1" displayName="_RowTitleRegion1.a1.b4.1_9" ref="A1:B4" totalsRowShown="0" headerRowDxfId="364" dataDxfId="363" tableBorderDxfId="362" headerRowCellStyle="Normal_2007-16618" dataCellStyle="Normal_2007-16618">
  <autoFilter ref="A1:B4" xr:uid="{B61C0F0B-5241-44FE-AFAA-87FFD5D43C7A}">
    <filterColumn colId="0" hiddenButton="1"/>
    <filterColumn colId="1" hiddenButton="1"/>
  </autoFilter>
  <tableColumns count="2">
    <tableColumn id="1" xr3:uid="{D49911BE-6E7C-4FFE-A337-DB1ECE8C60A9}" name="תאריך הדיווח" dataDxfId="361" dataCellStyle="Normal_2007-16618"/>
    <tableColumn id="2" xr3:uid="{D9EB0AAE-53A8-4151-AFFD-4D0B4DD4E91C}" name="31/12/2023" dataDxfId="360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ED027E4-94CA-404B-86C6-91FBEF5625D4}" name="TitleRegion1.a6.o163.1" displayName="TitleRegion1.a6.o163.1" ref="A6:O163" totalsRowShown="0" headerRowDxfId="359" dataDxfId="357" headerRowBorderDxfId="358" tableBorderDxfId="356">
  <autoFilter ref="A6:O163" xr:uid="{8ED027E4-94CA-404B-86C6-91FBEF5625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6BC0A6A2-5957-4AC1-8265-3A4C3C874F69}" name="שם המנפיק/שם נייר ערך" dataDxfId="355"/>
    <tableColumn id="2" xr3:uid="{44D94C91-58C1-42E7-9067-B70A292BDA44}" name="מספר ני&quot;ע" dataDxfId="354"/>
    <tableColumn id="3" xr3:uid="{F6F15912-4B14-42C8-B153-5B6641272DB3}" name="דירוג" dataDxfId="353"/>
    <tableColumn id="4" xr3:uid="{0327EAC5-67C4-4F64-B917-59F07B503D47}" name="שם מדרג" dataDxfId="352"/>
    <tableColumn id="5" xr3:uid="{8712C60C-B81A-430A-B268-C4176E8161A2}" name="תאריך רכישה" dataDxfId="351"/>
    <tableColumn id="6" xr3:uid="{A7AC6F01-1228-4D21-BC46-29BA83D45F63}" name="מח&quot;מ" dataDxfId="350"/>
    <tableColumn id="7" xr3:uid="{87949B40-7ADE-4289-B1FB-848FDCB8059D}" name="סוג מטבע" dataDxfId="349"/>
    <tableColumn id="8" xr3:uid="{E19F503D-85A4-49BA-9045-428FD138FB27}" name="שיעור ריבית" dataDxfId="348"/>
    <tableColumn id="9" xr3:uid="{5C2EEC5C-5095-43D6-9C91-084646B18295}" name="תשואה לפידיון" dataDxfId="347"/>
    <tableColumn id="10" xr3:uid="{8429BC16-FE57-4721-9550-6AE0B5FFD8FC}" name="ערך נקוב****" dataDxfId="346"/>
    <tableColumn id="11" xr3:uid="{05E88144-4D62-41E4-9F6F-F4CE1DE5BCB5}" name="שער***" dataDxfId="345"/>
    <tableColumn id="12" xr3:uid="{085E5713-FA8D-43CC-A3BE-2B6F17A85FC2}" name="שווי הוגן" dataDxfId="344"/>
    <tableColumn id="13" xr3:uid="{A224100B-8931-4ADA-97A7-118AB305C923}" name="שעור מערך נקוב מונפק" dataDxfId="343"/>
    <tableColumn id="14" xr3:uid="{CB2A9768-F32D-4060-B35E-1E0C902D3976}" name="שעור מנכסי אפיק ההשקעה" dataDxfId="342"/>
    <tableColumn id="15" xr3:uid="{3302FFEC-9F68-47A4-B8DC-0CF6CEA13A48}" name="שעור מסך נכסי השקעה**" dataDxfId="34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73671D63-F2E9-431B-9D31-107784F9D032}" name="RowTitleRegion1.a1.b4.1" displayName="_RowTitleRegion1.a1.b4.1_10" ref="A1:B4" totalsRowShown="0" headerRowDxfId="340" dataDxfId="339" tableBorderDxfId="338" headerRowCellStyle="Normal_2007-16618" dataCellStyle="Normal_2007-16618">
  <autoFilter ref="A1:B4" xr:uid="{73671D63-F2E9-431B-9D31-107784F9D032}">
    <filterColumn colId="0" hiddenButton="1"/>
    <filterColumn colId="1" hiddenButton="1"/>
  </autoFilter>
  <tableColumns count="2">
    <tableColumn id="1" xr3:uid="{9A45D206-3D71-4FA3-8B4D-DAF3095569E8}" name="תאריך הדיווח" dataDxfId="337" dataCellStyle="Normal_2007-16618"/>
    <tableColumn id="2" xr3:uid="{6DD5A429-A0AF-432C-92B4-E9F629AFDE71}" name="31/12/2023" dataDxfId="336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C619F7E-946C-4B48-BB37-E5A5FCCD60D2}" name="TitleRegion1.a6.r18.1" displayName="TitleRegion1.a6.r18.1" ref="A6:R18" totalsRowShown="0" headerRowDxfId="335" dataDxfId="333" headerRowBorderDxfId="334" tableBorderDxfId="332">
  <autoFilter ref="A6:R18" xr:uid="{0C619F7E-946C-4B48-BB37-E5A5FCCD60D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7885DC0-5913-4617-AAE2-356C362BE751}" name="שם המנפיק/שם נייר ערך" dataDxfId="331"/>
    <tableColumn id="2" xr3:uid="{82E47E41-7073-46EC-AB1E-AECE97E8994E}" name="מספר ני&quot;ע" dataDxfId="330"/>
    <tableColumn id="3" xr3:uid="{722041E2-F58B-49A9-A1B9-3C0275FF1DDD}" name="ספק המידע" dataDxfId="329"/>
    <tableColumn id="4" xr3:uid="{3F5228D0-1E41-4BF3-8EFF-9DDC90AB902A}" name="מספר מנפיק" dataDxfId="328"/>
    <tableColumn id="5" xr3:uid="{71A138DE-B62A-4698-B457-3747FF220660}" name="ענף מסחר" dataDxfId="327"/>
    <tableColumn id="6" xr3:uid="{DEA92205-A5C3-4E3D-813C-BFA209C54C59}" name="דירוג" dataDxfId="326"/>
    <tableColumn id="7" xr3:uid="{129B7B4A-6795-4AB3-855D-6F5BAE3EB954}" name="שם מדרג" dataDxfId="325"/>
    <tableColumn id="8" xr3:uid="{E0D96E4F-9FA6-4C49-BCE4-4062AEF8293D}" name="תאריך רכישה" dataDxfId="324"/>
    <tableColumn id="9" xr3:uid="{95EEDC09-93FA-4048-903D-27A4AB37F9C2}" name="מח&quot;מ" dataDxfId="323"/>
    <tableColumn id="10" xr3:uid="{C678186F-3479-4A30-961E-FF46F2119139}" name="סוג מטבע" dataDxfId="322"/>
    <tableColumn id="11" xr3:uid="{E4B1EF17-067D-456E-ABF5-885554BAA57E}" name="שיעור ריבית" dataDxfId="321"/>
    <tableColumn id="12" xr3:uid="{2BE8B0DC-2974-4E2C-A4F6-16D9731EBB48}" name="תשואה לפידיון" dataDxfId="320"/>
    <tableColumn id="13" xr3:uid="{1686D468-2049-46A2-A99D-1850FEA4B7EE}" name="ערך נקוב****" dataDxfId="319"/>
    <tableColumn id="14" xr3:uid="{C6099DA5-B6A3-488E-80CB-43A04425353F}" name="שער***" dataDxfId="318"/>
    <tableColumn id="15" xr3:uid="{232C3FED-CBB7-422E-8EB3-7AA95CFB20A2}" name="שווי הוגן" dataDxfId="317"/>
    <tableColumn id="16" xr3:uid="{AFAAB3EA-CBBC-49C9-AF20-D646830294FC}" name="שעור מערך נקוב מונפק" dataDxfId="316"/>
    <tableColumn id="17" xr3:uid="{EDC29913-3A2E-48F0-A60F-C20C248FFAAF}" name="שעור מנכסי אפיק ההשקעה" dataDxfId="315"/>
    <tableColumn id="18" xr3:uid="{8DAD3E1D-78CE-435A-9931-67C215FA538F}" name="שעור מסך נכסי השקעה**" dataDxfId="314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8D7E518-B545-4E22-844B-BD11423E5D48}" name="RowTitleRegion1.a1.b4.1" displayName="_RowTitleRegion1.a1.b4.1_11" ref="A1:B4" totalsRowShown="0" headerRowDxfId="313" dataDxfId="312" tableBorderDxfId="311" headerRowCellStyle="Normal_2007-16618" dataCellStyle="Normal_2007-16618">
  <autoFilter ref="A1:B4" xr:uid="{08D7E518-B545-4E22-844B-BD11423E5D48}">
    <filterColumn colId="0" hiddenButton="1"/>
    <filterColumn colId="1" hiddenButton="1"/>
  </autoFilter>
  <tableColumns count="2">
    <tableColumn id="1" xr3:uid="{3C3FD887-3249-4788-8693-C48C5A9663D4}" name="תאריך הדיווח" dataDxfId="310" dataCellStyle="Normal_2007-16618"/>
    <tableColumn id="2" xr3:uid="{E80BDE54-5789-433C-B4D1-E6EB3B77B108}" name="31/12/2023" dataDxfId="309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ABE0147-7EBB-4B6D-BCE6-1980B3550C35}" name="TitleRegion1.a6.r46.1" displayName="TitleRegion1.a6.r46.1" ref="A6:R46" totalsRowShown="0" headerRowDxfId="308" dataDxfId="306" headerRowBorderDxfId="307" tableBorderDxfId="305">
  <autoFilter ref="A6:R46" xr:uid="{DABE0147-7EBB-4B6D-BCE6-1980B3550C3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B3DFA73C-BB2F-4B89-9B19-D637788076C7}" name="שם המנפיק/שם נייר ערך" dataDxfId="304"/>
    <tableColumn id="2" xr3:uid="{F6C5EAD0-6868-4AF1-BEC5-3A07472EF48A}" name="מספר ני&quot;ע" dataDxfId="303"/>
    <tableColumn id="3" xr3:uid="{88836236-DC68-40B3-934B-7A44AD9AE8B9}" name="ספק המידע" dataDxfId="302"/>
    <tableColumn id="4" xr3:uid="{B3E263C3-ABE6-4E3B-89D9-25A874762770}" name="מספר מנפיק" dataDxfId="301"/>
    <tableColumn id="5" xr3:uid="{417FFB62-E493-434F-9EAF-4999620B740C}" name="ענף מסחר" dataDxfId="300"/>
    <tableColumn id="6" xr3:uid="{28EA4949-9191-4754-903A-826111612678}" name="דירוג" dataDxfId="299"/>
    <tableColumn id="7" xr3:uid="{35CAF272-C884-4702-B2B8-FD87672108A3}" name="שם מדרג" dataDxfId="298"/>
    <tableColumn id="8" xr3:uid="{5CF499E4-B564-41C4-912D-0492983CE94F}" name="תאריך רכישה" dataDxfId="297"/>
    <tableColumn id="9" xr3:uid="{B48C1991-2A26-46A7-B501-7321E566803D}" name="מח&quot;מ" dataDxfId="296"/>
    <tableColumn id="10" xr3:uid="{EE79827D-5FE6-4DD6-8545-509D638D4938}" name="סוג מטבע" dataDxfId="295"/>
    <tableColumn id="11" xr3:uid="{D2CDEC1C-92EA-4D5C-AA18-FC8853DF1C8B}" name="שיעור ריבית" dataDxfId="294"/>
    <tableColumn id="12" xr3:uid="{5EC15F1C-680E-4D82-9550-3AD9A2EEB578}" name="תשואה לפידיון" dataDxfId="293"/>
    <tableColumn id="13" xr3:uid="{EAA36650-6697-4BB7-B145-FEC7105E50C3}" name="ערך נקוב****" dataDxfId="292"/>
    <tableColumn id="14" xr3:uid="{70363B84-7985-46F7-A032-89A0788F7E35}" name="שער***" dataDxfId="291"/>
    <tableColumn id="15" xr3:uid="{E74BED23-3A24-40DC-9561-5E4EE6FFE4F0}" name="שווי הוגן" dataDxfId="290"/>
    <tableColumn id="16" xr3:uid="{E783DF7F-01D4-451E-98E0-15BC541E0CD4}" name="שעור מערך נקוב מונפק" dataDxfId="289"/>
    <tableColumn id="17" xr3:uid="{71F80305-F7A3-47DB-868B-6D6E751AA6FA}" name="שעור מנכסי אפיק ההשקעה" dataDxfId="288"/>
    <tableColumn id="18" xr3:uid="{514EC82B-FFF0-4BEB-B447-05A5DAC606EB}" name="שעור מסך נכסי השקעה**" dataDxfId="28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B641059-4A4C-441C-9D6A-BD8B107EC968}" name="RowTitleRegion1.a1.b4.1" displayName="_RowTitleRegion1.a1.b4.1_12" ref="A1:B4" totalsRowShown="0" headerRowDxfId="286" dataDxfId="285" tableBorderDxfId="284" headerRowCellStyle="Normal_2007-16618" dataCellStyle="Normal_2007-16618">
  <autoFilter ref="A1:B4" xr:uid="{8B641059-4A4C-441C-9D6A-BD8B107EC968}">
    <filterColumn colId="0" hiddenButton="1"/>
    <filterColumn colId="1" hiddenButton="1"/>
  </autoFilter>
  <tableColumns count="2">
    <tableColumn id="1" xr3:uid="{5622993B-E334-48E8-B9F7-FB2E8AB6374A}" name="תאריך הדיווח" dataDxfId="283" dataCellStyle="Normal_2007-16618"/>
    <tableColumn id="2" xr3:uid="{E599D708-1116-4340-B573-3CBD1DFE61BE}" name="31/12/2023" dataDxfId="282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9AA9BF02-290C-4ED9-81A3-037FF79D89FD}" name="TitleRegion1.a6.l18.1" displayName="TitleRegion1.a6.l18.1" ref="A6:L18" totalsRowShown="0" headerRowDxfId="281" dataDxfId="279" headerRowBorderDxfId="280" tableBorderDxfId="278">
  <autoFilter ref="A6:L18" xr:uid="{9AA9BF02-290C-4ED9-81A3-037FF79D89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90DFC1B2-EE38-4259-826A-3DDF8A7C8A86}" name="שם המנפיק/שם נייר ערך" dataDxfId="277"/>
    <tableColumn id="2" xr3:uid="{4CD77B0C-8EF6-453A-B41B-07887BF1A7D0}" name="מספר ני&quot;ע" dataDxfId="276"/>
    <tableColumn id="3" xr3:uid="{50684E0D-3518-4FDD-ADD5-C1B7ABDDCBBA}" name="ספק המידע" dataDxfId="275"/>
    <tableColumn id="4" xr3:uid="{6FA41F86-D683-45AF-97A1-E0F626D9AFE0}" name="מספר מנפיק" dataDxfId="274"/>
    <tableColumn id="5" xr3:uid="{CF1C8EA9-E7F4-40E3-810A-2CEFEF040EE3}" name="ענף מסחר" dataDxfId="273"/>
    <tableColumn id="6" xr3:uid="{723303CB-D940-49BC-A9D5-35BE5408A067}" name="סוג מטבע" dataDxfId="272"/>
    <tableColumn id="7" xr3:uid="{595D9F6C-1F1A-47FC-8E57-73FA49E4EC52}" name="ערך נקוב****" dataDxfId="271"/>
    <tableColumn id="8" xr3:uid="{A78AA4C0-0668-4AD7-B7C6-A48288E6C770}" name="שער***" dataDxfId="270"/>
    <tableColumn id="9" xr3:uid="{CBC4A866-8DB3-4AD3-8BA9-7D8E33AEF250}" name="שווי הוגן" dataDxfId="269"/>
    <tableColumn id="10" xr3:uid="{43695FCF-B4B9-406A-9D2D-C64753C8098B}" name="שעור מערך נקוב מונפק" dataDxfId="268"/>
    <tableColumn id="11" xr3:uid="{B7ECE169-CCA2-4F07-9A88-2C79F72B0D89}" name="שעור מנכסי אפיק ההשקעה" dataDxfId="267"/>
    <tableColumn id="12" xr3:uid="{BA3960D9-9279-49D4-A3EB-9D4C5E4752F1}" name="שעור מסך נכסי השקעה**" dataDxfId="266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55CB15D-FC2F-41C8-AFA9-648EC02DDF26}" name="RowTitleRegion1.a1.b4.1" displayName="_RowTitleRegion1.a1.b4.1_13" ref="A1:B4" totalsRowShown="0" headerRowDxfId="265" dataDxfId="264" tableBorderDxfId="263" headerRowCellStyle="Normal_2007-16618" dataCellStyle="Normal_2007-16618">
  <autoFilter ref="A1:B4" xr:uid="{855CB15D-FC2F-41C8-AFA9-648EC02DDF26}">
    <filterColumn colId="0" hiddenButton="1"/>
    <filterColumn colId="1" hiddenButton="1"/>
  </autoFilter>
  <tableColumns count="2">
    <tableColumn id="1" xr3:uid="{E024E285-8CF6-415D-B89D-0DE4E3DFBA27}" name="תאריך הדיווח" dataDxfId="262" dataCellStyle="Normal_2007-16618"/>
    <tableColumn id="2" xr3:uid="{B313B152-1AB9-4E46-9BC0-36F419B49196}" name="31/12/2023" dataDxfId="261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9F6F73C-478D-4619-9BBF-EBF96DD0DF6E}" name="TitleRegion1.a6.j24.1" displayName="TitleRegion1.a6.j24.1" ref="A6:J24" totalsRowShown="0" headerRowDxfId="260" dataDxfId="258" headerRowBorderDxfId="259" tableBorderDxfId="257">
  <autoFilter ref="A6:J24" xr:uid="{09F6F73C-478D-4619-9BBF-EBF96DD0DF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EA4D968-C24A-43C2-97B7-E2E46264FCE8}" name="שם המנפיק/שם נייר ערך" dataDxfId="256"/>
    <tableColumn id="2" xr3:uid="{FAE3D794-7680-4AD9-9163-092B51E4EB05}" name="מספר ני&quot;ע" dataDxfId="255"/>
    <tableColumn id="3" xr3:uid="{5BC9AD3B-20C8-4E27-9640-56C5F2C1E350}" name="סוג מטבע" dataDxfId="254"/>
    <tableColumn id="4" xr3:uid="{94516F8A-0919-432A-906C-F11A36131A6C}" name="תאריך רכישה" dataDxfId="253"/>
    <tableColumn id="5" xr3:uid="{87CC616D-D780-48DE-9029-03FA39A8A13D}" name="ערך נקוב****" dataDxfId="252"/>
    <tableColumn id="6" xr3:uid="{03E7C8E3-1AF2-4D42-8955-202243BA2217}" name="שער***" dataDxfId="251"/>
    <tableColumn id="7" xr3:uid="{BE7BB772-44F7-4507-888A-FD3AC8FF4710}" name="שווי הוגן" dataDxfId="250"/>
    <tableColumn id="8" xr3:uid="{4773AB81-A7EC-4963-A609-8DD3A4BB5B2D}" name="שעור מערך נקוב מונפק" dataDxfId="249"/>
    <tableColumn id="9" xr3:uid="{16BAF399-309B-4DDC-AADC-903F500F366C}" name="שעור מנכסי אפיק ההשקעה" dataDxfId="248"/>
    <tableColumn id="10" xr3:uid="{5CBFC314-A4E1-4A93-8560-30A76E1AA214}" name="שעור מסך נכסי השקעה**" dataDxfId="247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D25BEFF-1A31-43D3-A20D-74A5ACC7F8E0}" name="RowTitleRegion1.a1.b4.1" displayName="_RowTitleRegion1.a1.b4.1_14" ref="A1:B4" totalsRowShown="0" headerRowDxfId="246" dataDxfId="245" tableBorderDxfId="244" headerRowCellStyle="Normal_2007-16618" dataCellStyle="Normal_2007-16618">
  <autoFilter ref="A1:B4" xr:uid="{1D25BEFF-1A31-43D3-A20D-74A5ACC7F8E0}">
    <filterColumn colId="0" hiddenButton="1"/>
    <filterColumn colId="1" hiddenButton="1"/>
  </autoFilter>
  <tableColumns count="2">
    <tableColumn id="1" xr3:uid="{F604C87C-3FE7-4A39-BFE7-09C6352FD8F9}" name="תאריך הדיווח" dataDxfId="243" dataCellStyle="Normal_2007-16618"/>
    <tableColumn id="2" xr3:uid="{0126CE99-DB50-4158-AA24-D942777AA38E}" name="31/12/2023" dataDxfId="242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FBEEE49-C80B-4B82-A61D-AC4DA0D79CF4}" name="TitleRegion1.a6.k12.1" displayName="TitleRegion1.a6.k12.1" ref="A6:K12" totalsRowShown="0" headerRowDxfId="241" headerRowBorderDxfId="240" tableBorderDxfId="239">
  <autoFilter ref="A6:K12" xr:uid="{2FBEEE49-C80B-4B82-A61D-AC4DA0D79C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CC98E74-6ED9-4228-90D0-16FC02B4FD08}" name="שם המנפיק/שם נייר ערך"/>
    <tableColumn id="2" xr3:uid="{226735CF-171A-4A3B-9D00-429814677C85}" name="מספר ני&quot;ע" dataDxfId="238"/>
    <tableColumn id="3" xr3:uid="{5F06C448-8158-4220-99FF-30904A3481FF}" name="ענף מסחר"/>
    <tableColumn id="4" xr3:uid="{0F09EA47-A520-4E49-88C1-7F1D8F233061}" name="סוג מטבע"/>
    <tableColumn id="5" xr3:uid="{5E1C80FF-A256-4BE8-B234-1F297C929309}" name="תאריך רכישה"/>
    <tableColumn id="6" xr3:uid="{C9696656-A592-4456-B5E0-10D9936A7AA6}" name="ערך נקוב****" dataDxfId="237"/>
    <tableColumn id="7" xr3:uid="{04EB1DEB-C12A-4396-BDAB-290C36CFBA5D}" name="שער***" dataDxfId="236"/>
    <tableColumn id="8" xr3:uid="{57FA19BA-50A6-486C-AE7A-2EC468AF74EA}" name="שווי הוגן" dataDxfId="235"/>
    <tableColumn id="9" xr3:uid="{F647B9A6-9777-49E2-9FC9-238EBB50D2AE}" name="שעור מערך נקוב מונפק"/>
    <tableColumn id="10" xr3:uid="{D9CDF327-F0C9-4AE1-8A40-34B12352F136}" name="שעור מנכסי אפיק ההשקעה" dataDxfId="234" dataCellStyle="Percent"/>
    <tableColumn id="11" xr3:uid="{68632073-8A13-45F3-B7AC-6569490A6C28}" name="שעור מסך נכסי השקעה**" dataDxfId="233" dataCellStyle="Percent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3D0CC17-386F-4BEC-8538-A5DB95F1894E}" name="RowTitleRegion1.a1.b4.1" displayName="_RowTitleRegion1.a1.b4.1_15" ref="A1:B4" totalsRowShown="0" headerRowDxfId="232" dataDxfId="231" tableBorderDxfId="230" headerRowCellStyle="Normal_2007-16618" dataCellStyle="Normal_2007-16618">
  <autoFilter ref="A1:B4" xr:uid="{D3D0CC17-386F-4BEC-8538-A5DB95F1894E}">
    <filterColumn colId="0" hiddenButton="1"/>
    <filterColumn colId="1" hiddenButton="1"/>
  </autoFilter>
  <tableColumns count="2">
    <tableColumn id="1" xr3:uid="{7DCA7883-26CC-4912-826E-DE020E04A5C4}" name="תאריך הדיווח" dataDxfId="229" dataCellStyle="Normal_2007-16618"/>
    <tableColumn id="2" xr3:uid="{EB063645-6923-442F-9EB0-6D06B40678E5}" name="31/12/2023" dataDxfId="228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7B9EA62-7130-4219-8230-3901F100A17B}" name="TitleRegion1.a6.k20.1" displayName="TitleRegion1.a6.k20.1" ref="A6:K20" totalsRowShown="0" headerRowDxfId="227" dataDxfId="225" headerRowBorderDxfId="226" tableBorderDxfId="224">
  <autoFilter ref="A6:K20" xr:uid="{37B9EA62-7130-4219-8230-3901F100A1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689F546-CED0-42DE-A878-67FBB9384E8C}" name="שם המנפיק/שם נייר ערך" dataDxfId="223"/>
    <tableColumn id="2" xr3:uid="{1E4E308F-07AE-45B5-A3F0-796B5DC92E19}" name="מספר ני&quot;ע" dataDxfId="222"/>
    <tableColumn id="3" xr3:uid="{E0753FDE-5A2C-4ACF-964E-F5A9F3C5AE86}" name="ענף מסחר" dataDxfId="221"/>
    <tableColumn id="4" xr3:uid="{7B2FAA12-3440-4B4D-A559-D5D09C9E0E12}" name="סוג מטבע" dataDxfId="220"/>
    <tableColumn id="5" xr3:uid="{62A54341-DBD4-43B2-B4BC-8E51086090D0}" name="תאריך רכישה" dataDxfId="219"/>
    <tableColumn id="6" xr3:uid="{9C70CDF7-9FAC-4F88-A00A-0A8C509A4496}" name="ערך נקוב****" dataDxfId="218"/>
    <tableColumn id="7" xr3:uid="{D1AE93C3-6033-42BB-8ADB-D7D20A490405}" name="שער***" dataDxfId="217"/>
    <tableColumn id="8" xr3:uid="{B8B39881-25F7-439A-8F99-3C4E01E8C12A}" name="שווי הוגן" dataDxfId="216"/>
    <tableColumn id="9" xr3:uid="{5B3964FF-C608-44F5-B3D3-8913EF1E831A}" name="שעור מערך נקוב מונפק" dataDxfId="215"/>
    <tableColumn id="10" xr3:uid="{FBF5F54D-97D6-4826-8F17-CD2C7D238458}" name="שעור מנכסי אפיק ההשקעה" dataDxfId="214"/>
    <tableColumn id="11" xr3:uid="{8515CF10-6920-47B5-B29D-54C7526C66BA}" name="שעור מסך נכסי השקעה**" dataDxfId="21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4B9B37D-D409-407D-AC19-61811CDA6F41}" name="RowTitleRegion1.a1.b4.1" displayName="_RowTitleRegion1.a1.b4.1_16" ref="A1:B4" totalsRowShown="0" headerRowDxfId="212" dataDxfId="211" tableBorderDxfId="210" headerRowCellStyle="Normal_2007-16618" dataCellStyle="Normal_2007-16618">
  <autoFilter ref="A1:B4" xr:uid="{44B9B37D-D409-407D-AC19-61811CDA6F41}">
    <filterColumn colId="0" hiddenButton="1"/>
    <filterColumn colId="1" hiddenButton="1"/>
  </autoFilter>
  <tableColumns count="2">
    <tableColumn id="1" xr3:uid="{D5913702-3774-4817-A911-32356A281878}" name="תאריך הדיווח" dataDxfId="209" dataCellStyle="Normal_2007-16618"/>
    <tableColumn id="2" xr3:uid="{D38C6C43-D27C-4334-9C64-71FC98B86DEA}" name="31/12/2023" dataDxfId="208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98C4E8F-8E72-43E0-928C-58E0EAE085E2}" name="TitleRegion1.a6.j283.1" displayName="TitleRegion1.a6.j283.1" ref="A6:J283" totalsRowShown="0" headerRowDxfId="207" dataDxfId="205" headerRowBorderDxfId="206" tableBorderDxfId="204">
  <autoFilter ref="A6:J283" xr:uid="{298C4E8F-8E72-43E0-928C-58E0EAE085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0C9D3F8-0146-4D43-825C-82A9B00B7EA9}" name="שם המנפיק/שם נייר ערך" dataDxfId="203"/>
    <tableColumn id="2" xr3:uid="{B63ADC8F-39A3-485B-BDED-60F74A316B5A}" name="מספר ני&quot;ע" dataDxfId="202"/>
    <tableColumn id="3" xr3:uid="{46A28A23-00CA-4C78-A850-126B54D4860C}" name="ענף מסחר" dataDxfId="201"/>
    <tableColumn id="4" xr3:uid="{5A2CAB70-1C5D-4E57-BB00-D10506851B4A}" name="סוג מטבע" dataDxfId="200"/>
    <tableColumn id="5" xr3:uid="{B2BC61EC-9D37-4ABA-BDDE-F5EF5D11CF14}" name="תאריך רכישה" dataDxfId="199"/>
    <tableColumn id="6" xr3:uid="{158CBF38-C19F-453C-91BD-B7F8981B83ED}" name="ערך נקוב****" dataDxfId="198"/>
    <tableColumn id="7" xr3:uid="{9307C801-96C4-4929-8482-64212AEEFFD2}" name="שער***" dataDxfId="197"/>
    <tableColumn id="8" xr3:uid="{313AEE97-B67C-4921-9225-B830D231B3AF}" name="שווי הוגן" dataDxfId="196"/>
    <tableColumn id="9" xr3:uid="{6B4BF9BA-FE8C-4243-9207-2E28F1282FB8}" name="שעור מנכסי אפיק ההשקעה" dataDxfId="195"/>
    <tableColumn id="10" xr3:uid="{971A47A0-6E5C-44FA-A20F-D02517CF05F9}" name="שעור מסך נכסי השקעה**" dataDxfId="194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A29030A-6DE5-4908-A3ED-5804EB1D22D2}" name="RowTitleRegion1.a1.b4.1" displayName="_RowTitleRegion1.a1.b4.1_17" ref="A1:B4" totalsRowShown="0" headerRowDxfId="193" dataDxfId="192" tableBorderDxfId="191" headerRowCellStyle="Normal_2007-16618" dataCellStyle="Normal_2007-16618">
  <autoFilter ref="A1:B4" xr:uid="{0A29030A-6DE5-4908-A3ED-5804EB1D22D2}">
    <filterColumn colId="0" hiddenButton="1"/>
    <filterColumn colId="1" hiddenButton="1"/>
  </autoFilter>
  <tableColumns count="2">
    <tableColumn id="1" xr3:uid="{E2CC749A-3D2A-486D-A3FC-2FA3B71CBE64}" name="תאריך הדיווח" dataDxfId="190" dataCellStyle="Normal_2007-16618"/>
    <tableColumn id="2" xr3:uid="{5BB9CB7B-D251-415A-B4A0-779F821A11F3}" name="31/12/2023" dataDxfId="189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72EB6BA-5047-4420-AB12-C820C7C1790D}" name="TitleRegion1.a6.p13.1" displayName="TitleRegion1.a6.p13.1_" ref="A6:P13" totalsRowShown="0" headerRowDxfId="188" dataDxfId="186" headerRowBorderDxfId="187" tableBorderDxfId="185">
  <autoFilter ref="A6:P13" xr:uid="{B72EB6BA-5047-4420-AB12-C820C7C179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ADBBD00-7D0C-4DEC-9E60-9A321353E51F}" name="שם המנפיק/שם נייר ערך" dataDxfId="184"/>
    <tableColumn id="2" xr3:uid="{C6E6A310-6560-4FEA-B650-B257A48A99B9}" name="מספר ני&quot;ע" dataDxfId="183"/>
    <tableColumn id="3" xr3:uid="{011333BF-2D9A-43AB-92C9-80852B05A22C}" name="נכס הבסיס" dataDxfId="182"/>
    <tableColumn id="4" xr3:uid="{BF5E7212-49E2-4DD8-8B4F-3CDC3C9DA451}" name="דירוג" dataDxfId="181"/>
    <tableColumn id="5" xr3:uid="{AF5DFEE4-FE73-458D-BE38-D3D3BD414097}" name="שם מדרג" dataDxfId="180"/>
    <tableColumn id="6" xr3:uid="{F6C1A04C-92EF-4CDA-BA9E-DB03A57C81FC}" name="תאריך רכישה" dataDxfId="179"/>
    <tableColumn id="7" xr3:uid="{A9C13D50-F995-4DDF-A4DD-E8F7430A8A40}" name="מח&quot;מ" dataDxfId="178"/>
    <tableColumn id="8" xr3:uid="{6F3FA43A-8A4C-4DA2-A78F-9FABD8EBE7B1}" name="סוג מטבע" dataDxfId="177"/>
    <tableColumn id="9" xr3:uid="{240908F4-9D2D-4068-8E85-90FC2CD7970D}" name="שיעור ריבית" dataDxfId="176"/>
    <tableColumn id="10" xr3:uid="{B1E80F9B-59D2-4F65-886F-0DD61B8FEC11}" name="תשואה לפידיון" dataDxfId="175"/>
    <tableColumn id="11" xr3:uid="{C0C340C7-C44D-4357-86DC-7EF6DEFD60CB}" name="ערך נקוב****" dataDxfId="174"/>
    <tableColumn id="12" xr3:uid="{E422C909-4BDC-41F7-AC3D-EEB92FA29364}" name="שער***" dataDxfId="173"/>
    <tableColumn id="13" xr3:uid="{BC3CD99F-640F-4927-8629-02FAEA663AC8}" name="שווי הוגן" dataDxfId="172"/>
    <tableColumn id="14" xr3:uid="{48BBF6D3-0CA9-485A-93D0-0C1E0677E2EC}" name="שעור מערך נקוב מונפק" dataDxfId="171"/>
    <tableColumn id="15" xr3:uid="{F769DF23-4730-4069-9040-D97CC803BDDB}" name="שעור מנכסי אפיק ההשקעה" dataDxfId="170"/>
    <tableColumn id="16" xr3:uid="{C5B8681D-760B-4F27-923B-2D7E0734CA1C}" name="שעור מסך נכסי השקעה**" dataDxfId="169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92BE144E-9A94-438C-ABB5-35FB3C1CDCA7}" name="RowTitleRegion1.a1.b4.1" displayName="_RowTitleRegion1.a1.b4.1_18" ref="A1:B4" totalsRowShown="0" headerRowDxfId="168" dataDxfId="167" tableBorderDxfId="166" headerRowCellStyle="Normal_2007-16618" dataCellStyle="Normal_2007-16618">
  <autoFilter ref="A1:B4" xr:uid="{92BE144E-9A94-438C-ABB5-35FB3C1CDCA7}">
    <filterColumn colId="0" hiddenButton="1"/>
    <filterColumn colId="1" hiddenButton="1"/>
  </autoFilter>
  <tableColumns count="2">
    <tableColumn id="1" xr3:uid="{166605EC-72A7-4105-94A9-4F7EB91162D5}" name="תאריך הדיווח" dataDxfId="165" dataCellStyle="Normal_2007-16618"/>
    <tableColumn id="2" xr3:uid="{826595F2-7DBA-44BB-8A3F-F41298DEE028}" name="31/12/2023" dataDxfId="164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B186973-7BA8-4113-8CFB-85BF40D9D551}" name="TitleRegion1.a5.q382.1" displayName="TitleRegion1.a5.q382.1" ref="A5:Q382" totalsRowShown="0" headerRowDxfId="163" dataDxfId="161" headerRowBorderDxfId="162">
  <autoFilter ref="A5:Q382" xr:uid="{5B186973-7BA8-4113-8CFB-85BF40D9D5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2EE879D-2B49-4DB5-B4EA-5A8C52561100}" name="שם המנפיק/שם נייר ערך" dataDxfId="160"/>
    <tableColumn id="2" xr3:uid="{5D5BEC96-C39E-45EC-B8D7-6A9CA9EF903E}" name="קונסורציום כן/לא" dataDxfId="159"/>
    <tableColumn id="3" xr3:uid="{8BEC7D41-E798-4ACD-915F-BC939CDACF2E}" name="מספר ני&quot;ע" dataDxfId="158"/>
    <tableColumn id="4" xr3:uid="{6EC1B94F-97DB-4621-A1BD-C0C17FF74EFA}" name="מספר מנפיק" dataDxfId="157"/>
    <tableColumn id="5" xr3:uid="{851A13C5-5980-49A4-8DD7-5AB841DA11AB}" name="דירוג" dataDxfId="156"/>
    <tableColumn id="6" xr3:uid="{CA051C47-39DA-40E3-AFAE-7517727FF654}" name="תאריך רכישה" dataDxfId="155"/>
    <tableColumn id="7" xr3:uid="{7047530F-79EF-4C88-89E8-85E2A1BE5FDD}" name="שם מדרג" dataDxfId="154"/>
    <tableColumn id="8" xr3:uid="{62256835-E406-49AC-84DB-77ABC31D9D1E}" name="מח&quot;מ" dataDxfId="153"/>
    <tableColumn id="9" xr3:uid="{D2C6EE34-16E6-45E5-AC40-0D4220F723DE}" name="ענף משק" dataDxfId="152"/>
    <tableColumn id="10" xr3:uid="{BF789EE1-B0BE-43CF-A276-573B4C814D86}" name="סוג מטבע" dataDxfId="151"/>
    <tableColumn id="11" xr3:uid="{F90C3330-FA29-4C93-B3DD-BBFCF7797405}" name="שיעור ריבית ממוצע" dataDxfId="150"/>
    <tableColumn id="12" xr3:uid="{DDBC58D5-42B9-49B7-ADF8-231873CD235A}" name="תשואה לפידיון" dataDxfId="149"/>
    <tableColumn id="13" xr3:uid="{24C2D515-EBDE-48CC-B7AB-326688C319CF}" name="ערך נקוב****" dataDxfId="148"/>
    <tableColumn id="14" xr3:uid="{38B046C4-5E3B-4E82-A85C-50226561F623}" name="שער***" dataDxfId="147"/>
    <tableColumn id="15" xr3:uid="{96C8E4EE-3978-49FF-837E-81609047FAD4}" name="שווי הוגן" dataDxfId="146"/>
    <tableColumn id="16" xr3:uid="{3F05239C-AF4E-49B6-8156-1ED111C51AD7}" name="שעור מנכסי אפיק ההשקעה" dataDxfId="145"/>
    <tableColumn id="17" xr3:uid="{7D2AF963-C6EF-40C4-9AF3-E6B1C0001BD1}" name="שעור מסך נכסי השקעה**" dataDxfId="144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FB29F7B-F37D-499D-A362-2A71BF2DC6C8}" name="RowTitleRegion1.a1.b4.1" displayName="_RowTitleRegion1.a1.b4.1_19" ref="A1:B4" totalsRowShown="0" headerRowDxfId="143" dataDxfId="142" tableBorderDxfId="141" headerRowCellStyle="Normal_2007-16618" dataCellStyle="Normal_2007-16618">
  <autoFilter ref="A1:B4" xr:uid="{AFB29F7B-F37D-499D-A362-2A71BF2DC6C8}">
    <filterColumn colId="0" hiddenButton="1"/>
    <filterColumn colId="1" hiddenButton="1"/>
  </autoFilter>
  <tableColumns count="2">
    <tableColumn id="1" xr3:uid="{1C2E2189-0D3D-495A-9945-290837738F5B}" name="תאריך הדיווח" dataDxfId="140" dataCellStyle="Normal_2007-16618"/>
    <tableColumn id="2" xr3:uid="{C0D15083-E55C-4267-846C-36D4BD6ABE21}" name="31/12/2023" dataDxfId="139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28507453-9BF6-428C-BCDD-3B000F907636}" name="TitleRegion1.a5.n12.1" displayName="TitleRegion1.a5.n12.1" ref="A5:N12" totalsRowShown="0" headerRowDxfId="138" dataDxfId="136" headerRowBorderDxfId="137">
  <autoFilter ref="A5:N12" xr:uid="{28507453-9BF6-428C-BCDD-3B000F90763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6DBBE0D-9548-46AE-9E0C-0E01B7AC47EC}" name="שם המנפיק/שם נייר ערך" dataDxfId="135"/>
    <tableColumn id="2" xr3:uid="{09735486-E260-4DC9-8797-AF9FC82DB24C}" name="מספר ני&quot;ע" dataDxfId="134"/>
    <tableColumn id="3" xr3:uid="{F9B1A8EF-66FB-4989-8A68-E067888C09F2}" name="מספר מנפיק" dataDxfId="133"/>
    <tableColumn id="4" xr3:uid="{37111317-4EFD-4233-AF14-44EA407E3566}" name="דירוג" dataDxfId="132"/>
    <tableColumn id="5" xr3:uid="{BFD2FB9E-4568-4EEE-ABE2-D0BE5BD69D67}" name="שם מדרג" dataDxfId="131"/>
    <tableColumn id="6" xr3:uid="{943C3ADE-6105-486E-BE58-6A14E9B9FE6C}" name="מח&quot;מ" dataDxfId="130"/>
    <tableColumn id="7" xr3:uid="{AC59042F-2C0E-487F-BCF0-11E14DC154C3}" name="סוג מטבע" dataDxfId="129"/>
    <tableColumn id="8" xr3:uid="{59AA7F33-B93D-4AFC-A121-81913B19D5E9}" name="תנאי ושיעור ריבית" dataDxfId="128"/>
    <tableColumn id="9" xr3:uid="{C46A327B-F0F7-464F-BF2D-A6A4C0731645}" name="תשואה לפידיון" dataDxfId="127"/>
    <tableColumn id="10" xr3:uid="{B8D3BAC9-767E-460F-81DA-873274B6A342}" name="ערך נקוב****" dataDxfId="126"/>
    <tableColumn id="11" xr3:uid="{2F8D2D97-20E1-4A2F-A202-6FB71E161C41}" name="שער***" dataDxfId="125"/>
    <tableColumn id="12" xr3:uid="{B40EC395-7B0E-423E-B4F7-6C69E19ADA71}" name="שווי הוגן" dataDxfId="124"/>
    <tableColumn id="13" xr3:uid="{271B6BF1-1194-4E59-9062-B143789A114D}" name="שעור מנכסי אפיק ההשקעה" dataDxfId="123"/>
    <tableColumn id="14" xr3:uid="{2945B765-14B6-4B5C-B028-0ECCBBCDCA03}" name="שעור מסך נכסי השקעה**" dataDxfId="122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5C4464E-E788-44B6-B516-8AAD24040C9F}" name="RowTitleRegion1.a1.b4.1" displayName="_RowTitleRegion1.a1.b4.1_20" ref="A1:B4" totalsRowShown="0" headerRowDxfId="121" dataDxfId="120" tableBorderDxfId="119" headerRowCellStyle="Normal_2007-16618" dataCellStyle="Normal_2007-16618">
  <autoFilter ref="A1:B4" xr:uid="{15C4464E-E788-44B6-B516-8AAD24040C9F}">
    <filterColumn colId="0" hiddenButton="1"/>
    <filterColumn colId="1" hiddenButton="1"/>
  </autoFilter>
  <tableColumns count="2">
    <tableColumn id="1" xr3:uid="{7883423F-9B7C-49CE-994D-FC4E5D98C70F}" name="תאריך הדיווח" dataDxfId="118" dataCellStyle="Normal_2007-16618"/>
    <tableColumn id="2" xr3:uid="{F3C2E983-7569-48B7-B942-3FC04399B1A9}" name="31/12/2023" dataDxfId="117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04E2E56-47A6-4968-A94F-2CB44DB10678}" name="TitleRegion1.a5.i8.1" displayName="TitleRegion1.a5.i8.1" ref="A5:I8" totalsRowShown="0" headerRowDxfId="116" headerRowBorderDxfId="115">
  <autoFilter ref="A5:I8" xr:uid="{104E2E56-47A6-4968-A94F-2CB44DB1067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FDEDA59-193C-4816-AC60-EBB93DB61F28}" name="שם המנפיק/שם נייר ערך"/>
    <tableColumn id="2" xr3:uid="{38D083C7-1476-4EC9-B8F7-676595BC9FC1}" name="תאריך שערוך אחרון"/>
    <tableColumn id="3" xr3:uid="{F3F72DC3-34A9-4129-913B-2F44229E68AB}" name="אופי הנכס"/>
    <tableColumn id="4" xr3:uid="{A3154721-7EE3-4001-83B3-90E27276670B}" name="שעור תשואה במהלך התקופה"/>
    <tableColumn id="5" xr3:uid="{A35A92F2-BC8A-403C-9697-C4BD5909D35D}" name="סוג מטבע"/>
    <tableColumn id="6" xr3:uid="{DD821B11-1833-4F0F-9996-5256A4D32C35}" name="שווי משוערך"/>
    <tableColumn id="7" xr3:uid="{59CC09AE-FC0D-49EF-AD65-542487C5637D}" name="שעור מנכסי אפיק ההשקעה"/>
    <tableColumn id="8" xr3:uid="{059BBF67-A507-405B-BB51-634612AB90E7}" name="שעור מסך נכסי השקעה"/>
    <tableColumn id="9" xr3:uid="{6AE158D9-45D8-4AB7-A9D9-5FA8894B6658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EB9FF6D6-C34A-4F55-9B9B-39EB3EC3CEB8}" name="RowTitleRegion1.a1.b4.1" displayName="_RowTitleRegion1.a1.b4.1_21" ref="A1:B4" totalsRowShown="0" headerRowDxfId="114" dataDxfId="113" tableBorderDxfId="112" headerRowCellStyle="Normal_2007-16618" dataCellStyle="Normal_2007-16618">
  <autoFilter ref="A1:B4" xr:uid="{EB9FF6D6-C34A-4F55-9B9B-39EB3EC3CEB8}">
    <filterColumn colId="0" hiddenButton="1"/>
    <filterColumn colId="1" hiddenButton="1"/>
  </autoFilter>
  <tableColumns count="2">
    <tableColumn id="1" xr3:uid="{12C557C7-2854-45BD-A66E-69925A4B08A7}" name="תאריך הדיווח" dataDxfId="111" dataCellStyle="Normal_2007-16618"/>
    <tableColumn id="2" xr3:uid="{B7BBF825-0559-4FB4-AB46-A3F0BEC89FF1}" name="31/12/2023" dataDxfId="110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3C4BE29-2794-40C5-A920-0BCCC10F07AE}" name="TitleRegion1.a5.j8.1" displayName="TitleRegion1.a5.j8.1" ref="A5:J8" totalsRowShown="0" headerRowDxfId="109" headerRowBorderDxfId="108">
  <autoFilter ref="A5:J8" xr:uid="{53C4BE29-2794-40C5-A920-0BCCC10F07A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7426EA0-4D77-4BB7-91BF-D2F3738CC34E}" name="שם המנפיק/שם נייר ערך"/>
    <tableColumn id="2" xr3:uid="{C58F5384-40BD-4AE0-8D6F-DEA1460B31B1}" name="מספר מנפיק"/>
    <tableColumn id="3" xr3:uid="{1886711E-94E9-494F-B5C4-8F51267BC2A4}" name="דירוג"/>
    <tableColumn id="4" xr3:uid="{D06D0EC0-0A0F-44A6-839A-53CFF1960A7E}" name="שם המדרג"/>
    <tableColumn id="5" xr3:uid="{33DE1615-18A4-4E0A-96BC-6549187C7185}" name="שעור הריבית"/>
    <tableColumn id="6" xr3:uid="{B0412D78-1CBD-4670-B06A-2F9884BC097C}" name="סוג מטבע"/>
    <tableColumn id="7" xr3:uid="{6AF20002-CE78-4971-8963-553F67A0F9CF}" name="תשואה לפדיון"/>
    <tableColumn id="8" xr3:uid="{C8CE31A1-FDBF-46AA-A83C-847C9F1FD1BF}" name="שווי הוגן"/>
    <tableColumn id="9" xr3:uid="{77390F8A-2A48-4BE5-BB99-B93A8F858552}" name="שעור מנכסי אפיק ההשקעה"/>
    <tableColumn id="10" xr3:uid="{0518ABFD-DF1E-4DAC-8478-224846033AC4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E88D699-F3DF-47E6-A0B1-4B390F3E7B2F}" name="RowTitleRegion1.a1.b4.1" displayName="_RowTitleRegion1.a1.b4.1_22" ref="A1:B4" totalsRowShown="0" headerRowDxfId="107" dataDxfId="106" tableBorderDxfId="105" headerRowCellStyle="Normal_2007-16618" dataCellStyle="Normal_2007-16618">
  <autoFilter ref="A1:B4" xr:uid="{9E88D699-F3DF-47E6-A0B1-4B390F3E7B2F}">
    <filterColumn colId="0" hiddenButton="1"/>
    <filterColumn colId="1" hiddenButton="1"/>
  </autoFilter>
  <tableColumns count="2">
    <tableColumn id="1" xr3:uid="{1F33938B-B3B2-4599-94F3-3CCE0FDD893F}" name="תאריך הדיווח" dataDxfId="104" dataCellStyle="Normal_2007-16618"/>
    <tableColumn id="2" xr3:uid="{0A589957-57B5-41F4-A018-B7A647B6E042}" name="31/12/2023" dataDxfId="103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7E62B370-16AE-42C6-AA7D-371A05F51D22}" name="TitleRegion1.a5.j15.1" displayName="TitleRegion1.a5.j15.1" ref="A5:J15" totalsRowShown="0" headerRowDxfId="102" dataDxfId="100" headerRowBorderDxfId="101">
  <autoFilter ref="A5:J15" xr:uid="{7E62B370-16AE-42C6-AA7D-371A05F51D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C6B5976-6AD2-4615-BD96-E19EABE118B5}" name="שם המנפיק/שם נייר ערך" dataDxfId="99"/>
    <tableColumn id="2" xr3:uid="{0543E633-6491-42EC-9626-5C61B1EBE31C}" name="מספר ני&quot;ע" dataDxfId="98"/>
    <tableColumn id="3" xr3:uid="{7C4EB5A5-8C93-4AF4-8E0D-B2B01627DC96}" name="דירוג" dataDxfId="97"/>
    <tableColumn id="4" xr3:uid="{079DA42C-BDED-4A43-A43E-4C483AA62CF8}" name="שם המדרג" dataDxfId="96"/>
    <tableColumn id="5" xr3:uid="{467BAC5B-A382-478B-A080-64E52E5ADBFD}" name="שעור הריבית" dataDxfId="95"/>
    <tableColumn id="6" xr3:uid="{E305FA11-2733-45D2-88C9-39742EF574FE}" name="סוג מטבע" dataDxfId="94"/>
    <tableColumn id="7" xr3:uid="{FB8969CB-D0CF-44ED-8797-5BD2A101DD7A}" name="תשואה לפדיון" dataDxfId="93"/>
    <tableColumn id="8" xr3:uid="{687CBB1A-0B99-40A9-953F-7FF1E2830D3E}" name="שווי הוגן" dataDxfId="92"/>
    <tableColumn id="9" xr3:uid="{E9B2C480-1E9C-4B37-844E-94721A23C320}" name="שעור מנכסי אפיק ההשקעה" dataDxfId="91">
      <calculatedColumnFormula>IFERROR(H6/$H$8,0)</calculatedColumnFormula>
    </tableColumn>
    <tableColumn id="10" xr3:uid="{223CD69B-5658-4ACF-BB59-88012F512BCB}" name="שעור מסך נכסי השקעה" dataDxfId="90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7E3C6AFE-FEE1-4312-A7E7-E99A1CE8A6EF}" name="RowTitleRegion1.a1.b4.1" displayName="_RowTitleRegion1.a1.b4.1_23" ref="A1:B4" totalsRowShown="0" headerRowDxfId="89" dataDxfId="88" tableBorderDxfId="87" headerRowCellStyle="Normal_2007-16618" dataCellStyle="Normal_2007-16618">
  <autoFilter ref="A1:B4" xr:uid="{7E3C6AFE-FEE1-4312-A7E7-E99A1CE8A6EF}">
    <filterColumn colId="0" hiddenButton="1"/>
    <filterColumn colId="1" hiddenButton="1"/>
  </autoFilter>
  <tableColumns count="2">
    <tableColumn id="1" xr3:uid="{4BEED792-B403-4A76-9CC5-F5F72C49F0ED}" name="תאריך הדיווח" dataDxfId="86" dataCellStyle="Normal_2007-16618"/>
    <tableColumn id="2" xr3:uid="{82C9ADFF-45C9-43F0-9EC8-8905D10A7380}" name="31/12/2023" dataDxfId="85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F02EC3D-1F72-43F6-8932-5CCB022ACA9D}" name="TitleRegion1.a5.c34.1" displayName="TitleRegion1.a5.c34.1" ref="A5:C34" totalsRowShown="0" headerRowBorderDxfId="84">
  <autoFilter ref="A5:C34" xr:uid="{8F02EC3D-1F72-43F6-8932-5CCB022ACA9D}">
    <filterColumn colId="0" hiddenButton="1"/>
    <filterColumn colId="1" hiddenButton="1"/>
    <filterColumn colId="2" hiddenButton="1"/>
  </autoFilter>
  <tableColumns count="3">
    <tableColumn id="1" xr3:uid="{025CE88D-C816-4837-A283-4E018EA60170}" name="שם המנפיק/שם נייר ערך" dataDxfId="83"/>
    <tableColumn id="2" xr3:uid="{A9E41702-CA19-48AB-AE85-A28FD6717B25}" name="סכום ההתחייבות" dataDxfId="82"/>
    <tableColumn id="3" xr3:uid="{3DEBDEBB-3859-49D5-8FD0-770C4D36BE33}" name="תאריך סיום ההתחייבות" dataDxfId="81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6A204C5F-7A1E-42F2-BBEA-B25F68DE2365}" name="RowTitleRegion1.a1.b4.1" displayName="_RowTitleRegion1.a1.b4.1_24" ref="A1:B4" totalsRowShown="0" headerRowDxfId="80" dataDxfId="79" tableBorderDxfId="78" headerRowCellStyle="Normal_2007-16618" dataCellStyle="Normal_2007-16618">
  <autoFilter ref="A1:B4" xr:uid="{6A204C5F-7A1E-42F2-BBEA-B25F68DE2365}">
    <filterColumn colId="0" hiddenButton="1"/>
    <filterColumn colId="1" hiddenButton="1"/>
  </autoFilter>
  <tableColumns count="2">
    <tableColumn id="1" xr3:uid="{D39C59CA-B29A-41A2-8E41-21AA01CF6ECF}" name="תאריך הדיווח" dataDxfId="77" dataCellStyle="Normal_2007-16618"/>
    <tableColumn id="2" xr3:uid="{AD9ADD6A-BEAC-4F3F-8B5C-4216A813BC60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35CD258-FA09-4C31-8722-DE9C968AE132}" name="TitleRegion1.a5.o11.1" displayName="TitleRegion1.a5.o11.1" ref="A5:O11" totalsRowShown="0" headerRowDxfId="75" dataDxfId="73" headerRowBorderDxfId="74" tableBorderDxfId="72">
  <autoFilter ref="A5:O11" xr:uid="{F35CD258-FA09-4C31-8722-DE9C968AE13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BAF531F-BAF7-411D-877B-CEBF1DE09B2E}" name="שם המנפיק/שם נייר ערך" dataDxfId="71"/>
    <tableColumn id="2" xr3:uid="{CD161DE3-D61F-4CAB-937A-481878151BFD}" name="מספר ני&quot;ע" dataDxfId="70"/>
    <tableColumn id="3" xr3:uid="{104BB300-24B1-4EDA-8FE0-DD3468109520}" name="ענף מסחר" dataDxfId="69"/>
    <tableColumn id="4" xr3:uid="{BFBD35FC-BEFC-4733-9899-521EEE768F62}" name="דירוג" dataDxfId="68"/>
    <tableColumn id="5" xr3:uid="{B4966AE0-4EBB-463C-B940-7F25F3B600D0}" name="שם מדרג" dataDxfId="67"/>
    <tableColumn id="6" xr3:uid="{6C342BE0-D8CC-47FF-859C-D0FD194B8194}" name="תאריך רכישה" dataDxfId="66"/>
    <tableColumn id="7" xr3:uid="{FD547812-FA10-41E2-BD46-430CDA74ADEB}" name="מח&quot;מ" dataDxfId="65"/>
    <tableColumn id="8" xr3:uid="{DD847D27-FC67-463F-8455-5FF4B9B3059E}" name="סוג מטבע" dataDxfId="64"/>
    <tableColumn id="9" xr3:uid="{FE7AC3F7-F6AB-4808-AAF1-1CCD03EE3F10}" name="שיעור ריבית" dataDxfId="63"/>
    <tableColumn id="10" xr3:uid="{59A93B99-1216-4C67-9243-490F1FEB2EDC}" name="ריבית אפקטיבית" dataDxfId="62"/>
    <tableColumn id="11" xr3:uid="{A11E72C5-DFFD-4480-88DB-8539D407E9D7}" name="ערך נקוב ****" dataDxfId="61"/>
    <tableColumn id="12" xr3:uid="{7DA90A9D-B69F-4C95-BA1D-C6C731C47573}" name="עלות מתואמת" dataDxfId="60"/>
    <tableColumn id="13" xr3:uid="{903D5348-5D8A-4BA0-B006-82C67257F7DC}" name="שעור מערך נקוב מונפק" dataDxfId="59"/>
    <tableColumn id="14" xr3:uid="{68851302-12D4-4141-8EE2-1ECA877A9750}" name="שעור מנכסי אפיק ההשקעה" dataDxfId="58"/>
    <tableColumn id="15" xr3:uid="{FBC8D07A-987E-4A54-980C-8D5BFB5ED688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F688C77-A485-454B-B6A2-B36C89EFEE7F}" name="RowTitleRegion1.a1.b4.1" displayName="_RowTitleRegion1.a1.b4.1_25" ref="A1:B4" totalsRowShown="0" headerRowDxfId="56" dataDxfId="55" tableBorderDxfId="54" headerRowCellStyle="Normal_2007-16618" dataCellStyle="Normal_2007-16618">
  <autoFilter ref="A1:B4" xr:uid="{5F688C77-A485-454B-B6A2-B36C89EFEE7F}">
    <filterColumn colId="0" hiddenButton="1"/>
    <filterColumn colId="1" hiddenButton="1"/>
  </autoFilter>
  <tableColumns count="2">
    <tableColumn id="1" xr3:uid="{8EFF38E2-29A0-4F70-8F99-32494651294C}" name="תאריך הדיווח" dataDxfId="53" dataCellStyle="Normal_2007-16618"/>
    <tableColumn id="2" xr3:uid="{342EAD53-6F92-479D-A077-A379CDE94B39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B571761-D607-405D-A7BC-46325B007139}" name="TitleRegion1.a5.o11.1" displayName="TitleRegion1.a5.o11.1_" ref="A5:O11" totalsRowShown="0" headerRowDxfId="51" dataDxfId="49" headerRowBorderDxfId="50" tableBorderDxfId="48">
  <autoFilter ref="A5:O11" xr:uid="{0B571761-D607-405D-A7BC-46325B0071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B7D5E40-4C12-486C-A736-D143A4347DC1}" name="שם המנפיק/שם נייר ערך" dataDxfId="47"/>
    <tableColumn id="2" xr3:uid="{C638D311-5B09-4FCB-B144-DB88CF754FA3}" name="מספר ני&quot;ע" dataDxfId="46"/>
    <tableColumn id="3" xr3:uid="{05F42126-1C63-4024-8738-800614910606}" name="ענף מסחר" dataDxfId="45"/>
    <tableColumn id="4" xr3:uid="{CA147C71-0740-4F0F-8B51-0D0A1D97E4BE}" name="דירוג" dataDxfId="44"/>
    <tableColumn id="5" xr3:uid="{78C9CD3B-2842-4BB2-9507-FA41CD8F42ED}" name="שם מדרג" dataDxfId="43"/>
    <tableColumn id="6" xr3:uid="{4945A813-2E3C-4137-9B2F-4C9A8ACD83A8}" name="תאריך רכישה" dataDxfId="42"/>
    <tableColumn id="7" xr3:uid="{5DB1635C-2A9D-42E6-B2AF-66C03277AD3C}" name="מח&quot;מ" dataDxfId="41"/>
    <tableColumn id="8" xr3:uid="{F1E617B4-8E6D-41F8-B594-18B8EDEB7457}" name="סוג מטבע" dataDxfId="40"/>
    <tableColumn id="9" xr3:uid="{F4F549E7-898E-46DC-9E74-9C555C978055}" name="שיעור ריבית" dataDxfId="39"/>
    <tableColumn id="10" xr3:uid="{1B4E4472-AB3F-409F-B3FF-62642FB78A3F}" name="ריבית אפקטיבית" dataDxfId="38"/>
    <tableColumn id="11" xr3:uid="{EA2F914F-665A-4F20-A2EA-274D55677A87}" name="ערך נקוב****" dataDxfId="37"/>
    <tableColumn id="12" xr3:uid="{A1F3A7FB-2205-44DF-B0A4-D738311F0351}" name="עלות מתואמת" dataDxfId="36"/>
    <tableColumn id="13" xr3:uid="{52C2EEA4-43CA-4AC3-A28D-9446A4B35546}" name="שעור מערך נקוב מונפק" dataDxfId="35"/>
    <tableColumn id="14" xr3:uid="{9A6E8679-49A6-40C7-BC2B-FE8C11F3345B}" name="שעור מנכסי אפיק ההשקעה" dataDxfId="34"/>
    <tableColumn id="15" xr3:uid="{5002EE93-71AC-4E77-AB5A-C59302974C97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B3D0DF5B-B70C-4860-875C-3D234DA5DDBA}" name="RowTitleRegion1.a1.b4.1" displayName="_RowTitleRegion1.a1.b4.1_26" ref="A1:B4" totalsRowShown="0" headerRowDxfId="32" dataDxfId="31" tableBorderDxfId="30" headerRowCellStyle="Normal_2007-16618" dataCellStyle="Normal_2007-16618">
  <autoFilter ref="A1:B4" xr:uid="{B3D0DF5B-B70C-4860-875C-3D234DA5DDBA}">
    <filterColumn colId="0" hiddenButton="1"/>
    <filterColumn colId="1" hiddenButton="1"/>
  </autoFilter>
  <tableColumns count="2">
    <tableColumn id="1" xr3:uid="{86760F38-1C86-4E7A-9F6E-329B0873B4AD}" name="תאריך הדיווח" dataDxfId="29" dataCellStyle="Normal_2007-16618"/>
    <tableColumn id="2" xr3:uid="{B29C0008-B3ED-4791-B93C-8078DAAE4D5B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298D6AB-5F1A-4F28-8E9D-A9B13F5ED3AC}" name="TitleRegion1.a5.o11.1" displayName="_TitleRegion1.a5.o11.1" ref="A5:O11" totalsRowShown="0" headerRowDxfId="27" dataDxfId="25" headerRowBorderDxfId="26" tableBorderDxfId="24">
  <autoFilter ref="A5:O11" xr:uid="{1298D6AB-5F1A-4F28-8E9D-A9B13F5ED3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7B4B3A6-0697-42E4-8C15-911665BE3021}" name="שם המנפיק/שם נייר ערך" dataDxfId="23"/>
    <tableColumn id="2" xr3:uid="{080F11C7-F9E4-4217-A822-5010E51F42E4}" name="מספר ני&quot;ע" dataDxfId="22"/>
    <tableColumn id="3" xr3:uid="{7E6D1391-B8C0-4FB3-BBE1-5B187869E95B}" name="ענף מסחר" dataDxfId="21"/>
    <tableColumn id="4" xr3:uid="{82280107-AD94-4FA0-944B-B137AF2C04FA}" name="דירוג" dataDxfId="20"/>
    <tableColumn id="5" xr3:uid="{D5E3E69C-2D6D-47A4-BB50-DB35DCF6BC31}" name="שם מדרג" dataDxfId="19"/>
    <tableColumn id="6" xr3:uid="{E7890ED9-8E2E-4167-AAE9-FBD332F207BD}" name="תאריך רכישה" dataDxfId="18"/>
    <tableColumn id="7" xr3:uid="{F58D0C78-1614-4155-BD9C-176A6E7EC720}" name="מח&quot;מ" dataDxfId="17"/>
    <tableColumn id="8" xr3:uid="{F03FBAD0-6312-466E-8D2F-985BEF1C613D}" name="סוג מטבע" dataDxfId="16"/>
    <tableColumn id="9" xr3:uid="{95FA0A4C-7D2A-4F4C-A07E-99F671E4D552}" name="שיעור ריבית" dataDxfId="15"/>
    <tableColumn id="10" xr3:uid="{9B08FB4D-2EBB-436C-92FF-33D7CA29B4C0}" name="ריבית אפקטיבית" dataDxfId="14"/>
    <tableColumn id="11" xr3:uid="{40BC81EA-2250-4980-950A-176C81C77993}" name="ערך נקוב****" dataDxfId="13"/>
    <tableColumn id="12" xr3:uid="{A1357949-FB61-4619-BA74-C91BB6EAB5CF}" name="עלות מתואמת" dataDxfId="12"/>
    <tableColumn id="13" xr3:uid="{39B87DCA-6E46-419A-B2C6-AE993180927B}" name="שעור מערך נקוב מונפק" dataDxfId="11"/>
    <tableColumn id="14" xr3:uid="{7AC1F006-A8ED-4681-B1A6-F049C5036260}" name="שעור מנכסי אפיק ההשקעה" dataDxfId="10"/>
    <tableColumn id="15" xr3:uid="{4FDFDAD7-101D-4CA0-BDFF-64F8B499CE30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/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64.8554687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142</v>
      </c>
      <c r="C1" s="36" t="s" vm="1">
        <v>208</v>
      </c>
    </row>
    <row r="2" spans="1:4">
      <c r="B2" s="36" t="s">
        <v>141</v>
      </c>
      <c r="C2" s="36" t="s">
        <v>209</v>
      </c>
    </row>
    <row r="3" spans="1:4">
      <c r="B3" s="36" t="s">
        <v>143</v>
      </c>
      <c r="C3" s="36" t="s">
        <v>210</v>
      </c>
    </row>
    <row r="4" spans="1:4">
      <c r="B4" s="36" t="s">
        <v>144</v>
      </c>
      <c r="C4" s="36">
        <v>8602</v>
      </c>
    </row>
    <row r="5" spans="1:4" ht="18.75">
      <c r="A5" s="106" t="s">
        <v>2721</v>
      </c>
      <c r="B5" s="105" t="s">
        <v>155</v>
      </c>
      <c r="C5" s="107" t="s">
        <v>2722</v>
      </c>
      <c r="D5" s="108" t="s">
        <v>2723</v>
      </c>
    </row>
    <row r="6" spans="1:4" s="9" customFormat="1">
      <c r="A6" s="109" t="s">
        <v>2721</v>
      </c>
      <c r="B6" s="110" t="s">
        <v>2721</v>
      </c>
      <c r="C6" s="18" t="s">
        <v>108</v>
      </c>
      <c r="D6" s="19" t="s">
        <v>106</v>
      </c>
    </row>
    <row r="7" spans="1:4" s="9" customFormat="1">
      <c r="A7" s="109" t="s">
        <v>2721</v>
      </c>
      <c r="B7" s="110" t="s">
        <v>2721</v>
      </c>
      <c r="C7" s="20" t="s">
        <v>188</v>
      </c>
      <c r="D7" s="21" t="s">
        <v>19</v>
      </c>
    </row>
    <row r="8" spans="1:4" s="10" customFormat="1" ht="20.25">
      <c r="A8" s="111" t="s">
        <v>2721</v>
      </c>
      <c r="B8" s="112" t="s">
        <v>2721</v>
      </c>
      <c r="C8" s="14" t="s">
        <v>0</v>
      </c>
      <c r="D8" s="22" t="s">
        <v>1</v>
      </c>
    </row>
    <row r="9" spans="1:4" s="10" customFormat="1" ht="20.25">
      <c r="A9" s="111" t="s">
        <v>2721</v>
      </c>
      <c r="B9" s="44" t="s">
        <v>154</v>
      </c>
      <c r="C9" s="86">
        <f>C10+C11+C22+C32+C33+C34+C35+C36</f>
        <v>76444.334184552339</v>
      </c>
      <c r="D9" s="87">
        <f>C9/$C$41</f>
        <v>1</v>
      </c>
    </row>
    <row r="10" spans="1:4">
      <c r="A10" s="32" t="s">
        <v>122</v>
      </c>
      <c r="B10" s="23" t="s">
        <v>156</v>
      </c>
      <c r="C10" s="86">
        <f>מזומנים!I8</f>
        <v>1757.0469864369998</v>
      </c>
      <c r="D10" s="87">
        <f t="shared" ref="D10:D41" si="0">C10/$C$41</f>
        <v>2.2984659428063395E-2</v>
      </c>
    </row>
    <row r="11" spans="1:4">
      <c r="A11" s="106" t="s">
        <v>2721</v>
      </c>
      <c r="B11" s="23" t="s">
        <v>157</v>
      </c>
      <c r="C11" s="86">
        <f>SUM(C12:C21)</f>
        <v>14682.824851717001</v>
      </c>
      <c r="D11" s="87">
        <f t="shared" si="0"/>
        <v>0.19207211375887773</v>
      </c>
    </row>
    <row r="12" spans="1:4">
      <c r="A12" s="34" t="s">
        <v>122</v>
      </c>
      <c r="B12" s="24" t="s">
        <v>69</v>
      </c>
      <c r="C12" s="86" vm="2">
        <v>11406.844888223999</v>
      </c>
      <c r="D12" s="87">
        <f t="shared" si="0"/>
        <v>0.14921766289030042</v>
      </c>
    </row>
    <row r="13" spans="1:4">
      <c r="A13" s="34" t="s">
        <v>122</v>
      </c>
      <c r="B13" s="24" t="s">
        <v>70</v>
      </c>
      <c r="C13" s="86">
        <v>0</v>
      </c>
      <c r="D13" s="87">
        <f t="shared" si="0"/>
        <v>0</v>
      </c>
    </row>
    <row r="14" spans="1:4">
      <c r="A14" s="34" t="s">
        <v>122</v>
      </c>
      <c r="B14" s="24" t="s">
        <v>71</v>
      </c>
      <c r="C14" s="86" vm="3">
        <v>2199.1686105689996</v>
      </c>
      <c r="D14" s="87">
        <f t="shared" si="0"/>
        <v>2.8768235527563815E-2</v>
      </c>
    </row>
    <row r="15" spans="1:4">
      <c r="A15" s="34" t="s">
        <v>122</v>
      </c>
      <c r="B15" s="24" t="s">
        <v>72</v>
      </c>
      <c r="C15" s="86" vm="4">
        <v>521.08275715600007</v>
      </c>
      <c r="D15" s="87">
        <f t="shared" si="0"/>
        <v>6.8164993876197438E-3</v>
      </c>
    </row>
    <row r="16" spans="1:4">
      <c r="A16" s="34" t="s">
        <v>122</v>
      </c>
      <c r="B16" s="24" t="s">
        <v>201</v>
      </c>
      <c r="C16" s="86" vm="5">
        <v>525.16154482700006</v>
      </c>
      <c r="D16" s="87">
        <f t="shared" si="0"/>
        <v>6.8698556986467058E-3</v>
      </c>
    </row>
    <row r="17" spans="1:4">
      <c r="A17" s="34" t="s">
        <v>122</v>
      </c>
      <c r="B17" s="24" t="s">
        <v>73</v>
      </c>
      <c r="C17" s="86" vm="6">
        <v>19.153714259000001</v>
      </c>
      <c r="D17" s="87">
        <f t="shared" si="0"/>
        <v>2.5055767001330666E-4</v>
      </c>
    </row>
    <row r="18" spans="1:4">
      <c r="A18" s="34" t="s">
        <v>122</v>
      </c>
      <c r="B18" s="24" t="s">
        <v>74</v>
      </c>
      <c r="C18" s="86" vm="7">
        <v>5.5012318000000004E-2</v>
      </c>
      <c r="D18" s="87">
        <f t="shared" si="0"/>
        <v>7.1963891878747954E-7</v>
      </c>
    </row>
    <row r="19" spans="1:4">
      <c r="A19" s="34" t="s">
        <v>122</v>
      </c>
      <c r="B19" s="24" t="s">
        <v>75</v>
      </c>
      <c r="C19" s="86" vm="8">
        <v>1.4493001630000002</v>
      </c>
      <c r="D19" s="87">
        <f t="shared" si="0"/>
        <v>1.8958895756761927E-5</v>
      </c>
    </row>
    <row r="20" spans="1:4">
      <c r="A20" s="34" t="s">
        <v>122</v>
      </c>
      <c r="B20" s="24" t="s">
        <v>76</v>
      </c>
      <c r="C20" s="86" vm="9">
        <v>9.9090242009999976</v>
      </c>
      <c r="D20" s="87">
        <f t="shared" si="0"/>
        <v>1.2962405005814527E-4</v>
      </c>
    </row>
    <row r="21" spans="1:4">
      <c r="A21" s="34" t="s">
        <v>122</v>
      </c>
      <c r="B21" s="24" t="s">
        <v>77</v>
      </c>
      <c r="C21" s="86">
        <v>0</v>
      </c>
      <c r="D21" s="87">
        <f t="shared" si="0"/>
        <v>0</v>
      </c>
    </row>
    <row r="22" spans="1:4">
      <c r="A22" s="106" t="s">
        <v>2721</v>
      </c>
      <c r="B22" s="23" t="s">
        <v>158</v>
      </c>
      <c r="C22" s="86">
        <f>SUM(C23:C31)</f>
        <v>58757.355237302982</v>
      </c>
      <c r="D22" s="87">
        <f t="shared" si="0"/>
        <v>0.76862930214619496</v>
      </c>
    </row>
    <row r="23" spans="1:4">
      <c r="A23" s="34" t="s">
        <v>122</v>
      </c>
      <c r="B23" s="24" t="s">
        <v>78</v>
      </c>
      <c r="C23" s="86" vm="10">
        <v>58546.796182078986</v>
      </c>
      <c r="D23" s="87">
        <f t="shared" si="0"/>
        <v>0.76587489192769975</v>
      </c>
    </row>
    <row r="24" spans="1:4">
      <c r="A24" s="34" t="s">
        <v>122</v>
      </c>
      <c r="B24" s="24" t="s">
        <v>79</v>
      </c>
      <c r="C24" s="86" vm="11">
        <v>0.31052593500000003</v>
      </c>
      <c r="D24" s="87">
        <f t="shared" si="0"/>
        <v>4.0621183808119325E-6</v>
      </c>
    </row>
    <row r="25" spans="1:4">
      <c r="A25" s="34" t="s">
        <v>122</v>
      </c>
      <c r="B25" s="24" t="s">
        <v>71</v>
      </c>
      <c r="C25" s="86" vm="12">
        <v>181.93170559599997</v>
      </c>
      <c r="D25" s="87">
        <f t="shared" si="0"/>
        <v>2.3799240000806263E-3</v>
      </c>
    </row>
    <row r="26" spans="1:4">
      <c r="A26" s="34" t="s">
        <v>122</v>
      </c>
      <c r="B26" s="24" t="s">
        <v>80</v>
      </c>
      <c r="C26" s="86">
        <f>'לא סחיר - מניות'!I9</f>
        <v>0</v>
      </c>
      <c r="D26" s="87">
        <f t="shared" si="0"/>
        <v>0</v>
      </c>
    </row>
    <row r="27" spans="1:4">
      <c r="A27" s="34" t="s">
        <v>122</v>
      </c>
      <c r="B27" s="24" t="s">
        <v>81</v>
      </c>
      <c r="C27" s="86" vm="13">
        <v>1.4456668409999998</v>
      </c>
      <c r="D27" s="87">
        <f t="shared" si="0"/>
        <v>1.8911366766696704E-5</v>
      </c>
    </row>
    <row r="28" spans="1:4">
      <c r="A28" s="34" t="s">
        <v>122</v>
      </c>
      <c r="B28" s="24" t="s">
        <v>82</v>
      </c>
      <c r="C28" s="86">
        <v>0</v>
      </c>
      <c r="D28" s="87">
        <f t="shared" si="0"/>
        <v>0</v>
      </c>
    </row>
    <row r="29" spans="1:4">
      <c r="A29" s="34" t="s">
        <v>122</v>
      </c>
      <c r="B29" s="24" t="s">
        <v>170</v>
      </c>
      <c r="C29" s="86" vm="14">
        <v>1.6120314E-2</v>
      </c>
      <c r="D29" s="87">
        <f t="shared" si="0"/>
        <v>2.1087650473980516E-7</v>
      </c>
    </row>
    <row r="30" spans="1:4">
      <c r="A30" s="34" t="s">
        <v>122</v>
      </c>
      <c r="B30" s="24" t="s">
        <v>103</v>
      </c>
      <c r="C30" s="86" vm="15">
        <v>26.855036538000004</v>
      </c>
      <c r="D30" s="87">
        <f t="shared" si="0"/>
        <v>3.5130185676241778E-4</v>
      </c>
    </row>
    <row r="31" spans="1:4">
      <c r="A31" s="34" t="s">
        <v>122</v>
      </c>
      <c r="B31" s="24" t="s">
        <v>83</v>
      </c>
      <c r="C31" s="86">
        <v>0</v>
      </c>
      <c r="D31" s="87">
        <f t="shared" si="0"/>
        <v>0</v>
      </c>
    </row>
    <row r="32" spans="1:4">
      <c r="A32" s="34" t="s">
        <v>122</v>
      </c>
      <c r="B32" s="23" t="s">
        <v>159</v>
      </c>
      <c r="C32" s="86" vm="16">
        <v>1248.0357703990001</v>
      </c>
      <c r="D32" s="87">
        <f t="shared" si="0"/>
        <v>1.6326072870044041E-2</v>
      </c>
    </row>
    <row r="33" spans="1:4">
      <c r="A33" s="34" t="s">
        <v>122</v>
      </c>
      <c r="B33" s="23" t="s">
        <v>160</v>
      </c>
      <c r="C33" s="86">
        <v>0</v>
      </c>
      <c r="D33" s="87">
        <f t="shared" si="0"/>
        <v>0</v>
      </c>
    </row>
    <row r="34" spans="1:4">
      <c r="A34" s="34" t="s">
        <v>122</v>
      </c>
      <c r="B34" s="23" t="s">
        <v>161</v>
      </c>
      <c r="C34" s="86">
        <v>0</v>
      </c>
      <c r="D34" s="87">
        <f t="shared" si="0"/>
        <v>0</v>
      </c>
    </row>
    <row r="35" spans="1:4">
      <c r="A35" s="34" t="s">
        <v>122</v>
      </c>
      <c r="B35" s="35" t="s">
        <v>162</v>
      </c>
      <c r="C35" s="86">
        <v>0</v>
      </c>
      <c r="D35" s="87">
        <f t="shared" si="0"/>
        <v>0</v>
      </c>
    </row>
    <row r="36" spans="1:4">
      <c r="A36" s="34" t="s">
        <v>122</v>
      </c>
      <c r="B36" s="23" t="s">
        <v>163</v>
      </c>
      <c r="C36" s="86">
        <f>'השקעות אחרות '!H8</f>
        <v>-0.9286613036560899</v>
      </c>
      <c r="D36" s="87">
        <f t="shared" si="0"/>
        <v>-1.2148203180292088E-5</v>
      </c>
    </row>
    <row r="37" spans="1:4">
      <c r="A37" s="113" t="s">
        <v>2721</v>
      </c>
      <c r="B37" s="45" t="s">
        <v>165</v>
      </c>
      <c r="C37" s="86">
        <f>SUM(C38:C40)</f>
        <v>0</v>
      </c>
      <c r="D37" s="87">
        <f t="shared" si="0"/>
        <v>0</v>
      </c>
    </row>
    <row r="38" spans="1:4">
      <c r="A38" s="34" t="s">
        <v>122</v>
      </c>
      <c r="B38" s="46" t="s">
        <v>166</v>
      </c>
      <c r="C38" s="86">
        <v>0</v>
      </c>
      <c r="D38" s="87">
        <f t="shared" si="0"/>
        <v>0</v>
      </c>
    </row>
    <row r="39" spans="1:4">
      <c r="A39" s="34" t="s">
        <v>122</v>
      </c>
      <c r="B39" s="46" t="s">
        <v>186</v>
      </c>
      <c r="C39" s="86">
        <v>0</v>
      </c>
      <c r="D39" s="87">
        <f t="shared" si="0"/>
        <v>0</v>
      </c>
    </row>
    <row r="40" spans="1:4">
      <c r="A40" s="34" t="s">
        <v>122</v>
      </c>
      <c r="B40" s="46" t="s">
        <v>167</v>
      </c>
      <c r="C40" s="86">
        <v>0</v>
      </c>
      <c r="D40" s="87">
        <f t="shared" si="0"/>
        <v>0</v>
      </c>
    </row>
    <row r="41" spans="1:4">
      <c r="A41" s="106" t="s">
        <v>2721</v>
      </c>
      <c r="B41" s="46" t="s">
        <v>84</v>
      </c>
      <c r="C41" s="86">
        <f>C37+C9</f>
        <v>76444.334184552339</v>
      </c>
      <c r="D41" s="87">
        <f t="shared" si="0"/>
        <v>1</v>
      </c>
    </row>
    <row r="42" spans="1:4">
      <c r="A42" s="34" t="s">
        <v>122</v>
      </c>
      <c r="B42" s="46" t="s">
        <v>164</v>
      </c>
      <c r="C42" s="86">
        <f>'יתרת התחייבות להשקעה'!B8</f>
        <v>300.34425169005686</v>
      </c>
      <c r="D42" s="114" t="s">
        <v>2721</v>
      </c>
    </row>
    <row r="43" spans="1:4">
      <c r="A43" s="106" t="s">
        <v>2721</v>
      </c>
      <c r="B43" s="5" t="s">
        <v>107</v>
      </c>
      <c r="C43" s="106" t="s">
        <v>2721</v>
      </c>
      <c r="D43" s="106" t="s">
        <v>2721</v>
      </c>
    </row>
    <row r="44" spans="1:4">
      <c r="A44" s="106" t="s">
        <v>2721</v>
      </c>
      <c r="B44" s="115" t="s">
        <v>2721</v>
      </c>
      <c r="C44" s="49" t="s">
        <v>149</v>
      </c>
      <c r="D44" s="29" t="s">
        <v>102</v>
      </c>
    </row>
    <row r="45" spans="1:4">
      <c r="A45" s="106" t="s">
        <v>2721</v>
      </c>
      <c r="B45" s="115" t="s">
        <v>2721</v>
      </c>
      <c r="C45" s="50" t="s">
        <v>0</v>
      </c>
      <c r="D45" s="19" t="s">
        <v>1</v>
      </c>
    </row>
    <row r="46" spans="1:4">
      <c r="A46" s="106" t="s">
        <v>2721</v>
      </c>
      <c r="B46" s="115" t="s">
        <v>2721</v>
      </c>
      <c r="C46" s="88" t="s">
        <v>132</v>
      </c>
      <c r="D46" s="89" vm="17">
        <v>2.4752999999999998</v>
      </c>
    </row>
    <row r="47" spans="1:4">
      <c r="A47" s="106" t="s">
        <v>2721</v>
      </c>
      <c r="B47" s="115" t="s">
        <v>2721</v>
      </c>
      <c r="C47" s="88" t="s">
        <v>139</v>
      </c>
      <c r="D47" s="89">
        <v>0.74744976816074182</v>
      </c>
    </row>
    <row r="48" spans="1:4">
      <c r="A48" s="106" t="s">
        <v>2721</v>
      </c>
      <c r="B48" s="115" t="s">
        <v>2721</v>
      </c>
      <c r="C48" s="88" t="s">
        <v>136</v>
      </c>
      <c r="D48" s="89" vm="18">
        <v>2.7391000000000001</v>
      </c>
    </row>
    <row r="49" spans="1:4">
      <c r="A49" s="106" t="s">
        <v>2721</v>
      </c>
      <c r="B49" s="116" t="s">
        <v>2721</v>
      </c>
      <c r="C49" s="88" t="s">
        <v>2365</v>
      </c>
      <c r="D49" s="89" vm="19">
        <v>4.3135000000000003</v>
      </c>
    </row>
    <row r="50" spans="1:4">
      <c r="A50" s="106" t="s">
        <v>2721</v>
      </c>
      <c r="B50" s="115" t="s">
        <v>2721</v>
      </c>
      <c r="C50" s="88" t="s">
        <v>130</v>
      </c>
      <c r="D50" s="89" vm="20">
        <v>4.0115999999999996</v>
      </c>
    </row>
    <row r="51" spans="1:4">
      <c r="A51" s="106" t="s">
        <v>2721</v>
      </c>
      <c r="B51" s="115" t="s">
        <v>2721</v>
      </c>
      <c r="C51" s="88" t="s">
        <v>131</v>
      </c>
      <c r="D51" s="89" vm="21">
        <v>4.6208999999999998</v>
      </c>
    </row>
    <row r="52" spans="1:4">
      <c r="A52" s="106" t="s">
        <v>2721</v>
      </c>
      <c r="B52" s="115" t="s">
        <v>2721</v>
      </c>
      <c r="C52" s="88" t="s">
        <v>133</v>
      </c>
      <c r="D52" s="89">
        <v>0.46448192400783739</v>
      </c>
    </row>
    <row r="53" spans="1:4">
      <c r="A53" s="106" t="s">
        <v>2721</v>
      </c>
      <c r="B53" s="115" t="s">
        <v>2721</v>
      </c>
      <c r="C53" s="88" t="s">
        <v>137</v>
      </c>
      <c r="D53" s="89">
        <v>2.5637E-2</v>
      </c>
    </row>
    <row r="54" spans="1:4">
      <c r="A54" s="106" t="s">
        <v>2721</v>
      </c>
      <c r="B54" s="115" t="s">
        <v>2721</v>
      </c>
      <c r="C54" s="88" t="s">
        <v>138</v>
      </c>
      <c r="D54" s="89">
        <v>0.2137704222363675</v>
      </c>
    </row>
    <row r="55" spans="1:4">
      <c r="A55" s="106" t="s">
        <v>2721</v>
      </c>
      <c r="B55" s="115" t="s">
        <v>2721</v>
      </c>
      <c r="C55" s="88" t="s">
        <v>135</v>
      </c>
      <c r="D55" s="89" vm="22">
        <v>0.53820000000000001</v>
      </c>
    </row>
    <row r="56" spans="1:4">
      <c r="A56" s="106" t="s">
        <v>2721</v>
      </c>
      <c r="B56" s="115" t="s">
        <v>2721</v>
      </c>
      <c r="C56" s="88" t="s">
        <v>2366</v>
      </c>
      <c r="D56" s="89">
        <v>2.2929893999999997</v>
      </c>
    </row>
    <row r="57" spans="1:4">
      <c r="A57" s="106" t="s">
        <v>2721</v>
      </c>
      <c r="B57" s="115" t="s">
        <v>2721</v>
      </c>
      <c r="C57" s="88" t="s">
        <v>134</v>
      </c>
      <c r="D57" s="89" vm="23">
        <v>0.36270000000000002</v>
      </c>
    </row>
    <row r="58" spans="1:4">
      <c r="A58" s="106" t="s">
        <v>2721</v>
      </c>
      <c r="B58" s="115" t="s">
        <v>2721</v>
      </c>
      <c r="C58" s="88" t="s">
        <v>128</v>
      </c>
      <c r="D58" s="89" vm="24">
        <v>3.6269999999999998</v>
      </c>
    </row>
    <row r="59" spans="1:4">
      <c r="A59" s="106" t="s">
        <v>2721</v>
      </c>
      <c r="B59" s="115" t="s">
        <v>2721</v>
      </c>
      <c r="C59" s="88" t="s">
        <v>140</v>
      </c>
      <c r="D59" s="89" vm="25">
        <v>0.19539999999999999</v>
      </c>
    </row>
    <row r="60" spans="1:4">
      <c r="A60" s="106" t="s">
        <v>2721</v>
      </c>
      <c r="B60" s="115" t="s">
        <v>2721</v>
      </c>
      <c r="C60" s="88" t="s">
        <v>2367</v>
      </c>
      <c r="D60" s="89" vm="26">
        <v>0.35589999999999999</v>
      </c>
    </row>
    <row r="61" spans="1:4">
      <c r="A61" s="106" t="s">
        <v>2721</v>
      </c>
      <c r="B61" s="115" t="s">
        <v>2721</v>
      </c>
      <c r="C61" s="88" t="s">
        <v>2368</v>
      </c>
      <c r="D61" s="89">
        <v>4.0537957812358541E-2</v>
      </c>
    </row>
    <row r="62" spans="1:4">
      <c r="A62" s="106" t="s">
        <v>2721</v>
      </c>
      <c r="B62" s="115" t="s">
        <v>2721</v>
      </c>
      <c r="C62" s="88" t="s">
        <v>2369</v>
      </c>
      <c r="D62" s="89">
        <v>0.51084507042253524</v>
      </c>
    </row>
    <row r="63" spans="1:4">
      <c r="A63" s="106" t="s">
        <v>2721</v>
      </c>
      <c r="B63" s="115" t="s">
        <v>2721</v>
      </c>
      <c r="C63" s="88" t="s">
        <v>129</v>
      </c>
      <c r="D63" s="89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36.42578125" style="2" bestFit="1" customWidth="1"/>
    <col min="2" max="2" width="64.85546875" style="2" bestFit="1" customWidth="1"/>
    <col min="3" max="3" width="13.4257812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7109375" style="1" customWidth="1"/>
    <col min="8" max="8" width="15.5703125" style="1" customWidth="1"/>
    <col min="9" max="9" width="10.85546875" style="1" customWidth="1"/>
    <col min="10" max="10" width="25.85546875" style="1" customWidth="1"/>
    <col min="11" max="11" width="22.855468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142</v>
      </c>
      <c r="B1" s="36" t="s" vm="1">
        <v>208</v>
      </c>
    </row>
    <row r="2" spans="1:11">
      <c r="A2" s="36" t="s">
        <v>141</v>
      </c>
      <c r="B2" s="36" t="s">
        <v>209</v>
      </c>
    </row>
    <row r="3" spans="1:11">
      <c r="A3" s="36" t="s">
        <v>143</v>
      </c>
      <c r="B3" s="36" t="s">
        <v>210</v>
      </c>
    </row>
    <row r="4" spans="1:11">
      <c r="A4" s="36" t="s">
        <v>144</v>
      </c>
      <c r="B4" s="36">
        <v>8602</v>
      </c>
    </row>
    <row r="5" spans="1:11" s="3" customFormat="1">
      <c r="A5" s="53" t="s">
        <v>112</v>
      </c>
      <c r="B5" s="39" t="s">
        <v>44</v>
      </c>
      <c r="C5" s="39" t="s">
        <v>114</v>
      </c>
      <c r="D5" s="39" t="s">
        <v>14</v>
      </c>
      <c r="E5" s="39" t="s">
        <v>66</v>
      </c>
      <c r="F5" s="39" t="s">
        <v>100</v>
      </c>
      <c r="G5" s="39" t="s">
        <v>16</v>
      </c>
      <c r="H5" s="39" t="s">
        <v>18</v>
      </c>
      <c r="I5" s="39" t="s">
        <v>62</v>
      </c>
      <c r="J5" s="39" t="s">
        <v>145</v>
      </c>
      <c r="K5" s="41" t="s">
        <v>146</v>
      </c>
    </row>
    <row r="6" spans="1:11" s="3" customFormat="1">
      <c r="A6" s="117" t="s">
        <v>2721</v>
      </c>
      <c r="B6" s="118" t="s">
        <v>2721</v>
      </c>
      <c r="C6" s="118" t="s">
        <v>2721</v>
      </c>
      <c r="D6" s="118" t="s">
        <v>2721</v>
      </c>
      <c r="E6" s="118" t="s">
        <v>2721</v>
      </c>
      <c r="F6" s="118" t="s">
        <v>2721</v>
      </c>
      <c r="G6" s="12" t="s">
        <v>19</v>
      </c>
      <c r="H6" s="12" t="s">
        <v>19</v>
      </c>
      <c r="I6" s="12" t="s">
        <v>188</v>
      </c>
      <c r="J6" s="12" t="s">
        <v>19</v>
      </c>
      <c r="K6" s="13" t="s">
        <v>19</v>
      </c>
    </row>
    <row r="7" spans="1:11" s="4" customFormat="1" ht="20.25">
      <c r="A7" s="119" t="s">
        <v>2721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70" t="s">
        <v>43</v>
      </c>
      <c r="B8" s="120" t="s">
        <v>2721</v>
      </c>
      <c r="C8" s="120" t="s">
        <v>2721</v>
      </c>
      <c r="D8" s="120" t="s">
        <v>2721</v>
      </c>
      <c r="E8" s="120" t="s">
        <v>2721</v>
      </c>
      <c r="F8" s="120" t="s">
        <v>2721</v>
      </c>
      <c r="G8" s="120" t="s">
        <v>2721</v>
      </c>
      <c r="H8" s="120" t="s">
        <v>2721</v>
      </c>
      <c r="I8" s="72">
        <f>I9+I52</f>
        <v>1757.0469864369998</v>
      </c>
      <c r="J8" s="75">
        <f>IFERROR(I8/$I$8,0)</f>
        <v>1</v>
      </c>
      <c r="K8" s="75">
        <f>I8/'סכום נכסי הקרן'!$C$41</f>
        <v>2.2984659428063395E-2</v>
      </c>
    </row>
    <row r="9" spans="1:11">
      <c r="A9" s="55" t="s">
        <v>179</v>
      </c>
      <c r="B9" s="121" t="s">
        <v>2721</v>
      </c>
      <c r="C9" s="121" t="s">
        <v>2721</v>
      </c>
      <c r="D9" s="121" t="s">
        <v>2721</v>
      </c>
      <c r="E9" s="121" t="s">
        <v>2721</v>
      </c>
      <c r="F9" s="121" t="s">
        <v>2721</v>
      </c>
      <c r="G9" s="121" t="s">
        <v>2721</v>
      </c>
      <c r="H9" s="121" t="s">
        <v>2721</v>
      </c>
      <c r="I9" s="64">
        <f>I10+I20</f>
        <v>1734.3055727269998</v>
      </c>
      <c r="J9" s="65">
        <f t="shared" ref="J9:J52" si="0">IFERROR(I9/$I$8,0)</f>
        <v>0.98705702585898636</v>
      </c>
      <c r="K9" s="65">
        <f>I9/'סכום נכסי הקרן'!$C$41</f>
        <v>2.2687169575445965E-2</v>
      </c>
    </row>
    <row r="10" spans="1:11">
      <c r="A10" s="71" t="s">
        <v>41</v>
      </c>
      <c r="B10" s="121" t="s">
        <v>2721</v>
      </c>
      <c r="C10" s="121" t="s">
        <v>2721</v>
      </c>
      <c r="D10" s="121" t="s">
        <v>2721</v>
      </c>
      <c r="E10" s="121" t="s">
        <v>2721</v>
      </c>
      <c r="F10" s="121" t="s">
        <v>2721</v>
      </c>
      <c r="G10" s="121" t="s">
        <v>2721</v>
      </c>
      <c r="H10" s="121" t="s">
        <v>2721</v>
      </c>
      <c r="I10" s="64">
        <f>SUM(I11:I18)</f>
        <v>1311.47247634</v>
      </c>
      <c r="J10" s="65">
        <f t="shared" si="0"/>
        <v>0.74640717434623016</v>
      </c>
      <c r="K10" s="65">
        <f>I10/'סכום נכסי הקרן'!$C$41</f>
        <v>1.7155914697011238E-2</v>
      </c>
    </row>
    <row r="11" spans="1:11">
      <c r="A11" s="60" t="s">
        <v>2370</v>
      </c>
      <c r="B11" s="54">
        <v>30011000</v>
      </c>
      <c r="C11" s="54">
        <v>11</v>
      </c>
      <c r="D11" s="54" t="s">
        <v>238</v>
      </c>
      <c r="E11" s="54" t="s">
        <v>239</v>
      </c>
      <c r="F11" s="67" t="s">
        <v>129</v>
      </c>
      <c r="G11" s="122" t="s">
        <v>2721</v>
      </c>
      <c r="H11" s="122" t="s">
        <v>2721</v>
      </c>
      <c r="I11" s="61">
        <v>26.152181955</v>
      </c>
      <c r="J11" s="62">
        <f t="shared" si="0"/>
        <v>1.4884167672733836E-2</v>
      </c>
      <c r="K11" s="62">
        <f>I11/'סכום נכסי הקרן'!$C$41</f>
        <v>3.4210752482797819E-4</v>
      </c>
    </row>
    <row r="12" spans="1:11">
      <c r="A12" s="60" t="s">
        <v>2371</v>
      </c>
      <c r="B12" s="54">
        <v>34112000</v>
      </c>
      <c r="C12" s="54">
        <v>12</v>
      </c>
      <c r="D12" s="54" t="s">
        <v>238</v>
      </c>
      <c r="E12" s="54" t="s">
        <v>239</v>
      </c>
      <c r="F12" s="67" t="s">
        <v>129</v>
      </c>
      <c r="G12" s="122" t="s">
        <v>2721</v>
      </c>
      <c r="H12" s="122" t="s">
        <v>2721</v>
      </c>
      <c r="I12" s="61">
        <v>23.968910000000001</v>
      </c>
      <c r="J12" s="62">
        <f t="shared" si="0"/>
        <v>1.3641587382136536E-2</v>
      </c>
      <c r="K12" s="62">
        <f>I12/'סכום נכסי הקרן'!$C$41</f>
        <v>3.1354724003657516E-4</v>
      </c>
    </row>
    <row r="13" spans="1:11">
      <c r="A13" s="60" t="s">
        <v>2371</v>
      </c>
      <c r="B13" s="54">
        <v>30012000</v>
      </c>
      <c r="C13" s="54">
        <v>12</v>
      </c>
      <c r="D13" s="54" t="s">
        <v>238</v>
      </c>
      <c r="E13" s="54" t="s">
        <v>239</v>
      </c>
      <c r="F13" s="67" t="s">
        <v>129</v>
      </c>
      <c r="G13" s="122" t="s">
        <v>2721</v>
      </c>
      <c r="H13" s="122" t="s">
        <v>2721</v>
      </c>
      <c r="I13" s="61">
        <v>73.709499542000003</v>
      </c>
      <c r="J13" s="62">
        <f t="shared" si="0"/>
        <v>4.1950784532786264E-2</v>
      </c>
      <c r="K13" s="62">
        <f>I13/'סכום נכסי הקרן'!$C$41</f>
        <v>9.642244952261618E-4</v>
      </c>
    </row>
    <row r="14" spans="1:11">
      <c r="A14" s="60" t="s">
        <v>2372</v>
      </c>
      <c r="B14" s="54">
        <v>34810000</v>
      </c>
      <c r="C14" s="54">
        <v>10</v>
      </c>
      <c r="D14" s="54" t="s">
        <v>238</v>
      </c>
      <c r="E14" s="54" t="s">
        <v>239</v>
      </c>
      <c r="F14" s="67" t="s">
        <v>129</v>
      </c>
      <c r="G14" s="122" t="s">
        <v>2721</v>
      </c>
      <c r="H14" s="122" t="s">
        <v>2721</v>
      </c>
      <c r="I14" s="61">
        <v>15.144040899</v>
      </c>
      <c r="J14" s="62">
        <f t="shared" si="0"/>
        <v>8.6190301203666764E-3</v>
      </c>
      <c r="K14" s="62">
        <f>I14/'סכום נכסי הקרן'!$C$41</f>
        <v>1.9810547191684831E-4</v>
      </c>
    </row>
    <row r="15" spans="1:11">
      <c r="A15" s="60" t="s">
        <v>2372</v>
      </c>
      <c r="B15" s="54">
        <v>34110000</v>
      </c>
      <c r="C15" s="54">
        <v>10</v>
      </c>
      <c r="D15" s="54" t="s">
        <v>238</v>
      </c>
      <c r="E15" s="54" t="s">
        <v>239</v>
      </c>
      <c r="F15" s="67" t="s">
        <v>129</v>
      </c>
      <c r="G15" s="122" t="s">
        <v>2721</v>
      </c>
      <c r="H15" s="122" t="s">
        <v>2721</v>
      </c>
      <c r="I15" s="61">
        <v>190.78981560700001</v>
      </c>
      <c r="J15" s="62">
        <f t="shared" si="0"/>
        <v>0.10858549434348944</v>
      </c>
      <c r="K15" s="62">
        <f>I15/'סכום נכסי הקרן'!$C$41</f>
        <v>2.4958006063130092E-3</v>
      </c>
    </row>
    <row r="16" spans="1:11">
      <c r="A16" s="60" t="s">
        <v>2372</v>
      </c>
      <c r="B16" s="54">
        <v>30110000</v>
      </c>
      <c r="C16" s="54">
        <v>10</v>
      </c>
      <c r="D16" s="54" t="s">
        <v>238</v>
      </c>
      <c r="E16" s="54" t="s">
        <v>239</v>
      </c>
      <c r="F16" s="67" t="s">
        <v>129</v>
      </c>
      <c r="G16" s="122" t="s">
        <v>2721</v>
      </c>
      <c r="H16" s="122" t="s">
        <v>2721</v>
      </c>
      <c r="I16" s="61">
        <v>972.97456999999997</v>
      </c>
      <c r="J16" s="62">
        <f t="shared" si="0"/>
        <v>0.55375557825748944</v>
      </c>
      <c r="K16" s="62">
        <f>I16/'סכום נכסי הקרן'!$C$41</f>
        <v>1.2727883372638702E-2</v>
      </c>
    </row>
    <row r="17" spans="1:11">
      <c r="A17" s="60" t="s">
        <v>2373</v>
      </c>
      <c r="B17" s="54">
        <v>30120000</v>
      </c>
      <c r="C17" s="54">
        <v>20</v>
      </c>
      <c r="D17" s="54" t="s">
        <v>238</v>
      </c>
      <c r="E17" s="54" t="s">
        <v>239</v>
      </c>
      <c r="F17" s="67" t="s">
        <v>129</v>
      </c>
      <c r="G17" s="122" t="s">
        <v>2721</v>
      </c>
      <c r="H17" s="122" t="s">
        <v>2721</v>
      </c>
      <c r="I17" s="61">
        <v>6.4479583370000002</v>
      </c>
      <c r="J17" s="62">
        <f t="shared" si="0"/>
        <v>3.6697700100071836E-3</v>
      </c>
      <c r="K17" s="62">
        <f>I17/'סכום נכסי הקרן'!$C$41</f>
        <v>8.4348413859335907E-5</v>
      </c>
    </row>
    <row r="18" spans="1:11">
      <c r="A18" s="60" t="s">
        <v>2374</v>
      </c>
      <c r="B18" s="54">
        <v>30026000</v>
      </c>
      <c r="C18" s="54">
        <v>26</v>
      </c>
      <c r="D18" s="54" t="s">
        <v>238</v>
      </c>
      <c r="E18" s="54" t="s">
        <v>239</v>
      </c>
      <c r="F18" s="67" t="s">
        <v>129</v>
      </c>
      <c r="G18" s="122" t="s">
        <v>2721</v>
      </c>
      <c r="H18" s="122" t="s">
        <v>2721</v>
      </c>
      <c r="I18" s="61">
        <v>2.2854999999999999</v>
      </c>
      <c r="J18" s="62">
        <f t="shared" si="0"/>
        <v>1.3007620272208059E-3</v>
      </c>
      <c r="K18" s="62">
        <f>I18/'סכום נכסי הקרן'!$C$41</f>
        <v>2.9897572192627554E-5</v>
      </c>
    </row>
    <row r="19" spans="1:11">
      <c r="A19" s="123" t="s">
        <v>2721</v>
      </c>
      <c r="B19" s="124" t="s">
        <v>2721</v>
      </c>
      <c r="C19" s="124" t="s">
        <v>2721</v>
      </c>
      <c r="D19" s="124" t="s">
        <v>2721</v>
      </c>
      <c r="E19" s="124" t="s">
        <v>2721</v>
      </c>
      <c r="F19" s="124" t="s">
        <v>2721</v>
      </c>
      <c r="G19" s="124" t="s">
        <v>2721</v>
      </c>
      <c r="H19" s="124" t="s">
        <v>2721</v>
      </c>
      <c r="I19" s="124" t="s">
        <v>2721</v>
      </c>
      <c r="J19" s="124" t="s">
        <v>2721</v>
      </c>
      <c r="K19" s="124" t="s">
        <v>2721</v>
      </c>
    </row>
    <row r="20" spans="1:11">
      <c r="A20" s="71" t="s">
        <v>42</v>
      </c>
      <c r="B20" s="121" t="s">
        <v>2721</v>
      </c>
      <c r="C20" s="121" t="s">
        <v>2721</v>
      </c>
      <c r="D20" s="121" t="s">
        <v>2721</v>
      </c>
      <c r="E20" s="121" t="s">
        <v>2721</v>
      </c>
      <c r="F20" s="121" t="s">
        <v>2721</v>
      </c>
      <c r="G20" s="121" t="s">
        <v>2721</v>
      </c>
      <c r="H20" s="121" t="s">
        <v>2721</v>
      </c>
      <c r="I20" s="64">
        <f>SUM(I21:I50)</f>
        <v>422.83309638699996</v>
      </c>
      <c r="J20" s="65">
        <f t="shared" si="0"/>
        <v>0.24064985151275631</v>
      </c>
      <c r="K20" s="65">
        <f>I20/'סכום נכסי הקרן'!$C$41</f>
        <v>5.5312548784347305E-3</v>
      </c>
    </row>
    <row r="21" spans="1:11">
      <c r="A21" s="60" t="s">
        <v>2370</v>
      </c>
      <c r="B21" s="54">
        <v>32011000</v>
      </c>
      <c r="C21" s="54">
        <v>11</v>
      </c>
      <c r="D21" s="54" t="s">
        <v>238</v>
      </c>
      <c r="E21" s="54" t="s">
        <v>239</v>
      </c>
      <c r="F21" s="67" t="s">
        <v>130</v>
      </c>
      <c r="G21" s="124" t="s">
        <v>2721</v>
      </c>
      <c r="H21" s="122" t="s">
        <v>2721</v>
      </c>
      <c r="I21" s="61">
        <v>1.0184888759999999</v>
      </c>
      <c r="J21" s="62">
        <f t="shared" si="0"/>
        <v>5.7965944215602712E-4</v>
      </c>
      <c r="K21" s="62">
        <f>I21/'סכום נכסי הקרן'!$C$41</f>
        <v>1.3323274862217497E-5</v>
      </c>
    </row>
    <row r="22" spans="1:11">
      <c r="A22" s="60" t="s">
        <v>2370</v>
      </c>
      <c r="B22" s="54">
        <v>31211000</v>
      </c>
      <c r="C22" s="54">
        <v>11</v>
      </c>
      <c r="D22" s="54" t="s">
        <v>238</v>
      </c>
      <c r="E22" s="54" t="s">
        <v>239</v>
      </c>
      <c r="F22" s="67" t="s">
        <v>132</v>
      </c>
      <c r="G22" s="124" t="s">
        <v>2721</v>
      </c>
      <c r="H22" s="122" t="s">
        <v>2721</v>
      </c>
      <c r="I22" s="61">
        <v>1.9802691000000001E-2</v>
      </c>
      <c r="J22" s="62">
        <f t="shared" si="0"/>
        <v>1.1270439067857017E-5</v>
      </c>
      <c r="K22" s="62">
        <f>I22/'סכום נכסי הקרן'!$C$41</f>
        <v>2.590472035794338E-7</v>
      </c>
    </row>
    <row r="23" spans="1:11">
      <c r="A23" s="60" t="s">
        <v>2370</v>
      </c>
      <c r="B23" s="54">
        <v>30211000</v>
      </c>
      <c r="C23" s="54">
        <v>11</v>
      </c>
      <c r="D23" s="54" t="s">
        <v>238</v>
      </c>
      <c r="E23" s="54" t="s">
        <v>239</v>
      </c>
      <c r="F23" s="67" t="s">
        <v>131</v>
      </c>
      <c r="G23" s="124" t="s">
        <v>2721</v>
      </c>
      <c r="H23" s="122" t="s">
        <v>2721</v>
      </c>
      <c r="I23" s="61">
        <v>5.3501039999999996E-3</v>
      </c>
      <c r="J23" s="62">
        <f t="shared" si="0"/>
        <v>3.0449407678329218E-6</v>
      </c>
      <c r="K23" s="62">
        <f>I23/'סכום נכסי הקרן'!$C$41</f>
        <v>6.9986926527265555E-8</v>
      </c>
    </row>
    <row r="24" spans="1:11">
      <c r="A24" s="60" t="s">
        <v>2370</v>
      </c>
      <c r="B24" s="54">
        <v>30311000</v>
      </c>
      <c r="C24" s="54">
        <v>11</v>
      </c>
      <c r="D24" s="54" t="s">
        <v>238</v>
      </c>
      <c r="E24" s="54" t="s">
        <v>239</v>
      </c>
      <c r="F24" s="67" t="s">
        <v>128</v>
      </c>
      <c r="G24" s="124" t="s">
        <v>2721</v>
      </c>
      <c r="H24" s="122" t="s">
        <v>2721</v>
      </c>
      <c r="I24" s="61">
        <v>16.590240505000001</v>
      </c>
      <c r="J24" s="62">
        <f t="shared" si="0"/>
        <v>9.4421154545458463E-3</v>
      </c>
      <c r="K24" s="62">
        <f>I24/'סכום נכסי הקרן'!$C$41</f>
        <v>2.1702380800319026E-4</v>
      </c>
    </row>
    <row r="25" spans="1:11">
      <c r="A25" s="60" t="s">
        <v>2371</v>
      </c>
      <c r="B25" s="54">
        <v>32012000</v>
      </c>
      <c r="C25" s="54">
        <v>12</v>
      </c>
      <c r="D25" s="54" t="s">
        <v>238</v>
      </c>
      <c r="E25" s="54" t="s">
        <v>239</v>
      </c>
      <c r="F25" s="67" t="s">
        <v>130</v>
      </c>
      <c r="G25" s="124" t="s">
        <v>2721</v>
      </c>
      <c r="H25" s="122" t="s">
        <v>2721</v>
      </c>
      <c r="I25" s="61">
        <v>0.34829555899999998</v>
      </c>
      <c r="J25" s="62">
        <f t="shared" si="0"/>
        <v>1.9822780021738957E-4</v>
      </c>
      <c r="K25" s="62">
        <f>I25/'סכום נכסי הקרן'!$C$41</f>
        <v>4.5561984771708897E-6</v>
      </c>
    </row>
    <row r="26" spans="1:11">
      <c r="A26" s="60" t="s">
        <v>2371</v>
      </c>
      <c r="B26" s="54">
        <v>30312000</v>
      </c>
      <c r="C26" s="54">
        <v>12</v>
      </c>
      <c r="D26" s="54" t="s">
        <v>238</v>
      </c>
      <c r="E26" s="54" t="s">
        <v>239</v>
      </c>
      <c r="F26" s="67" t="s">
        <v>128</v>
      </c>
      <c r="G26" s="124" t="s">
        <v>2721</v>
      </c>
      <c r="H26" s="122" t="s">
        <v>2721</v>
      </c>
      <c r="I26" s="61">
        <v>274.76426662900002</v>
      </c>
      <c r="J26" s="62">
        <f t="shared" si="0"/>
        <v>0.15637843993357084</v>
      </c>
      <c r="K26" s="62">
        <f>I26/'סכום נכסי הקרן'!$C$41</f>
        <v>3.594305183764994E-3</v>
      </c>
    </row>
    <row r="27" spans="1:11">
      <c r="A27" s="60" t="s">
        <v>2371</v>
      </c>
      <c r="B27" s="54">
        <v>30212000</v>
      </c>
      <c r="C27" s="54">
        <v>12</v>
      </c>
      <c r="D27" s="54" t="s">
        <v>238</v>
      </c>
      <c r="E27" s="54" t="s">
        <v>239</v>
      </c>
      <c r="F27" s="67" t="s">
        <v>131</v>
      </c>
      <c r="G27" s="124" t="s">
        <v>2721</v>
      </c>
      <c r="H27" s="122" t="s">
        <v>2721</v>
      </c>
      <c r="I27" s="61">
        <v>2.2799999999999998E-6</v>
      </c>
      <c r="J27" s="62">
        <f t="shared" si="0"/>
        <v>1.2976317751316726E-9</v>
      </c>
      <c r="K27" s="62">
        <f>I27/'סכום נכסי הקרן'!$C$41</f>
        <v>2.9825624414434834E-11</v>
      </c>
    </row>
    <row r="28" spans="1:11">
      <c r="A28" s="60" t="s">
        <v>2371</v>
      </c>
      <c r="B28" s="54">
        <v>31712000</v>
      </c>
      <c r="C28" s="54">
        <v>12</v>
      </c>
      <c r="D28" s="54" t="s">
        <v>238</v>
      </c>
      <c r="E28" s="54" t="s">
        <v>239</v>
      </c>
      <c r="F28" s="67" t="s">
        <v>137</v>
      </c>
      <c r="G28" s="124" t="s">
        <v>2721</v>
      </c>
      <c r="H28" s="122" t="s">
        <v>2721</v>
      </c>
      <c r="I28" s="61">
        <v>3.4876350000000002E-3</v>
      </c>
      <c r="J28" s="62">
        <f t="shared" si="0"/>
        <v>1.9849412263426982E-6</v>
      </c>
      <c r="K28" s="62">
        <f>I28/'סכום נכסי הקרן'!$C$41</f>
        <v>4.5623198072209408E-8</v>
      </c>
    </row>
    <row r="29" spans="1:11">
      <c r="A29" s="60" t="s">
        <v>2371</v>
      </c>
      <c r="B29" s="54">
        <v>31112000</v>
      </c>
      <c r="C29" s="54">
        <v>12</v>
      </c>
      <c r="D29" s="54" t="s">
        <v>238</v>
      </c>
      <c r="E29" s="54" t="s">
        <v>239</v>
      </c>
      <c r="F29" s="67" t="s">
        <v>136</v>
      </c>
      <c r="G29" s="124" t="s">
        <v>2721</v>
      </c>
      <c r="H29" s="122" t="s">
        <v>2721</v>
      </c>
      <c r="I29" s="61">
        <v>7.8580200000000005E-4</v>
      </c>
      <c r="J29" s="62">
        <f t="shared" si="0"/>
        <v>4.4722879129913103E-7</v>
      </c>
      <c r="K29" s="62">
        <f>I29/'סכום נכסי הקרן'!$C$41</f>
        <v>1.0279401454434967E-8</v>
      </c>
    </row>
    <row r="30" spans="1:11">
      <c r="A30" s="60" t="s">
        <v>2372</v>
      </c>
      <c r="B30" s="54">
        <v>32610000</v>
      </c>
      <c r="C30" s="54">
        <v>10</v>
      </c>
      <c r="D30" s="54" t="s">
        <v>238</v>
      </c>
      <c r="E30" s="54" t="s">
        <v>239</v>
      </c>
      <c r="F30" s="67" t="s">
        <v>133</v>
      </c>
      <c r="G30" s="124" t="s">
        <v>2721</v>
      </c>
      <c r="H30" s="122" t="s">
        <v>2721</v>
      </c>
      <c r="I30" s="61">
        <v>1.0027599999999999E-4</v>
      </c>
      <c r="J30" s="62">
        <f t="shared" si="0"/>
        <v>5.707075608908052E-8</v>
      </c>
      <c r="K30" s="62">
        <f>I30/'סכום נכסי הקרן'!$C$41</f>
        <v>1.3117518920095909E-9</v>
      </c>
    </row>
    <row r="31" spans="1:11">
      <c r="A31" s="60" t="s">
        <v>2372</v>
      </c>
      <c r="B31" s="54">
        <v>34510000</v>
      </c>
      <c r="C31" s="54">
        <v>10</v>
      </c>
      <c r="D31" s="54" t="s">
        <v>238</v>
      </c>
      <c r="E31" s="54" t="s">
        <v>239</v>
      </c>
      <c r="F31" s="67" t="s">
        <v>130</v>
      </c>
      <c r="G31" s="124" t="s">
        <v>2721</v>
      </c>
      <c r="H31" s="122" t="s">
        <v>2721</v>
      </c>
      <c r="I31" s="61">
        <v>4.5280055380000004</v>
      </c>
      <c r="J31" s="62">
        <f t="shared" si="0"/>
        <v>2.5770543263513093E-3</v>
      </c>
      <c r="K31" s="62">
        <f>I31/'סכום נכסי הקרן'!$C$41</f>
        <v>5.9232716018802176E-5</v>
      </c>
    </row>
    <row r="32" spans="1:11">
      <c r="A32" s="60" t="s">
        <v>2372</v>
      </c>
      <c r="B32" s="54">
        <v>30310000</v>
      </c>
      <c r="C32" s="54">
        <v>10</v>
      </c>
      <c r="D32" s="54" t="s">
        <v>238</v>
      </c>
      <c r="E32" s="54" t="s">
        <v>239</v>
      </c>
      <c r="F32" s="67" t="s">
        <v>128</v>
      </c>
      <c r="G32" s="124" t="s">
        <v>2721</v>
      </c>
      <c r="H32" s="122" t="s">
        <v>2721</v>
      </c>
      <c r="I32" s="61">
        <v>32.177950000000003</v>
      </c>
      <c r="J32" s="62">
        <f t="shared" si="0"/>
        <v>1.8313653674823776E-2</v>
      </c>
      <c r="K32" s="62">
        <f>I32/'סכום נכסי הקרן'!$C$41</f>
        <v>4.2093309259932612E-4</v>
      </c>
    </row>
    <row r="33" spans="1:11">
      <c r="A33" s="60" t="s">
        <v>2372</v>
      </c>
      <c r="B33" s="54">
        <v>33810000</v>
      </c>
      <c r="C33" s="54">
        <v>10</v>
      </c>
      <c r="D33" s="54" t="s">
        <v>238</v>
      </c>
      <c r="E33" s="54" t="s">
        <v>239</v>
      </c>
      <c r="F33" s="67" t="s">
        <v>131</v>
      </c>
      <c r="G33" s="124" t="s">
        <v>2721</v>
      </c>
      <c r="H33" s="122" t="s">
        <v>2721</v>
      </c>
      <c r="I33" s="61">
        <v>1.3010341E-2</v>
      </c>
      <c r="J33" s="62">
        <f t="shared" si="0"/>
        <v>7.4046631082887637E-6</v>
      </c>
      <c r="K33" s="62">
        <f>I33/'סכום נכסי הקרן'!$C$41</f>
        <v>1.7019365972356255E-7</v>
      </c>
    </row>
    <row r="34" spans="1:11">
      <c r="A34" s="60" t="s">
        <v>2372</v>
      </c>
      <c r="B34" s="54">
        <v>31110000</v>
      </c>
      <c r="C34" s="54">
        <v>10</v>
      </c>
      <c r="D34" s="54" t="s">
        <v>238</v>
      </c>
      <c r="E34" s="54" t="s">
        <v>239</v>
      </c>
      <c r="F34" s="67" t="s">
        <v>136</v>
      </c>
      <c r="G34" s="124" t="s">
        <v>2721</v>
      </c>
      <c r="H34" s="122" t="s">
        <v>2721</v>
      </c>
      <c r="I34" s="61">
        <v>1.6864400000000002</v>
      </c>
      <c r="J34" s="62">
        <f t="shared" si="0"/>
        <v>9.5981496967239394E-4</v>
      </c>
      <c r="K34" s="62">
        <f>I34/'סכום נכסי הקרן'!$C$41</f>
        <v>2.206102019187697E-5</v>
      </c>
    </row>
    <row r="35" spans="1:11">
      <c r="A35" s="60" t="s">
        <v>2372</v>
      </c>
      <c r="B35" s="54">
        <v>34610000</v>
      </c>
      <c r="C35" s="54">
        <v>10</v>
      </c>
      <c r="D35" s="54" t="s">
        <v>238</v>
      </c>
      <c r="E35" s="54" t="s">
        <v>239</v>
      </c>
      <c r="F35" s="67" t="s">
        <v>132</v>
      </c>
      <c r="G35" s="124" t="s">
        <v>2721</v>
      </c>
      <c r="H35" s="122" t="s">
        <v>2721</v>
      </c>
      <c r="I35" s="61">
        <v>0.14436295100000002</v>
      </c>
      <c r="J35" s="62">
        <f t="shared" si="0"/>
        <v>8.2162259811130133E-5</v>
      </c>
      <c r="K35" s="62">
        <f>I35/'סכום נכסי הקרן'!$C$41</f>
        <v>1.8884715595988862E-6</v>
      </c>
    </row>
    <row r="36" spans="1:11">
      <c r="A36" s="60" t="s">
        <v>2372</v>
      </c>
      <c r="B36" s="54">
        <v>31710000</v>
      </c>
      <c r="C36" s="54">
        <v>10</v>
      </c>
      <c r="D36" s="54" t="s">
        <v>238</v>
      </c>
      <c r="E36" s="54" t="s">
        <v>239</v>
      </c>
      <c r="F36" s="67" t="s">
        <v>137</v>
      </c>
      <c r="G36" s="124" t="s">
        <v>2721</v>
      </c>
      <c r="H36" s="122" t="s">
        <v>2721</v>
      </c>
      <c r="I36" s="61">
        <v>1.9310187809999999</v>
      </c>
      <c r="J36" s="62">
        <f t="shared" si="0"/>
        <v>1.0990137406147495E-3</v>
      </c>
      <c r="K36" s="62">
        <f>I36/'סכום נכסי הקרן'!$C$41</f>
        <v>2.5260456534792018E-5</v>
      </c>
    </row>
    <row r="37" spans="1:11">
      <c r="A37" s="60" t="s">
        <v>2372</v>
      </c>
      <c r="B37" s="54">
        <v>30710000</v>
      </c>
      <c r="C37" s="54">
        <v>10</v>
      </c>
      <c r="D37" s="54" t="s">
        <v>238</v>
      </c>
      <c r="E37" s="54" t="s">
        <v>239</v>
      </c>
      <c r="F37" s="67" t="s">
        <v>2365</v>
      </c>
      <c r="G37" s="124" t="s">
        <v>2721</v>
      </c>
      <c r="H37" s="122" t="s">
        <v>2721</v>
      </c>
      <c r="I37" s="61">
        <v>3.6675899999999998E-4</v>
      </c>
      <c r="J37" s="62">
        <f t="shared" si="0"/>
        <v>2.0873602290154259E-7</v>
      </c>
      <c r="K37" s="62">
        <f>I37/'סכום נכסי הקרן'!$C$41</f>
        <v>4.7977263967603974E-9</v>
      </c>
    </row>
    <row r="38" spans="1:11">
      <c r="A38" s="60" t="s">
        <v>2372</v>
      </c>
      <c r="B38" s="54">
        <v>30210000</v>
      </c>
      <c r="C38" s="54">
        <v>10</v>
      </c>
      <c r="D38" s="54" t="s">
        <v>238</v>
      </c>
      <c r="E38" s="54" t="s">
        <v>239</v>
      </c>
      <c r="F38" s="67" t="s">
        <v>131</v>
      </c>
      <c r="G38" s="124" t="s">
        <v>2721</v>
      </c>
      <c r="H38" s="122" t="s">
        <v>2721</v>
      </c>
      <c r="I38" s="61">
        <v>0.12526999999999999</v>
      </c>
      <c r="J38" s="62">
        <f t="shared" si="0"/>
        <v>7.1295759855589746E-5</v>
      </c>
      <c r="K38" s="62">
        <f>I38/'סכום נכסי הקרן'!$C$41</f>
        <v>1.6387087589457247E-6</v>
      </c>
    </row>
    <row r="39" spans="1:11">
      <c r="A39" s="60" t="s">
        <v>2372</v>
      </c>
      <c r="B39" s="54">
        <v>34710000</v>
      </c>
      <c r="C39" s="54">
        <v>10</v>
      </c>
      <c r="D39" s="54" t="s">
        <v>238</v>
      </c>
      <c r="E39" s="54" t="s">
        <v>239</v>
      </c>
      <c r="F39" s="67" t="s">
        <v>136</v>
      </c>
      <c r="G39" s="124" t="s">
        <v>2721</v>
      </c>
      <c r="H39" s="122" t="s">
        <v>2721</v>
      </c>
      <c r="I39" s="61">
        <v>9.1557870000000003E-3</v>
      </c>
      <c r="J39" s="62">
        <f t="shared" si="0"/>
        <v>5.210894797165567E-6</v>
      </c>
      <c r="K39" s="62">
        <f>I39/'סכום נכסי הקרן'!$C$41</f>
        <v>1.1977064222831804E-7</v>
      </c>
    </row>
    <row r="40" spans="1:11">
      <c r="A40" s="60" t="s">
        <v>2372</v>
      </c>
      <c r="B40" s="54">
        <v>30910000</v>
      </c>
      <c r="C40" s="54">
        <v>10</v>
      </c>
      <c r="D40" s="54" t="s">
        <v>238</v>
      </c>
      <c r="E40" s="54" t="s">
        <v>239</v>
      </c>
      <c r="F40" s="67" t="s">
        <v>2367</v>
      </c>
      <c r="G40" s="124" t="s">
        <v>2721</v>
      </c>
      <c r="H40" s="122" t="s">
        <v>2721</v>
      </c>
      <c r="I40" s="61">
        <v>5.858228E-3</v>
      </c>
      <c r="J40" s="62">
        <f t="shared" si="0"/>
        <v>3.3341328064763457E-6</v>
      </c>
      <c r="K40" s="62">
        <f>I40/'סכום נכסי הקרן'!$C$41</f>
        <v>7.6633907044792006E-8</v>
      </c>
    </row>
    <row r="41" spans="1:11">
      <c r="A41" s="60" t="s">
        <v>2372</v>
      </c>
      <c r="B41" s="54">
        <v>34010000</v>
      </c>
      <c r="C41" s="54">
        <v>10</v>
      </c>
      <c r="D41" s="54" t="s">
        <v>238</v>
      </c>
      <c r="E41" s="54" t="s">
        <v>239</v>
      </c>
      <c r="F41" s="67" t="s">
        <v>128</v>
      </c>
      <c r="G41" s="124" t="s">
        <v>2721</v>
      </c>
      <c r="H41" s="122" t="s">
        <v>2721</v>
      </c>
      <c r="I41" s="61">
        <v>48.522678111000005</v>
      </c>
      <c r="J41" s="62">
        <f t="shared" si="0"/>
        <v>2.7616039004964777E-2</v>
      </c>
      <c r="K41" s="62">
        <f>I41/'סכום נכסי הקרן'!$C$41</f>
        <v>6.3474525128123013E-4</v>
      </c>
    </row>
    <row r="42" spans="1:11">
      <c r="A42" s="60" t="s">
        <v>2372</v>
      </c>
      <c r="B42" s="54">
        <v>30810000</v>
      </c>
      <c r="C42" s="54">
        <v>10</v>
      </c>
      <c r="D42" s="54" t="s">
        <v>238</v>
      </c>
      <c r="E42" s="54" t="s">
        <v>239</v>
      </c>
      <c r="F42" s="67" t="s">
        <v>134</v>
      </c>
      <c r="G42" s="124" t="s">
        <v>2721</v>
      </c>
      <c r="H42" s="122" t="s">
        <v>2721</v>
      </c>
      <c r="I42" s="61">
        <v>5.4759000000000002E-5</v>
      </c>
      <c r="J42" s="62">
        <f t="shared" si="0"/>
        <v>3.1165358936155818E-8</v>
      </c>
      <c r="K42" s="62">
        <f>I42/'סכום נכסי הקרן'!$C$41</f>
        <v>7.1632516110089364E-10</v>
      </c>
    </row>
    <row r="43" spans="1:11">
      <c r="A43" s="60" t="s">
        <v>2373</v>
      </c>
      <c r="B43" s="54">
        <v>31720000</v>
      </c>
      <c r="C43" s="54">
        <v>20</v>
      </c>
      <c r="D43" s="54" t="s">
        <v>238</v>
      </c>
      <c r="E43" s="54" t="s">
        <v>239</v>
      </c>
      <c r="F43" s="67" t="s">
        <v>137</v>
      </c>
      <c r="G43" s="124" t="s">
        <v>2721</v>
      </c>
      <c r="H43" s="122" t="s">
        <v>2721</v>
      </c>
      <c r="I43" s="61">
        <v>7.0085586000000005E-2</v>
      </c>
      <c r="J43" s="62">
        <f t="shared" si="0"/>
        <v>3.9888282180843648E-5</v>
      </c>
      <c r="K43" s="62">
        <f>I43/'סכום נכסי הקרן'!$C$41</f>
        <v>9.1681858109718106E-7</v>
      </c>
    </row>
    <row r="44" spans="1:11">
      <c r="A44" s="60" t="s">
        <v>2373</v>
      </c>
      <c r="B44" s="54">
        <v>34020000</v>
      </c>
      <c r="C44" s="54">
        <v>20</v>
      </c>
      <c r="D44" s="54" t="s">
        <v>238</v>
      </c>
      <c r="E44" s="54" t="s">
        <v>239</v>
      </c>
      <c r="F44" s="67" t="s">
        <v>128</v>
      </c>
      <c r="G44" s="124" t="s">
        <v>2721</v>
      </c>
      <c r="H44" s="122" t="s">
        <v>2721</v>
      </c>
      <c r="I44" s="61">
        <v>40.595733279000008</v>
      </c>
      <c r="J44" s="62">
        <f t="shared" si="0"/>
        <v>2.3104523437544166E-2</v>
      </c>
      <c r="K44" s="62">
        <f>I44/'סכום נכסי הקרן'!$C$41</f>
        <v>5.3104960245966117E-4</v>
      </c>
    </row>
    <row r="45" spans="1:11">
      <c r="A45" s="60" t="s">
        <v>2373</v>
      </c>
      <c r="B45" s="54">
        <v>30820000</v>
      </c>
      <c r="C45" s="54">
        <v>20</v>
      </c>
      <c r="D45" s="54" t="s">
        <v>238</v>
      </c>
      <c r="E45" s="54" t="s">
        <v>239</v>
      </c>
      <c r="F45" s="67" t="s">
        <v>134</v>
      </c>
      <c r="G45" s="124" t="s">
        <v>2721</v>
      </c>
      <c r="H45" s="122" t="s">
        <v>2721</v>
      </c>
      <c r="I45" s="61">
        <v>1.4E-8</v>
      </c>
      <c r="J45" s="62">
        <f t="shared" si="0"/>
        <v>7.9679144087032525E-12</v>
      </c>
      <c r="K45" s="62">
        <f>I45/'סכום נכסי הקרן'!$C$41</f>
        <v>1.8313979903600339E-13</v>
      </c>
    </row>
    <row r="46" spans="1:11">
      <c r="A46" s="60" t="s">
        <v>2373</v>
      </c>
      <c r="B46" s="54">
        <v>34520000</v>
      </c>
      <c r="C46" s="54">
        <v>20</v>
      </c>
      <c r="D46" s="54" t="s">
        <v>238</v>
      </c>
      <c r="E46" s="54" t="s">
        <v>239</v>
      </c>
      <c r="F46" s="67" t="s">
        <v>130</v>
      </c>
      <c r="G46" s="124" t="s">
        <v>2721</v>
      </c>
      <c r="H46" s="122" t="s">
        <v>2721</v>
      </c>
      <c r="I46" s="61">
        <v>1.4611077E-2</v>
      </c>
      <c r="J46" s="62">
        <f t="shared" si="0"/>
        <v>8.3157007824980498E-6</v>
      </c>
      <c r="K46" s="62">
        <f>I46/'סכום נכסי הקרן'!$C$41</f>
        <v>1.9113355039139797E-7</v>
      </c>
    </row>
    <row r="47" spans="1:11">
      <c r="A47" s="60" t="s">
        <v>2373</v>
      </c>
      <c r="B47" s="54">
        <v>31120000</v>
      </c>
      <c r="C47" s="54">
        <v>20</v>
      </c>
      <c r="D47" s="54" t="s">
        <v>238</v>
      </c>
      <c r="E47" s="54" t="s">
        <v>239</v>
      </c>
      <c r="F47" s="67" t="s">
        <v>136</v>
      </c>
      <c r="G47" s="124" t="s">
        <v>2721</v>
      </c>
      <c r="H47" s="122" t="s">
        <v>2721</v>
      </c>
      <c r="I47" s="61">
        <v>1.1472654000000001E-2</v>
      </c>
      <c r="J47" s="62">
        <f t="shared" si="0"/>
        <v>6.5295089366190728E-6</v>
      </c>
      <c r="K47" s="62">
        <f>I47/'סכום נכסי הקרן'!$C$41</f>
        <v>1.5007853914068577E-7</v>
      </c>
    </row>
    <row r="48" spans="1:11">
      <c r="A48" s="60" t="s">
        <v>2373</v>
      </c>
      <c r="B48" s="54">
        <v>31220000</v>
      </c>
      <c r="C48" s="54">
        <v>20</v>
      </c>
      <c r="D48" s="54" t="s">
        <v>238</v>
      </c>
      <c r="E48" s="54" t="s">
        <v>239</v>
      </c>
      <c r="F48" s="67" t="s">
        <v>132</v>
      </c>
      <c r="G48" s="124" t="s">
        <v>2721</v>
      </c>
      <c r="H48" s="122" t="s">
        <v>2721</v>
      </c>
      <c r="I48" s="61">
        <v>1.72165E-4</v>
      </c>
      <c r="J48" s="62">
        <f t="shared" si="0"/>
        <v>9.7985427441028258E-8</v>
      </c>
      <c r="K48" s="62">
        <f>I48/'סכום נכסי הקרן'!$C$41</f>
        <v>2.2521616786452517E-9</v>
      </c>
    </row>
    <row r="49" spans="1:11">
      <c r="A49" s="60" t="s">
        <v>2374</v>
      </c>
      <c r="B49" s="54">
        <v>30326000</v>
      </c>
      <c r="C49" s="54">
        <v>26</v>
      </c>
      <c r="D49" s="54" t="s">
        <v>238</v>
      </c>
      <c r="E49" s="54" t="s">
        <v>239</v>
      </c>
      <c r="F49" s="67" t="s">
        <v>128</v>
      </c>
      <c r="G49" s="124" t="s">
        <v>2721</v>
      </c>
      <c r="H49" s="122" t="s">
        <v>2721</v>
      </c>
      <c r="I49" s="61">
        <v>0.24597999999999998</v>
      </c>
      <c r="J49" s="62">
        <f t="shared" si="0"/>
        <v>1.3999625616091613E-4</v>
      </c>
      <c r="K49" s="62">
        <f>I49/'סכום נכסי הקרן'!$C$41</f>
        <v>3.2177662690625795E-6</v>
      </c>
    </row>
    <row r="50" spans="1:11">
      <c r="A50" s="60" t="s">
        <v>2374</v>
      </c>
      <c r="B50" s="54">
        <v>31726000</v>
      </c>
      <c r="C50" s="54">
        <v>26</v>
      </c>
      <c r="D50" s="54" t="s">
        <v>238</v>
      </c>
      <c r="E50" s="54" t="s">
        <v>239</v>
      </c>
      <c r="F50" s="67" t="s">
        <v>137</v>
      </c>
      <c r="G50" s="124" t="s">
        <v>2721</v>
      </c>
      <c r="H50" s="122" t="s">
        <v>2721</v>
      </c>
      <c r="I50" s="61">
        <v>5.0000000000000002E-5</v>
      </c>
      <c r="J50" s="62">
        <f t="shared" si="0"/>
        <v>2.845683717394019E-8</v>
      </c>
      <c r="K50" s="62">
        <f>I50/'סכום נכסי הקרן'!$C$41</f>
        <v>6.5407071084286929E-10</v>
      </c>
    </row>
    <row r="51" spans="1:11">
      <c r="A51" s="123" t="s">
        <v>2721</v>
      </c>
      <c r="B51" s="124" t="s">
        <v>2721</v>
      </c>
      <c r="C51" s="124" t="s">
        <v>2721</v>
      </c>
      <c r="D51" s="124" t="s">
        <v>2721</v>
      </c>
      <c r="E51" s="124" t="s">
        <v>2721</v>
      </c>
      <c r="F51" s="124" t="s">
        <v>2721</v>
      </c>
      <c r="G51" s="124" t="s">
        <v>2721</v>
      </c>
      <c r="H51" s="124" t="s">
        <v>2721</v>
      </c>
      <c r="I51" s="124" t="s">
        <v>2721</v>
      </c>
      <c r="J51" s="124" t="s">
        <v>2721</v>
      </c>
      <c r="K51" s="124" t="s">
        <v>2721</v>
      </c>
    </row>
    <row r="52" spans="1:11">
      <c r="A52" s="55" t="s">
        <v>178</v>
      </c>
      <c r="B52" s="121" t="s">
        <v>2721</v>
      </c>
      <c r="C52" s="121" t="s">
        <v>2721</v>
      </c>
      <c r="D52" s="121" t="s">
        <v>2721</v>
      </c>
      <c r="E52" s="121" t="s">
        <v>2721</v>
      </c>
      <c r="F52" s="121" t="s">
        <v>2721</v>
      </c>
      <c r="G52" s="121" t="s">
        <v>2721</v>
      </c>
      <c r="H52" s="121" t="s">
        <v>2721</v>
      </c>
      <c r="I52" s="64">
        <f>I53</f>
        <v>22.741413709999996</v>
      </c>
      <c r="J52" s="65">
        <f t="shared" si="0"/>
        <v>1.294297414101362E-2</v>
      </c>
      <c r="K52" s="65">
        <f>I52/'סכום נכסי הקרן'!$C$41</f>
        <v>2.9748985261742941E-4</v>
      </c>
    </row>
    <row r="53" spans="1:11">
      <c r="A53" s="71" t="s">
        <v>42</v>
      </c>
      <c r="B53" s="124" t="s">
        <v>2721</v>
      </c>
      <c r="C53" s="124" t="s">
        <v>2721</v>
      </c>
      <c r="D53" s="124" t="s">
        <v>2721</v>
      </c>
      <c r="E53" s="124" t="s">
        <v>2721</v>
      </c>
      <c r="F53" s="124" t="s">
        <v>2721</v>
      </c>
      <c r="G53" s="124" t="s">
        <v>2721</v>
      </c>
      <c r="H53" s="124" t="s">
        <v>2721</v>
      </c>
      <c r="I53" s="64">
        <f>SUM(I54:I56)</f>
        <v>22.741413709999996</v>
      </c>
      <c r="J53" s="65">
        <f>IFERROR(I53/$I$8,0)</f>
        <v>1.294297414101362E-2</v>
      </c>
      <c r="K53" s="65">
        <f>I53/'סכום נכסי הקרן'!$C$41</f>
        <v>2.9748985261742941E-4</v>
      </c>
    </row>
    <row r="54" spans="1:11">
      <c r="A54" s="60" t="s">
        <v>2375</v>
      </c>
      <c r="B54" s="54">
        <v>31785000</v>
      </c>
      <c r="C54" s="54">
        <v>85</v>
      </c>
      <c r="D54" s="54" t="s">
        <v>2376</v>
      </c>
      <c r="E54" s="54" t="s">
        <v>2377</v>
      </c>
      <c r="F54" s="67" t="s">
        <v>137</v>
      </c>
      <c r="G54" s="124" t="s">
        <v>2721</v>
      </c>
      <c r="H54" s="122" t="s">
        <v>2721</v>
      </c>
      <c r="I54" s="61">
        <v>0.513068843</v>
      </c>
      <c r="J54" s="62">
        <f>IFERROR(I54/$I$8,0)</f>
        <v>2.9200633048545767E-4</v>
      </c>
      <c r="K54" s="62">
        <f>I54/'סכום נכסי הקרן'!$C$41</f>
        <v>6.7116660570467703E-6</v>
      </c>
    </row>
    <row r="55" spans="1:11">
      <c r="A55" s="60" t="s">
        <v>2375</v>
      </c>
      <c r="B55" s="54">
        <v>32085000</v>
      </c>
      <c r="C55" s="54">
        <v>85</v>
      </c>
      <c r="D55" s="54" t="s">
        <v>2376</v>
      </c>
      <c r="E55" s="54" t="s">
        <v>2377</v>
      </c>
      <c r="F55" s="67" t="s">
        <v>130</v>
      </c>
      <c r="G55" s="124" t="s">
        <v>2721</v>
      </c>
      <c r="H55" s="122" t="s">
        <v>2721</v>
      </c>
      <c r="I55" s="61">
        <v>1.2017893420000001</v>
      </c>
      <c r="J55" s="62">
        <f>IFERROR(I55/$I$8,0)</f>
        <v>6.8398247245341447E-4</v>
      </c>
      <c r="K55" s="62">
        <f>I55/'סכום נכסי הקרן'!$C$41</f>
        <v>1.5721104184106482E-5</v>
      </c>
    </row>
    <row r="56" spans="1:11">
      <c r="A56" s="60" t="s">
        <v>2375</v>
      </c>
      <c r="B56" s="54">
        <v>30385000</v>
      </c>
      <c r="C56" s="54">
        <v>85</v>
      </c>
      <c r="D56" s="54" t="s">
        <v>2376</v>
      </c>
      <c r="E56" s="54" t="s">
        <v>2377</v>
      </c>
      <c r="F56" s="67" t="s">
        <v>128</v>
      </c>
      <c r="G56" s="124" t="s">
        <v>2721</v>
      </c>
      <c r="H56" s="122" t="s">
        <v>2721</v>
      </c>
      <c r="I56" s="61">
        <v>21.026555524999996</v>
      </c>
      <c r="J56" s="62">
        <f>IFERROR(I56/$I$8,0)</f>
        <v>1.1966985338074748E-2</v>
      </c>
      <c r="K56" s="62">
        <f>I56/'סכום נכסי הקרן'!$C$41</f>
        <v>2.7505708237627615E-4</v>
      </c>
    </row>
    <row r="57" spans="1:11">
      <c r="A57" s="125" t="s">
        <v>2721</v>
      </c>
      <c r="B57" s="121" t="s">
        <v>2721</v>
      </c>
      <c r="C57" s="121" t="s">
        <v>2721</v>
      </c>
      <c r="D57" s="121" t="s">
        <v>2721</v>
      </c>
      <c r="E57" s="121" t="s">
        <v>2721</v>
      </c>
      <c r="F57" s="121" t="s">
        <v>2721</v>
      </c>
      <c r="G57" s="121" t="s">
        <v>2721</v>
      </c>
      <c r="H57" s="121" t="s">
        <v>2721</v>
      </c>
      <c r="I57" s="121" t="s">
        <v>2721</v>
      </c>
      <c r="J57" s="121" t="s">
        <v>2721</v>
      </c>
      <c r="K57" s="121" t="s">
        <v>2721</v>
      </c>
    </row>
    <row r="58" spans="1:11">
      <c r="A58" s="126" t="s">
        <v>2721</v>
      </c>
      <c r="B58" s="126" t="s">
        <v>2721</v>
      </c>
      <c r="C58" s="127" t="s">
        <v>2721</v>
      </c>
      <c r="D58" s="127" t="s">
        <v>2721</v>
      </c>
      <c r="E58" s="127" t="s">
        <v>2721</v>
      </c>
      <c r="F58" s="127" t="s">
        <v>2721</v>
      </c>
      <c r="G58" s="127" t="s">
        <v>2721</v>
      </c>
      <c r="H58" s="127" t="s">
        <v>2721</v>
      </c>
      <c r="I58" s="127" t="s">
        <v>2721</v>
      </c>
      <c r="J58" s="127" t="s">
        <v>2721</v>
      </c>
      <c r="K58" s="127" t="s">
        <v>2721</v>
      </c>
    </row>
    <row r="59" spans="1:11">
      <c r="A59" s="126" t="s">
        <v>2721</v>
      </c>
      <c r="B59" s="126" t="s">
        <v>2721</v>
      </c>
      <c r="C59" s="127" t="s">
        <v>2721</v>
      </c>
      <c r="D59" s="127" t="s">
        <v>2721</v>
      </c>
      <c r="E59" s="127" t="s">
        <v>2721</v>
      </c>
      <c r="F59" s="127" t="s">
        <v>2721</v>
      </c>
      <c r="G59" s="127" t="s">
        <v>2721</v>
      </c>
      <c r="H59" s="127" t="s">
        <v>2721</v>
      </c>
      <c r="I59" s="127" t="s">
        <v>2721</v>
      </c>
      <c r="J59" s="127" t="s">
        <v>2721</v>
      </c>
      <c r="K59" s="127" t="s">
        <v>2721</v>
      </c>
    </row>
    <row r="60" spans="1:11">
      <c r="A60" s="126" t="s">
        <v>2721</v>
      </c>
      <c r="B60" s="126" t="s">
        <v>2721</v>
      </c>
      <c r="C60" s="127" t="s">
        <v>2721</v>
      </c>
      <c r="D60" s="127" t="s">
        <v>2721</v>
      </c>
      <c r="E60" s="127" t="s">
        <v>2721</v>
      </c>
      <c r="F60" s="127" t="s">
        <v>2721</v>
      </c>
      <c r="G60" s="127" t="s">
        <v>2721</v>
      </c>
      <c r="H60" s="127" t="s">
        <v>2721</v>
      </c>
      <c r="I60" s="127" t="s">
        <v>2721</v>
      </c>
      <c r="J60" s="127" t="s">
        <v>2721</v>
      </c>
      <c r="K60" s="127" t="s">
        <v>2721</v>
      </c>
    </row>
    <row r="61" spans="1:11">
      <c r="A61" s="90" t="s">
        <v>200</v>
      </c>
      <c r="B61" s="126" t="s">
        <v>2721</v>
      </c>
      <c r="C61" s="127" t="s">
        <v>2721</v>
      </c>
      <c r="D61" s="127" t="s">
        <v>2721</v>
      </c>
      <c r="E61" s="127" t="s">
        <v>2721</v>
      </c>
      <c r="F61" s="127" t="s">
        <v>2721</v>
      </c>
      <c r="G61" s="127" t="s">
        <v>2721</v>
      </c>
      <c r="H61" s="127" t="s">
        <v>2721</v>
      </c>
      <c r="I61" s="127" t="s">
        <v>2721</v>
      </c>
      <c r="J61" s="127" t="s">
        <v>2721</v>
      </c>
      <c r="K61" s="127" t="s">
        <v>2721</v>
      </c>
    </row>
    <row r="62" spans="1:11" hidden="1">
      <c r="A62" s="91"/>
      <c r="C62" s="1"/>
    </row>
    <row r="63" spans="1:11" hidden="1">
      <c r="C63" s="1"/>
    </row>
    <row r="64" spans="1:11" hidden="1">
      <c r="C64" s="1"/>
    </row>
    <row r="65" spans="3:3" hidden="1">
      <c r="C65" s="1"/>
    </row>
    <row r="66" spans="3:3" hidden="1">
      <c r="C66" s="1"/>
    </row>
    <row r="67" spans="3:3" hidden="1">
      <c r="C67" s="1"/>
    </row>
    <row r="68" spans="3:3" hidden="1">
      <c r="C68" s="1"/>
    </row>
    <row r="69" spans="3:3" hidden="1">
      <c r="C69" s="1"/>
    </row>
    <row r="70" spans="3:3" hidden="1">
      <c r="C70" s="1"/>
    </row>
    <row r="71" spans="3:3" hidden="1">
      <c r="C71" s="1"/>
    </row>
    <row r="72" spans="3:3" hidden="1">
      <c r="C72" s="1"/>
    </row>
    <row r="73" spans="3:3" hidden="1">
      <c r="C73" s="1"/>
    </row>
    <row r="74" spans="3:3" hidden="1">
      <c r="C74" s="1"/>
    </row>
    <row r="75" spans="3:3" hidden="1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C502" s="1"/>
    </row>
    <row r="503" spans="3:4" hidden="1">
      <c r="C503" s="1"/>
    </row>
    <row r="504" spans="3:4" hidden="1">
      <c r="C504" s="1"/>
    </row>
    <row r="505" spans="3:4" hidden="1">
      <c r="D505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0.28515625" style="2" bestFit="1" customWidth="1"/>
    <col min="2" max="2" width="36.7109375" style="2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142</v>
      </c>
      <c r="B1" s="36" t="s" vm="1">
        <v>208</v>
      </c>
    </row>
    <row r="2" spans="1:17">
      <c r="A2" s="36" t="s">
        <v>141</v>
      </c>
      <c r="B2" s="36" t="s">
        <v>209</v>
      </c>
    </row>
    <row r="3" spans="1:17">
      <c r="A3" s="36" t="s">
        <v>143</v>
      </c>
      <c r="B3" s="36" t="s">
        <v>210</v>
      </c>
    </row>
    <row r="4" spans="1:17">
      <c r="A4" s="36" t="s">
        <v>144</v>
      </c>
      <c r="B4" s="36">
        <v>8602</v>
      </c>
    </row>
    <row r="5" spans="1:17">
      <c r="A5" s="145" t="s">
        <v>86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7"/>
    </row>
    <row r="6" spans="1:17" s="3" customFormat="1">
      <c r="A6" s="37" t="s">
        <v>112</v>
      </c>
      <c r="B6" s="38" t="s">
        <v>44</v>
      </c>
      <c r="C6" s="38" t="s">
        <v>116</v>
      </c>
      <c r="D6" s="38" t="s">
        <v>14</v>
      </c>
      <c r="E6" s="38" t="s">
        <v>66</v>
      </c>
      <c r="F6" s="38" t="s">
        <v>101</v>
      </c>
      <c r="G6" s="38" t="s">
        <v>17</v>
      </c>
      <c r="H6" s="38" t="s">
        <v>100</v>
      </c>
      <c r="I6" s="38" t="s">
        <v>16</v>
      </c>
      <c r="J6" s="38" t="s">
        <v>18</v>
      </c>
      <c r="K6" s="38" t="s">
        <v>185</v>
      </c>
      <c r="L6" s="38" t="s">
        <v>184</v>
      </c>
      <c r="M6" s="38" t="s">
        <v>199</v>
      </c>
      <c r="N6" s="38" t="s">
        <v>62</v>
      </c>
      <c r="O6" s="38" t="s">
        <v>187</v>
      </c>
      <c r="P6" s="38" t="s">
        <v>145</v>
      </c>
      <c r="Q6" s="128" t="s">
        <v>147</v>
      </c>
    </row>
    <row r="7" spans="1:17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26" t="s">
        <v>21</v>
      </c>
      <c r="G7" s="26" t="s">
        <v>20</v>
      </c>
      <c r="H7" s="118" t="s">
        <v>2721</v>
      </c>
      <c r="I7" s="26" t="s">
        <v>19</v>
      </c>
      <c r="J7" s="26" t="s">
        <v>19</v>
      </c>
      <c r="K7" s="26" t="s">
        <v>192</v>
      </c>
      <c r="L7" s="118" t="s">
        <v>2721</v>
      </c>
      <c r="M7" s="12" t="s">
        <v>188</v>
      </c>
      <c r="N7" s="26" t="s">
        <v>193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9" t="s">
        <v>2721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110</v>
      </c>
      <c r="Q8" s="15" t="s">
        <v>111</v>
      </c>
    </row>
    <row r="9" spans="1:17" s="4" customFormat="1" ht="20.25">
      <c r="A9" s="54" t="s">
        <v>25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61">
        <v>17.19251298010154</v>
      </c>
      <c r="H9" s="124" t="s">
        <v>2721</v>
      </c>
      <c r="I9" s="124" t="s">
        <v>2721</v>
      </c>
      <c r="J9" s="62">
        <v>1.6762352361553847E-2</v>
      </c>
      <c r="K9" s="124" t="s">
        <v>2721</v>
      </c>
      <c r="L9" s="124" t="s">
        <v>2721</v>
      </c>
      <c r="M9" s="124" t="s">
        <v>2721</v>
      </c>
      <c r="N9" s="61">
        <v>11406.844888224001</v>
      </c>
      <c r="O9" s="124" t="s">
        <v>2721</v>
      </c>
      <c r="P9" s="62">
        <f>IFERROR(N9/$N$9,0)</f>
        <v>1</v>
      </c>
      <c r="Q9" s="62">
        <f>N9/'סכום נכסי הקרן'!$C$41</f>
        <v>0.14921766289030045</v>
      </c>
    </row>
    <row r="10" spans="1:17">
      <c r="A10" s="55" t="s">
        <v>179</v>
      </c>
      <c r="B10" s="121" t="s">
        <v>2721</v>
      </c>
      <c r="C10" s="121" t="s">
        <v>2721</v>
      </c>
      <c r="D10" s="121" t="s">
        <v>2721</v>
      </c>
      <c r="E10" s="121" t="s">
        <v>2721</v>
      </c>
      <c r="F10" s="121" t="s">
        <v>2721</v>
      </c>
      <c r="G10" s="64">
        <v>17.19251298010154</v>
      </c>
      <c r="H10" s="121" t="s">
        <v>2721</v>
      </c>
      <c r="I10" s="121" t="s">
        <v>2721</v>
      </c>
      <c r="J10" s="65">
        <v>1.6762352361553847E-2</v>
      </c>
      <c r="K10" s="121" t="s">
        <v>2721</v>
      </c>
      <c r="L10" s="121" t="s">
        <v>2721</v>
      </c>
      <c r="M10" s="121" t="s">
        <v>2721</v>
      </c>
      <c r="N10" s="64">
        <v>11406.844888224001</v>
      </c>
      <c r="O10" s="121" t="s">
        <v>2721</v>
      </c>
      <c r="P10" s="65">
        <f t="shared" ref="P10:P20" si="0">IFERROR(N10/$N$9,0)</f>
        <v>1</v>
      </c>
      <c r="Q10" s="65">
        <f>N10/'סכום נכסי הקרן'!$C$41</f>
        <v>0.14921766289030045</v>
      </c>
    </row>
    <row r="11" spans="1:17">
      <c r="A11" s="57" t="s">
        <v>23</v>
      </c>
      <c r="B11" s="124" t="s">
        <v>2721</v>
      </c>
      <c r="C11" s="124" t="s">
        <v>2721</v>
      </c>
      <c r="D11" s="124" t="s">
        <v>2721</v>
      </c>
      <c r="E11" s="124" t="s">
        <v>2721</v>
      </c>
      <c r="F11" s="124" t="s">
        <v>2721</v>
      </c>
      <c r="G11" s="61">
        <v>17.19251298010154</v>
      </c>
      <c r="H11" s="124" t="s">
        <v>2721</v>
      </c>
      <c r="I11" s="124" t="s">
        <v>2721</v>
      </c>
      <c r="J11" s="62">
        <v>1.6762352361553847E-2</v>
      </c>
      <c r="K11" s="124" t="s">
        <v>2721</v>
      </c>
      <c r="L11" s="124" t="s">
        <v>2721</v>
      </c>
      <c r="M11" s="124" t="s">
        <v>2721</v>
      </c>
      <c r="N11" s="61">
        <v>11406.844888224001</v>
      </c>
      <c r="O11" s="124" t="s">
        <v>2721</v>
      </c>
      <c r="P11" s="62">
        <f t="shared" si="0"/>
        <v>1</v>
      </c>
      <c r="Q11" s="62">
        <f>N11/'סכום נכסי הקרן'!$C$41</f>
        <v>0.14921766289030045</v>
      </c>
    </row>
    <row r="12" spans="1:17">
      <c r="A12" s="58" t="s">
        <v>22</v>
      </c>
      <c r="B12" s="121" t="s">
        <v>2721</v>
      </c>
      <c r="C12" s="121" t="s">
        <v>2721</v>
      </c>
      <c r="D12" s="121" t="s">
        <v>2721</v>
      </c>
      <c r="E12" s="121" t="s">
        <v>2721</v>
      </c>
      <c r="F12" s="121" t="s">
        <v>2721</v>
      </c>
      <c r="G12" s="64">
        <v>17.19251298010154</v>
      </c>
      <c r="H12" s="121" t="s">
        <v>2721</v>
      </c>
      <c r="I12" s="121" t="s">
        <v>2721</v>
      </c>
      <c r="J12" s="65">
        <v>1.6762352361553847E-2</v>
      </c>
      <c r="K12" s="121" t="s">
        <v>2721</v>
      </c>
      <c r="L12" s="121" t="s">
        <v>2721</v>
      </c>
      <c r="M12" s="121" t="s">
        <v>2721</v>
      </c>
      <c r="N12" s="64">
        <v>11406.844888224001</v>
      </c>
      <c r="O12" s="121" t="s">
        <v>2721</v>
      </c>
      <c r="P12" s="65">
        <f t="shared" si="0"/>
        <v>1</v>
      </c>
      <c r="Q12" s="65">
        <f>N12/'סכום נכסי הקרן'!$C$41</f>
        <v>0.14921766289030045</v>
      </c>
    </row>
    <row r="13" spans="1:17">
      <c r="A13" s="59" t="s">
        <v>211</v>
      </c>
      <c r="B13" s="54" t="s">
        <v>212</v>
      </c>
      <c r="C13" s="67" t="s">
        <v>117</v>
      </c>
      <c r="D13" s="54" t="s">
        <v>213</v>
      </c>
      <c r="E13" s="124" t="s">
        <v>2721</v>
      </c>
      <c r="F13" s="124" t="s">
        <v>2721</v>
      </c>
      <c r="G13" s="61">
        <v>3.3699999999580346</v>
      </c>
      <c r="H13" s="67" t="s">
        <v>129</v>
      </c>
      <c r="I13" s="68">
        <v>7.4999999999999997E-3</v>
      </c>
      <c r="J13" s="62">
        <v>1.1599999999731891E-2</v>
      </c>
      <c r="K13" s="61">
        <v>30747.755905000005</v>
      </c>
      <c r="L13" s="63">
        <v>111.6</v>
      </c>
      <c r="M13" s="124" t="s">
        <v>2721</v>
      </c>
      <c r="N13" s="61">
        <v>34.314497512000003</v>
      </c>
      <c r="O13" s="62">
        <v>1.468420236932155E-6</v>
      </c>
      <c r="P13" s="62">
        <f t="shared" si="0"/>
        <v>3.0082374090512095E-3</v>
      </c>
      <c r="Q13" s="62">
        <f>N13/'סכום נכסי הקרן'!$C$41</f>
        <v>4.488821555977942E-4</v>
      </c>
    </row>
    <row r="14" spans="1:17">
      <c r="A14" s="59" t="s">
        <v>214</v>
      </c>
      <c r="B14" s="54" t="s">
        <v>215</v>
      </c>
      <c r="C14" s="67" t="s">
        <v>117</v>
      </c>
      <c r="D14" s="54" t="s">
        <v>213</v>
      </c>
      <c r="E14" s="124" t="s">
        <v>2721</v>
      </c>
      <c r="F14" s="124" t="s">
        <v>2721</v>
      </c>
      <c r="G14" s="61">
        <v>5.3400000000432817</v>
      </c>
      <c r="H14" s="67" t="s">
        <v>129</v>
      </c>
      <c r="I14" s="68">
        <v>5.0000000000000001E-3</v>
      </c>
      <c r="J14" s="62">
        <v>1.2600000000071436E-2</v>
      </c>
      <c r="K14" s="61">
        <v>44308.115454999999</v>
      </c>
      <c r="L14" s="63">
        <v>107.42</v>
      </c>
      <c r="M14" s="124" t="s">
        <v>2721</v>
      </c>
      <c r="N14" s="61">
        <v>47.595778191000001</v>
      </c>
      <c r="O14" s="62">
        <v>2.1799224662913739E-6</v>
      </c>
      <c r="P14" s="62">
        <f t="shared" si="0"/>
        <v>4.1725629354473033E-3</v>
      </c>
      <c r="Q14" s="62">
        <f>N14/'סכום נכסי הקרן'!$C$41</f>
        <v>6.2262008949013812E-4</v>
      </c>
    </row>
    <row r="15" spans="1:17">
      <c r="A15" s="59" t="s">
        <v>216</v>
      </c>
      <c r="B15" s="54" t="s">
        <v>217</v>
      </c>
      <c r="C15" s="67" t="s">
        <v>117</v>
      </c>
      <c r="D15" s="54" t="s">
        <v>213</v>
      </c>
      <c r="E15" s="124" t="s">
        <v>2721</v>
      </c>
      <c r="F15" s="124" t="s">
        <v>2721</v>
      </c>
      <c r="G15" s="61">
        <v>10.160000000001066</v>
      </c>
      <c r="H15" s="67" t="s">
        <v>129</v>
      </c>
      <c r="I15" s="68">
        <v>0.04</v>
      </c>
      <c r="J15" s="62">
        <v>1.5300000000000957E-2</v>
      </c>
      <c r="K15" s="61">
        <v>1392965.0933950001</v>
      </c>
      <c r="L15" s="63">
        <v>172.48</v>
      </c>
      <c r="M15" s="124" t="s">
        <v>2721</v>
      </c>
      <c r="N15" s="61">
        <v>2402.5860455089996</v>
      </c>
      <c r="O15" s="62">
        <v>8.743024115189123E-5</v>
      </c>
      <c r="P15" s="62">
        <f t="shared" si="0"/>
        <v>0.21062669555446831</v>
      </c>
      <c r="Q15" s="62">
        <f>N15/'סכום נכסי הקרן'!$C$41</f>
        <v>3.1429223252944595E-2</v>
      </c>
    </row>
    <row r="16" spans="1:17">
      <c r="A16" s="59" t="s">
        <v>218</v>
      </c>
      <c r="B16" s="54" t="s">
        <v>219</v>
      </c>
      <c r="C16" s="67" t="s">
        <v>117</v>
      </c>
      <c r="D16" s="54" t="s">
        <v>213</v>
      </c>
      <c r="E16" s="124" t="s">
        <v>2721</v>
      </c>
      <c r="F16" s="124" t="s">
        <v>2721</v>
      </c>
      <c r="G16" s="61">
        <v>19.080000000000126</v>
      </c>
      <c r="H16" s="67" t="s">
        <v>129</v>
      </c>
      <c r="I16" s="68">
        <v>0.01</v>
      </c>
      <c r="J16" s="62">
        <v>1.7300000000000152E-2</v>
      </c>
      <c r="K16" s="61">
        <v>5342039.3285170002</v>
      </c>
      <c r="L16" s="63">
        <v>98.46</v>
      </c>
      <c r="M16" s="124" t="s">
        <v>2721</v>
      </c>
      <c r="N16" s="61">
        <v>5259.7720169040003</v>
      </c>
      <c r="O16" s="62">
        <v>2.9505709155368563E-4</v>
      </c>
      <c r="P16" s="62">
        <f t="shared" si="0"/>
        <v>0.46110664854696076</v>
      </c>
      <c r="Q16" s="62">
        <f>N16/'סכום נכסי הקרן'!$C$41</f>
        <v>6.880525643935663E-2</v>
      </c>
    </row>
    <row r="17" spans="1:17">
      <c r="A17" s="59" t="s">
        <v>220</v>
      </c>
      <c r="B17" s="54" t="s">
        <v>221</v>
      </c>
      <c r="C17" s="67" t="s">
        <v>117</v>
      </c>
      <c r="D17" s="54" t="s">
        <v>213</v>
      </c>
      <c r="E17" s="124" t="s">
        <v>2721</v>
      </c>
      <c r="F17" s="124" t="s">
        <v>2721</v>
      </c>
      <c r="G17" s="61">
        <v>14.420000000001988</v>
      </c>
      <c r="H17" s="67" t="s">
        <v>129</v>
      </c>
      <c r="I17" s="68">
        <v>2.75E-2</v>
      </c>
      <c r="J17" s="62">
        <v>1.6500000000004619E-2</v>
      </c>
      <c r="K17" s="61">
        <v>1234690.6234019999</v>
      </c>
      <c r="L17" s="63">
        <v>140.35</v>
      </c>
      <c r="M17" s="124" t="s">
        <v>2721</v>
      </c>
      <c r="N17" s="61">
        <v>1732.8883666679999</v>
      </c>
      <c r="O17" s="62">
        <v>6.7745349043840688E-5</v>
      </c>
      <c r="P17" s="62">
        <f t="shared" si="0"/>
        <v>0.1519165363997339</v>
      </c>
      <c r="Q17" s="62">
        <f>N17/'סכום נכסי הקרן'!$C$41</f>
        <v>2.2668630515957546E-2</v>
      </c>
    </row>
    <row r="18" spans="1:17">
      <c r="A18" s="59" t="s">
        <v>222</v>
      </c>
      <c r="B18" s="54" t="s">
        <v>223</v>
      </c>
      <c r="C18" s="67" t="s">
        <v>117</v>
      </c>
      <c r="D18" s="54" t="s">
        <v>213</v>
      </c>
      <c r="E18" s="124" t="s">
        <v>2721</v>
      </c>
      <c r="F18" s="124" t="s">
        <v>2721</v>
      </c>
      <c r="G18" s="61">
        <v>1.8300000000568837</v>
      </c>
      <c r="H18" s="67" t="s">
        <v>129</v>
      </c>
      <c r="I18" s="68">
        <v>7.4999999999999997E-3</v>
      </c>
      <c r="J18" s="62">
        <v>1.2500000000618301E-2</v>
      </c>
      <c r="K18" s="61">
        <v>10919.087</v>
      </c>
      <c r="L18" s="63">
        <v>111.09</v>
      </c>
      <c r="M18" s="124" t="s">
        <v>2721</v>
      </c>
      <c r="N18" s="61">
        <v>12.130013857</v>
      </c>
      <c r="O18" s="62">
        <v>5.0312048699588722E-7</v>
      </c>
      <c r="P18" s="62">
        <f t="shared" si="0"/>
        <v>1.0633978085844379E-3</v>
      </c>
      <c r="Q18" s="62">
        <f>N18/'סכום נכסי הקרן'!$C$41</f>
        <v>1.5867773571963688E-4</v>
      </c>
    </row>
    <row r="19" spans="1:17">
      <c r="A19" s="59" t="s">
        <v>224</v>
      </c>
      <c r="B19" s="54" t="s">
        <v>225</v>
      </c>
      <c r="C19" s="67" t="s">
        <v>117</v>
      </c>
      <c r="D19" s="54" t="s">
        <v>213</v>
      </c>
      <c r="E19" s="124" t="s">
        <v>2721</v>
      </c>
      <c r="F19" s="124" t="s">
        <v>2721</v>
      </c>
      <c r="G19" s="61">
        <v>7.8899999999861956</v>
      </c>
      <c r="H19" s="67" t="s">
        <v>129</v>
      </c>
      <c r="I19" s="68">
        <v>1E-3</v>
      </c>
      <c r="J19" s="62">
        <v>1.4600000000001074E-2</v>
      </c>
      <c r="K19" s="61">
        <v>185624.47899999999</v>
      </c>
      <c r="L19" s="63">
        <v>100.3</v>
      </c>
      <c r="M19" s="124" t="s">
        <v>2721</v>
      </c>
      <c r="N19" s="61">
        <v>186.18135571299999</v>
      </c>
      <c r="O19" s="62">
        <v>7.194586903586451E-6</v>
      </c>
      <c r="P19" s="62">
        <f t="shared" si="0"/>
        <v>1.6321897732229765E-2</v>
      </c>
      <c r="Q19" s="62">
        <f>N19/'סכום נכסי הקרן'!$C$41</f>
        <v>2.4355154335378199E-3</v>
      </c>
    </row>
    <row r="20" spans="1:17">
      <c r="A20" s="59" t="s">
        <v>226</v>
      </c>
      <c r="B20" s="54" t="s">
        <v>227</v>
      </c>
      <c r="C20" s="67" t="s">
        <v>117</v>
      </c>
      <c r="D20" s="54" t="s">
        <v>213</v>
      </c>
      <c r="E20" s="124" t="s">
        <v>2721</v>
      </c>
      <c r="F20" s="124" t="s">
        <v>2721</v>
      </c>
      <c r="G20" s="61">
        <v>25.699999999994219</v>
      </c>
      <c r="H20" s="67" t="s">
        <v>129</v>
      </c>
      <c r="I20" s="68">
        <v>5.0000000000000001E-3</v>
      </c>
      <c r="J20" s="62">
        <v>1.7899999999998265E-2</v>
      </c>
      <c r="K20" s="61">
        <v>2159362.4995579999</v>
      </c>
      <c r="L20" s="63">
        <v>80.180000000000007</v>
      </c>
      <c r="M20" s="124" t="s">
        <v>2721</v>
      </c>
      <c r="N20" s="61">
        <v>1731.37681387</v>
      </c>
      <c r="O20" s="62">
        <v>1.3752029418403366E-4</v>
      </c>
      <c r="P20" s="62">
        <f t="shared" si="0"/>
        <v>0.15178402361352425</v>
      </c>
      <c r="Q20" s="62">
        <f>N20/'סכום נכסי הקרן'!$C$41</f>
        <v>2.2648857267696262E-2</v>
      </c>
    </row>
    <row r="21" spans="1:17">
      <c r="A21" s="129" t="s">
        <v>2721</v>
      </c>
      <c r="B21" s="124" t="s">
        <v>2721</v>
      </c>
      <c r="C21" s="124" t="s">
        <v>2721</v>
      </c>
      <c r="D21" s="124" t="s">
        <v>2721</v>
      </c>
      <c r="E21" s="124" t="s">
        <v>2721</v>
      </c>
      <c r="F21" s="124" t="s">
        <v>2721</v>
      </c>
      <c r="G21" s="124" t="s">
        <v>2721</v>
      </c>
      <c r="H21" s="124" t="s">
        <v>2721</v>
      </c>
      <c r="I21" s="124" t="s">
        <v>2721</v>
      </c>
      <c r="J21" s="124" t="s">
        <v>2721</v>
      </c>
      <c r="K21" s="124" t="s">
        <v>2721</v>
      </c>
      <c r="L21" s="124" t="s">
        <v>2721</v>
      </c>
      <c r="M21" s="124" t="s">
        <v>2721</v>
      </c>
      <c r="N21" s="124" t="s">
        <v>2721</v>
      </c>
      <c r="O21" s="124" t="s">
        <v>2721</v>
      </c>
      <c r="P21" s="124" t="s">
        <v>2721</v>
      </c>
      <c r="Q21" s="124" t="s">
        <v>2721</v>
      </c>
    </row>
    <row r="22" spans="1:17">
      <c r="A22" s="124" t="s">
        <v>2721</v>
      </c>
      <c r="B22" s="124" t="s">
        <v>2721</v>
      </c>
      <c r="C22" s="124" t="s">
        <v>2721</v>
      </c>
      <c r="D22" s="124" t="s">
        <v>2721</v>
      </c>
      <c r="E22" s="124" t="s">
        <v>2721</v>
      </c>
      <c r="F22" s="124" t="s">
        <v>2721</v>
      </c>
      <c r="G22" s="124" t="s">
        <v>2721</v>
      </c>
      <c r="H22" s="124" t="s">
        <v>2721</v>
      </c>
      <c r="I22" s="124" t="s">
        <v>2721</v>
      </c>
      <c r="J22" s="124" t="s">
        <v>2721</v>
      </c>
      <c r="K22" s="124" t="s">
        <v>2721</v>
      </c>
      <c r="L22" s="124" t="s">
        <v>2721</v>
      </c>
      <c r="M22" s="124" t="s">
        <v>2721</v>
      </c>
      <c r="N22" s="124" t="s">
        <v>2721</v>
      </c>
      <c r="O22" s="124" t="s">
        <v>2721</v>
      </c>
      <c r="P22" s="124" t="s">
        <v>2721</v>
      </c>
      <c r="Q22" s="124" t="s">
        <v>2721</v>
      </c>
    </row>
    <row r="23" spans="1:17">
      <c r="A23" s="124" t="s">
        <v>2721</v>
      </c>
      <c r="B23" s="124" t="s">
        <v>2721</v>
      </c>
      <c r="C23" s="124" t="s">
        <v>2721</v>
      </c>
      <c r="D23" s="124" t="s">
        <v>2721</v>
      </c>
      <c r="E23" s="124" t="s">
        <v>2721</v>
      </c>
      <c r="F23" s="124" t="s">
        <v>2721</v>
      </c>
      <c r="G23" s="124" t="s">
        <v>2721</v>
      </c>
      <c r="H23" s="124" t="s">
        <v>2721</v>
      </c>
      <c r="I23" s="124" t="s">
        <v>2721</v>
      </c>
      <c r="J23" s="124" t="s">
        <v>2721</v>
      </c>
      <c r="K23" s="124" t="s">
        <v>2721</v>
      </c>
      <c r="L23" s="124" t="s">
        <v>2721</v>
      </c>
      <c r="M23" s="124" t="s">
        <v>2721</v>
      </c>
      <c r="N23" s="124" t="s">
        <v>2721</v>
      </c>
      <c r="O23" s="124" t="s">
        <v>2721</v>
      </c>
      <c r="P23" s="124" t="s">
        <v>2721</v>
      </c>
      <c r="Q23" s="124" t="s">
        <v>2721</v>
      </c>
    </row>
    <row r="24" spans="1:17">
      <c r="A24" s="90" t="s">
        <v>109</v>
      </c>
      <c r="B24" s="130" t="s">
        <v>2721</v>
      </c>
      <c r="C24" s="130" t="s">
        <v>2721</v>
      </c>
      <c r="D24" s="124" t="s">
        <v>2721</v>
      </c>
      <c r="E24" s="124" t="s">
        <v>2721</v>
      </c>
      <c r="F24" s="124" t="s">
        <v>2721</v>
      </c>
      <c r="G24" s="124" t="s">
        <v>2721</v>
      </c>
      <c r="H24" s="124" t="s">
        <v>2721</v>
      </c>
      <c r="I24" s="124" t="s">
        <v>2721</v>
      </c>
      <c r="J24" s="124" t="s">
        <v>2721</v>
      </c>
      <c r="K24" s="124" t="s">
        <v>2721</v>
      </c>
      <c r="L24" s="124" t="s">
        <v>2721</v>
      </c>
      <c r="M24" s="124" t="s">
        <v>2721</v>
      </c>
      <c r="N24" s="124" t="s">
        <v>2721</v>
      </c>
      <c r="O24" s="124" t="s">
        <v>2721</v>
      </c>
      <c r="P24" s="124" t="s">
        <v>2721</v>
      </c>
      <c r="Q24" s="124" t="s">
        <v>2721</v>
      </c>
    </row>
    <row r="25" spans="1:17">
      <c r="A25" s="90" t="s">
        <v>183</v>
      </c>
      <c r="B25" s="130" t="s">
        <v>2721</v>
      </c>
      <c r="C25" s="130" t="s">
        <v>2721</v>
      </c>
      <c r="D25" s="124" t="s">
        <v>2721</v>
      </c>
      <c r="E25" s="124" t="s">
        <v>2721</v>
      </c>
      <c r="F25" s="124" t="s">
        <v>2721</v>
      </c>
      <c r="G25" s="124" t="s">
        <v>2721</v>
      </c>
      <c r="H25" s="124" t="s">
        <v>2721</v>
      </c>
      <c r="I25" s="124" t="s">
        <v>2721</v>
      </c>
      <c r="J25" s="124" t="s">
        <v>2721</v>
      </c>
      <c r="K25" s="124" t="s">
        <v>2721</v>
      </c>
      <c r="L25" s="124" t="s">
        <v>2721</v>
      </c>
      <c r="M25" s="124" t="s">
        <v>2721</v>
      </c>
      <c r="N25" s="124" t="s">
        <v>2721</v>
      </c>
      <c r="O25" s="124" t="s">
        <v>2721</v>
      </c>
      <c r="P25" s="124" t="s">
        <v>2721</v>
      </c>
      <c r="Q25" s="124" t="s">
        <v>2721</v>
      </c>
    </row>
    <row r="26" spans="1:17">
      <c r="A26" s="90" t="s">
        <v>191</v>
      </c>
      <c r="B26" s="131" t="s">
        <v>2721</v>
      </c>
      <c r="C26" s="131" t="s">
        <v>2721</v>
      </c>
      <c r="D26" s="124" t="s">
        <v>2721</v>
      </c>
      <c r="E26" s="124" t="s">
        <v>2721</v>
      </c>
      <c r="F26" s="124" t="s">
        <v>2721</v>
      </c>
      <c r="G26" s="124" t="s">
        <v>2721</v>
      </c>
      <c r="H26" s="124" t="s">
        <v>2721</v>
      </c>
      <c r="I26" s="124" t="s">
        <v>2721</v>
      </c>
      <c r="J26" s="124" t="s">
        <v>2721</v>
      </c>
      <c r="K26" s="124" t="s">
        <v>2721</v>
      </c>
      <c r="L26" s="124" t="s">
        <v>2721</v>
      </c>
      <c r="M26" s="124" t="s">
        <v>2721</v>
      </c>
      <c r="N26" s="124" t="s">
        <v>2721</v>
      </c>
      <c r="O26" s="124" t="s">
        <v>2721</v>
      </c>
      <c r="P26" s="124" t="s">
        <v>2721</v>
      </c>
      <c r="Q26" s="124" t="s">
        <v>2721</v>
      </c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</row>
    <row r="110" spans="1:17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hidden="1">
      <c r="B121" s="1"/>
      <c r="C121" s="1"/>
    </row>
    <row r="122" spans="1:17" hidden="1">
      <c r="B122" s="1"/>
      <c r="C122" s="1"/>
    </row>
    <row r="123" spans="1:17" hidden="1">
      <c r="B123" s="1"/>
      <c r="C123" s="1"/>
    </row>
    <row r="124" spans="1:17" hidden="1">
      <c r="B124" s="1"/>
      <c r="C124" s="1"/>
    </row>
    <row r="125" spans="1:17" hidden="1">
      <c r="B125" s="1"/>
      <c r="C125" s="1"/>
    </row>
    <row r="126" spans="1:17" hidden="1">
      <c r="B126" s="1"/>
      <c r="C126" s="1"/>
    </row>
    <row r="127" spans="1:17" hidden="1">
      <c r="B127" s="1"/>
      <c r="C127" s="1"/>
    </row>
    <row r="128" spans="1:17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27:C27 M5 N5:P7 D5:H28 C1:P4 B5:C25 M30:M1048576 I5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47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85546875" style="2" customWidth="1"/>
    <col min="2" max="2" width="64.8554687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142</v>
      </c>
      <c r="B1" s="36" t="s" vm="1">
        <v>208</v>
      </c>
    </row>
    <row r="2" spans="1:19">
      <c r="A2" s="36" t="s">
        <v>141</v>
      </c>
      <c r="B2" s="36" t="s">
        <v>209</v>
      </c>
    </row>
    <row r="3" spans="1:19">
      <c r="A3" s="36" t="s">
        <v>143</v>
      </c>
      <c r="B3" s="36" t="s">
        <v>210</v>
      </c>
    </row>
    <row r="4" spans="1:19">
      <c r="A4" s="36" t="s">
        <v>144</v>
      </c>
      <c r="B4" s="36">
        <v>8602</v>
      </c>
    </row>
    <row r="5" spans="1:19" ht="18.75">
      <c r="A5" s="145" t="s">
        <v>87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9"/>
    </row>
    <row r="6" spans="1:19" s="3" customFormat="1">
      <c r="A6" s="132" t="s">
        <v>112</v>
      </c>
      <c r="B6" s="39" t="s">
        <v>44</v>
      </c>
      <c r="C6" s="39" t="s">
        <v>116</v>
      </c>
      <c r="D6" s="39" t="s">
        <v>173</v>
      </c>
      <c r="E6" s="39" t="s">
        <v>114</v>
      </c>
      <c r="F6" s="39" t="s">
        <v>65</v>
      </c>
      <c r="G6" s="39" t="s">
        <v>14</v>
      </c>
      <c r="H6" s="39" t="s">
        <v>66</v>
      </c>
      <c r="I6" s="39" t="s">
        <v>101</v>
      </c>
      <c r="J6" s="39" t="s">
        <v>17</v>
      </c>
      <c r="K6" s="39" t="s">
        <v>100</v>
      </c>
      <c r="L6" s="39" t="s">
        <v>16</v>
      </c>
      <c r="M6" s="39" t="s">
        <v>18</v>
      </c>
      <c r="N6" s="39" t="s">
        <v>185</v>
      </c>
      <c r="O6" s="39" t="s">
        <v>184</v>
      </c>
      <c r="P6" s="39" t="s">
        <v>62</v>
      </c>
      <c r="Q6" s="39" t="s">
        <v>59</v>
      </c>
      <c r="R6" s="39" t="s">
        <v>145</v>
      </c>
      <c r="S6" s="133" t="s">
        <v>147</v>
      </c>
    </row>
    <row r="7" spans="1:19" s="3" customFormat="1">
      <c r="A7" s="134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118" t="s">
        <v>2721</v>
      </c>
      <c r="G7" s="118" t="s">
        <v>2721</v>
      </c>
      <c r="H7" s="118" t="s">
        <v>2721</v>
      </c>
      <c r="I7" s="12" t="s">
        <v>21</v>
      </c>
      <c r="J7" s="12" t="s">
        <v>20</v>
      </c>
      <c r="K7" s="118" t="s">
        <v>2721</v>
      </c>
      <c r="L7" s="12" t="s">
        <v>19</v>
      </c>
      <c r="M7" s="12" t="s">
        <v>19</v>
      </c>
      <c r="N7" s="12" t="s">
        <v>192</v>
      </c>
      <c r="O7" s="118" t="s">
        <v>2721</v>
      </c>
      <c r="P7" s="12" t="s">
        <v>188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35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110</v>
      </c>
      <c r="Q8" s="14" t="s">
        <v>111</v>
      </c>
      <c r="R8" s="33" t="s">
        <v>148</v>
      </c>
      <c r="S8" s="47" t="s">
        <v>174</v>
      </c>
    </row>
    <row r="9" spans="1:19" s="4" customFormat="1" ht="20.25">
      <c r="A9" s="56" t="s">
        <v>45</v>
      </c>
      <c r="B9" s="121" t="s">
        <v>2721</v>
      </c>
      <c r="C9" s="121" t="s">
        <v>2721</v>
      </c>
      <c r="D9" s="121" t="s">
        <v>2721</v>
      </c>
      <c r="E9" s="121" t="s">
        <v>2721</v>
      </c>
      <c r="F9" s="121" t="s">
        <v>2721</v>
      </c>
      <c r="G9" s="121" t="s">
        <v>2721</v>
      </c>
      <c r="H9" s="121" t="s">
        <v>2721</v>
      </c>
      <c r="I9" s="121" t="s">
        <v>2721</v>
      </c>
      <c r="J9" s="121" t="s">
        <v>2721</v>
      </c>
      <c r="K9" s="121" t="s">
        <v>2721</v>
      </c>
      <c r="L9" s="121" t="s">
        <v>2721</v>
      </c>
      <c r="M9" s="121" t="s">
        <v>2721</v>
      </c>
      <c r="N9" s="121" t="s">
        <v>2721</v>
      </c>
      <c r="O9" s="121" t="s">
        <v>2721</v>
      </c>
      <c r="P9" s="64">
        <v>0</v>
      </c>
      <c r="Q9" s="121" t="s">
        <v>2721</v>
      </c>
      <c r="R9" s="65">
        <v>0</v>
      </c>
      <c r="S9" s="65">
        <v>4.0621510609074897E-6</v>
      </c>
    </row>
    <row r="10" spans="1:19">
      <c r="A10" s="124" t="s">
        <v>2721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124" t="s">
        <v>2721</v>
      </c>
      <c r="I10" s="124" t="s">
        <v>2721</v>
      </c>
      <c r="J10" s="124" t="s">
        <v>2721</v>
      </c>
      <c r="K10" s="124" t="s">
        <v>2721</v>
      </c>
      <c r="L10" s="124" t="s">
        <v>2721</v>
      </c>
      <c r="M10" s="124" t="s">
        <v>2721</v>
      </c>
      <c r="N10" s="124" t="s">
        <v>2721</v>
      </c>
      <c r="O10" s="124" t="s">
        <v>2721</v>
      </c>
      <c r="P10" s="124" t="s">
        <v>2721</v>
      </c>
      <c r="Q10" s="124" t="s">
        <v>2721</v>
      </c>
      <c r="R10" s="124" t="s">
        <v>2721</v>
      </c>
      <c r="S10" s="124" t="s">
        <v>2721</v>
      </c>
    </row>
    <row r="11" spans="1:19">
      <c r="A11" s="124" t="s">
        <v>2721</v>
      </c>
      <c r="B11" s="124" t="s">
        <v>2721</v>
      </c>
      <c r="C11" s="124" t="s">
        <v>2721</v>
      </c>
      <c r="D11" s="124" t="s">
        <v>2721</v>
      </c>
      <c r="E11" s="124" t="s">
        <v>2721</v>
      </c>
      <c r="F11" s="124" t="s">
        <v>2721</v>
      </c>
      <c r="G11" s="124" t="s">
        <v>2721</v>
      </c>
      <c r="H11" s="124" t="s">
        <v>2721</v>
      </c>
      <c r="I11" s="124" t="s">
        <v>2721</v>
      </c>
      <c r="J11" s="124" t="s">
        <v>2721</v>
      </c>
      <c r="K11" s="124" t="s">
        <v>2721</v>
      </c>
      <c r="L11" s="124" t="s">
        <v>2721</v>
      </c>
      <c r="M11" s="124" t="s">
        <v>2721</v>
      </c>
      <c r="N11" s="124" t="s">
        <v>2721</v>
      </c>
      <c r="O11" s="124" t="s">
        <v>2721</v>
      </c>
      <c r="P11" s="124" t="s">
        <v>2721</v>
      </c>
      <c r="Q11" s="124" t="s">
        <v>2721</v>
      </c>
      <c r="R11" s="124" t="s">
        <v>2721</v>
      </c>
      <c r="S11" s="124" t="s">
        <v>2721</v>
      </c>
    </row>
    <row r="12" spans="1:19">
      <c r="A12" s="124" t="s">
        <v>2721</v>
      </c>
      <c r="B12" s="124" t="s">
        <v>2721</v>
      </c>
      <c r="C12" s="124" t="s">
        <v>2721</v>
      </c>
      <c r="D12" s="124" t="s">
        <v>2721</v>
      </c>
      <c r="E12" s="124" t="s">
        <v>2721</v>
      </c>
      <c r="F12" s="124" t="s">
        <v>2721</v>
      </c>
      <c r="G12" s="124" t="s">
        <v>2721</v>
      </c>
      <c r="H12" s="124" t="s">
        <v>2721</v>
      </c>
      <c r="I12" s="124" t="s">
        <v>2721</v>
      </c>
      <c r="J12" s="124" t="s">
        <v>2721</v>
      </c>
      <c r="K12" s="124" t="s">
        <v>2721</v>
      </c>
      <c r="L12" s="124" t="s">
        <v>2721</v>
      </c>
      <c r="M12" s="124" t="s">
        <v>2721</v>
      </c>
      <c r="N12" s="124" t="s">
        <v>2721</v>
      </c>
      <c r="O12" s="124" t="s">
        <v>2721</v>
      </c>
      <c r="P12" s="124" t="s">
        <v>2721</v>
      </c>
      <c r="Q12" s="124" t="s">
        <v>2721</v>
      </c>
      <c r="R12" s="124" t="s">
        <v>2721</v>
      </c>
      <c r="S12" s="124" t="s">
        <v>2721</v>
      </c>
    </row>
    <row r="13" spans="1:19">
      <c r="A13" s="92" t="s">
        <v>200</v>
      </c>
      <c r="B13" s="124" t="s">
        <v>2721</v>
      </c>
      <c r="C13" s="124" t="s">
        <v>2721</v>
      </c>
      <c r="D13" s="124" t="s">
        <v>2721</v>
      </c>
      <c r="E13" s="124" t="s">
        <v>2721</v>
      </c>
      <c r="F13" s="124" t="s">
        <v>2721</v>
      </c>
      <c r="G13" s="124" t="s">
        <v>2721</v>
      </c>
      <c r="H13" s="124" t="s">
        <v>2721</v>
      </c>
      <c r="I13" s="124" t="s">
        <v>2721</v>
      </c>
      <c r="J13" s="124" t="s">
        <v>2721</v>
      </c>
      <c r="K13" s="124" t="s">
        <v>2721</v>
      </c>
      <c r="L13" s="124" t="s">
        <v>2721</v>
      </c>
      <c r="M13" s="124" t="s">
        <v>2721</v>
      </c>
      <c r="N13" s="124" t="s">
        <v>2721</v>
      </c>
      <c r="O13" s="124" t="s">
        <v>2721</v>
      </c>
      <c r="P13" s="124" t="s">
        <v>2721</v>
      </c>
      <c r="Q13" s="124" t="s">
        <v>2721</v>
      </c>
      <c r="R13" s="124" t="s">
        <v>2721</v>
      </c>
      <c r="S13" s="124" t="s">
        <v>2721</v>
      </c>
    </row>
    <row r="14" spans="1:19">
      <c r="A14" s="92" t="s">
        <v>109</v>
      </c>
      <c r="B14" s="124" t="s">
        <v>2721</v>
      </c>
      <c r="C14" s="124" t="s">
        <v>2721</v>
      </c>
      <c r="D14" s="124" t="s">
        <v>2721</v>
      </c>
      <c r="E14" s="124" t="s">
        <v>2721</v>
      </c>
      <c r="F14" s="124" t="s">
        <v>2721</v>
      </c>
      <c r="G14" s="124" t="s">
        <v>2721</v>
      </c>
      <c r="H14" s="124" t="s">
        <v>2721</v>
      </c>
      <c r="I14" s="124" t="s">
        <v>2721</v>
      </c>
      <c r="J14" s="124" t="s">
        <v>2721</v>
      </c>
      <c r="K14" s="124" t="s">
        <v>2721</v>
      </c>
      <c r="L14" s="124" t="s">
        <v>2721</v>
      </c>
      <c r="M14" s="124" t="s">
        <v>2721</v>
      </c>
      <c r="N14" s="124" t="s">
        <v>2721</v>
      </c>
      <c r="O14" s="124" t="s">
        <v>2721</v>
      </c>
      <c r="P14" s="124" t="s">
        <v>2721</v>
      </c>
      <c r="Q14" s="124" t="s">
        <v>2721</v>
      </c>
      <c r="R14" s="124" t="s">
        <v>2721</v>
      </c>
      <c r="S14" s="124" t="s">
        <v>2721</v>
      </c>
    </row>
    <row r="15" spans="1:19">
      <c r="A15" s="92" t="s">
        <v>183</v>
      </c>
      <c r="B15" s="124" t="s">
        <v>2721</v>
      </c>
      <c r="C15" s="124" t="s">
        <v>2721</v>
      </c>
      <c r="D15" s="124" t="s">
        <v>2721</v>
      </c>
      <c r="E15" s="124" t="s">
        <v>2721</v>
      </c>
      <c r="F15" s="124" t="s">
        <v>2721</v>
      </c>
      <c r="G15" s="124" t="s">
        <v>2721</v>
      </c>
      <c r="H15" s="124" t="s">
        <v>2721</v>
      </c>
      <c r="I15" s="124" t="s">
        <v>2721</v>
      </c>
      <c r="J15" s="124" t="s">
        <v>2721</v>
      </c>
      <c r="K15" s="124" t="s">
        <v>2721</v>
      </c>
      <c r="L15" s="124" t="s">
        <v>2721</v>
      </c>
      <c r="M15" s="124" t="s">
        <v>2721</v>
      </c>
      <c r="N15" s="124" t="s">
        <v>2721</v>
      </c>
      <c r="O15" s="124" t="s">
        <v>2721</v>
      </c>
      <c r="P15" s="124" t="s">
        <v>2721</v>
      </c>
      <c r="Q15" s="124" t="s">
        <v>2721</v>
      </c>
      <c r="R15" s="124" t="s">
        <v>2721</v>
      </c>
      <c r="S15" s="124" t="s">
        <v>2721</v>
      </c>
    </row>
    <row r="16" spans="1:19">
      <c r="A16" s="92" t="s">
        <v>191</v>
      </c>
      <c r="B16" s="124" t="s">
        <v>2721</v>
      </c>
      <c r="C16" s="124" t="s">
        <v>2721</v>
      </c>
      <c r="D16" s="124" t="s">
        <v>2721</v>
      </c>
      <c r="E16" s="124" t="s">
        <v>2721</v>
      </c>
      <c r="F16" s="124" t="s">
        <v>2721</v>
      </c>
      <c r="G16" s="124" t="s">
        <v>2721</v>
      </c>
      <c r="H16" s="124" t="s">
        <v>2721</v>
      </c>
      <c r="I16" s="124" t="s">
        <v>2721</v>
      </c>
      <c r="J16" s="124" t="s">
        <v>2721</v>
      </c>
      <c r="K16" s="124" t="s">
        <v>2721</v>
      </c>
      <c r="L16" s="124" t="s">
        <v>2721</v>
      </c>
      <c r="M16" s="124" t="s">
        <v>2721</v>
      </c>
      <c r="N16" s="124" t="s">
        <v>2721</v>
      </c>
      <c r="O16" s="124" t="s">
        <v>2721</v>
      </c>
      <c r="P16" s="124" t="s">
        <v>2721</v>
      </c>
      <c r="Q16" s="124" t="s">
        <v>2721</v>
      </c>
      <c r="R16" s="124" t="s">
        <v>2721</v>
      </c>
      <c r="S16" s="124" t="s">
        <v>2721</v>
      </c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A693" s="31"/>
      <c r="B693" s="1"/>
      <c r="C693" s="1"/>
      <c r="D693" s="1"/>
      <c r="E693" s="1"/>
      <c r="F693" s="1"/>
    </row>
    <row r="694" spans="1:6" hidden="1">
      <c r="A694" s="31"/>
      <c r="B694" s="1"/>
      <c r="C694" s="1"/>
      <c r="D694" s="1"/>
      <c r="E694" s="1"/>
      <c r="F694" s="1"/>
    </row>
    <row r="695" spans="1:6" hidden="1">
      <c r="A695" s="3"/>
      <c r="B695" s="1"/>
      <c r="C695" s="1"/>
      <c r="D695" s="1"/>
      <c r="E695" s="1"/>
      <c r="F695" s="1"/>
    </row>
    <row r="696" spans="1:6" hidden="1">
      <c r="B696" s="1"/>
      <c r="C696" s="1"/>
      <c r="D696" s="1"/>
      <c r="E696" s="1"/>
      <c r="F696" s="1"/>
    </row>
    <row r="697" spans="1:6" hidden="1"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D709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7:A29 A15:A16" xr:uid="{00000000-0002-0000-0300-000000000000}"/>
    <dataValidation type="list" allowBlank="1" showInputMessage="1" showErrorMessage="1" sqref="D201:D708" xr:uid="{00000000-0002-0000-0300-000001000000}">
      <formula1>#REF!</formula1>
    </dataValidation>
    <dataValidation type="list" allowBlank="1" showInputMessage="1" showErrorMessage="1" sqref="H30:H483 H10:H28 K10:K483 F30:F701 F10:F28 D30:D200 D10:D28" xr:uid="{00000000-0002-0000-0300-000002000000}">
      <formula1>#REF!</formula1>
    </dataValidation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topLeftCell="A5" zoomScale="70" zoomScaleNormal="70" workbookViewId="0"/>
  </sheetViews>
  <sheetFormatPr defaultColWidth="0" defaultRowHeight="18" zeroHeight="1"/>
  <cols>
    <col min="1" max="1" width="27.140625" style="2" customWidth="1"/>
    <col min="2" max="2" width="64.85546875" style="2" bestFit="1" customWidth="1"/>
    <col min="3" max="3" width="12.42578125" style="2" customWidth="1"/>
    <col min="4" max="4" width="11.42578125" style="2" customWidth="1"/>
    <col min="5" max="5" width="13.42578125" style="2" customWidth="1"/>
    <col min="6" max="6" width="17" style="1" bestFit="1" customWidth="1"/>
    <col min="7" max="7" width="7.5703125" style="1" customWidth="1"/>
    <col min="8" max="8" width="11.140625" style="1" bestFit="1" customWidth="1"/>
    <col min="9" max="9" width="14.7109375" style="1" customWidth="1"/>
    <col min="10" max="10" width="8" style="1" customWidth="1"/>
    <col min="11" max="11" width="11.28515625" style="1" customWidth="1"/>
    <col min="12" max="12" width="13.7109375" style="1" customWidth="1"/>
    <col min="13" max="13" width="15.5703125" style="1" customWidth="1"/>
    <col min="14" max="14" width="13.7109375" style="1" customWidth="1"/>
    <col min="15" max="15" width="11.85546875" style="1" bestFit="1" customWidth="1"/>
    <col min="16" max="16" width="30.85546875" style="1" customWidth="1"/>
    <col min="17" max="17" width="10.85546875" style="1" customWidth="1"/>
    <col min="18" max="18" width="21.5703125" style="1" customWidth="1"/>
    <col min="19" max="19" width="25.85546875" style="1" customWidth="1"/>
    <col min="20" max="20" width="24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142</v>
      </c>
      <c r="B1" s="36" t="s" vm="1">
        <v>208</v>
      </c>
    </row>
    <row r="2" spans="1:20">
      <c r="A2" s="36" t="s">
        <v>141</v>
      </c>
      <c r="B2" s="36" t="s">
        <v>209</v>
      </c>
    </row>
    <row r="3" spans="1:20">
      <c r="A3" s="36" t="s">
        <v>143</v>
      </c>
      <c r="B3" s="36" t="s">
        <v>210</v>
      </c>
    </row>
    <row r="4" spans="1:20">
      <c r="A4" s="36" t="s">
        <v>144</v>
      </c>
      <c r="B4" s="36">
        <v>8602</v>
      </c>
    </row>
    <row r="5" spans="1:20" ht="18.75">
      <c r="A5" s="150" t="s">
        <v>88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/>
    </row>
    <row r="6" spans="1:20" s="3" customFormat="1">
      <c r="A6" s="37" t="s">
        <v>112</v>
      </c>
      <c r="B6" s="38" t="s">
        <v>44</v>
      </c>
      <c r="C6" s="38" t="s">
        <v>116</v>
      </c>
      <c r="D6" s="38" t="s">
        <v>173</v>
      </c>
      <c r="E6" s="38" t="s">
        <v>114</v>
      </c>
      <c r="F6" s="38" t="s">
        <v>65</v>
      </c>
      <c r="G6" s="38" t="s">
        <v>14</v>
      </c>
      <c r="H6" s="38" t="s">
        <v>66</v>
      </c>
      <c r="I6" s="38" t="s">
        <v>101</v>
      </c>
      <c r="J6" s="38" t="s">
        <v>17</v>
      </c>
      <c r="K6" s="38" t="s">
        <v>100</v>
      </c>
      <c r="L6" s="38" t="s">
        <v>16</v>
      </c>
      <c r="M6" s="38" t="s">
        <v>18</v>
      </c>
      <c r="N6" s="39" t="s">
        <v>185</v>
      </c>
      <c r="O6" s="38" t="s">
        <v>184</v>
      </c>
      <c r="P6" s="38" t="s">
        <v>199</v>
      </c>
      <c r="Q6" s="38" t="s">
        <v>62</v>
      </c>
      <c r="R6" s="39" t="s">
        <v>59</v>
      </c>
      <c r="S6" s="38" t="s">
        <v>145</v>
      </c>
      <c r="T6" s="41" t="s">
        <v>147</v>
      </c>
    </row>
    <row r="7" spans="1:20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118" t="s">
        <v>2721</v>
      </c>
      <c r="G7" s="118" t="s">
        <v>2721</v>
      </c>
      <c r="H7" s="118" t="s">
        <v>2721</v>
      </c>
      <c r="I7" s="26" t="s">
        <v>21</v>
      </c>
      <c r="J7" s="26" t="s">
        <v>20</v>
      </c>
      <c r="K7" s="118" t="s">
        <v>2721</v>
      </c>
      <c r="L7" s="26" t="s">
        <v>19</v>
      </c>
      <c r="M7" s="26" t="s">
        <v>19</v>
      </c>
      <c r="N7" s="26" t="s">
        <v>192</v>
      </c>
      <c r="O7" s="118" t="s">
        <v>2721</v>
      </c>
      <c r="P7" s="12" t="s">
        <v>188</v>
      </c>
      <c r="Q7" s="26" t="s">
        <v>188</v>
      </c>
      <c r="R7" s="12" t="s">
        <v>19</v>
      </c>
      <c r="S7" s="26" t="s">
        <v>188</v>
      </c>
      <c r="T7" s="13" t="s">
        <v>19</v>
      </c>
    </row>
    <row r="8" spans="1:20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110</v>
      </c>
      <c r="Q8" s="14" t="s">
        <v>111</v>
      </c>
      <c r="R8" s="14" t="s">
        <v>148</v>
      </c>
      <c r="S8" s="14" t="s">
        <v>174</v>
      </c>
      <c r="T8" s="15" t="s">
        <v>194</v>
      </c>
    </row>
    <row r="9" spans="1:20" s="4" customFormat="1" ht="20.25">
      <c r="A9" s="70" t="s">
        <v>31</v>
      </c>
      <c r="B9" s="120" t="s">
        <v>2721</v>
      </c>
      <c r="C9" s="120" t="s">
        <v>2721</v>
      </c>
      <c r="D9" s="120" t="s">
        <v>2721</v>
      </c>
      <c r="E9" s="120" t="s">
        <v>2721</v>
      </c>
      <c r="F9" s="120" t="s">
        <v>2721</v>
      </c>
      <c r="G9" s="120" t="s">
        <v>2721</v>
      </c>
      <c r="H9" s="120" t="s">
        <v>2721</v>
      </c>
      <c r="I9" s="120" t="s">
        <v>2721</v>
      </c>
      <c r="J9" s="72">
        <v>4.3342297331125623</v>
      </c>
      <c r="K9" s="120" t="s">
        <v>2721</v>
      </c>
      <c r="L9" s="120" t="s">
        <v>2721</v>
      </c>
      <c r="M9" s="73">
        <v>3.618863068861676E-2</v>
      </c>
      <c r="N9" s="120" t="s">
        <v>2721</v>
      </c>
      <c r="O9" s="120" t="s">
        <v>2721</v>
      </c>
      <c r="P9" s="72">
        <f>P10</f>
        <v>10.703129172000001</v>
      </c>
      <c r="Q9" s="72">
        <v>2199.1686105689996</v>
      </c>
      <c r="R9" s="120" t="s">
        <v>2721</v>
      </c>
      <c r="S9" s="75">
        <f>IFERROR(Q9/$Q$9,0)</f>
        <v>1</v>
      </c>
      <c r="T9" s="75">
        <f>Q9/'סכום נכסי הקרן'!$C$41</f>
        <v>2.8768235527563815E-2</v>
      </c>
    </row>
    <row r="10" spans="1:20">
      <c r="A10" s="55" t="s">
        <v>179</v>
      </c>
      <c r="B10" s="121" t="s">
        <v>2721</v>
      </c>
      <c r="C10" s="121" t="s">
        <v>2721</v>
      </c>
      <c r="D10" s="121" t="s">
        <v>2721</v>
      </c>
      <c r="E10" s="121" t="s">
        <v>2721</v>
      </c>
      <c r="F10" s="121" t="s">
        <v>2721</v>
      </c>
      <c r="G10" s="121" t="s">
        <v>2721</v>
      </c>
      <c r="H10" s="121" t="s">
        <v>2721</v>
      </c>
      <c r="I10" s="121" t="s">
        <v>2721</v>
      </c>
      <c r="J10" s="64">
        <v>4.3342297331125632</v>
      </c>
      <c r="K10" s="121" t="s">
        <v>2721</v>
      </c>
      <c r="L10" s="121" t="s">
        <v>2721</v>
      </c>
      <c r="M10" s="76">
        <v>3.618863068861676E-2</v>
      </c>
      <c r="N10" s="121" t="s">
        <v>2721</v>
      </c>
      <c r="O10" s="121" t="s">
        <v>2721</v>
      </c>
      <c r="P10" s="64">
        <f>P11+P154</f>
        <v>10.703129172000001</v>
      </c>
      <c r="Q10" s="64">
        <v>2199.1686105689996</v>
      </c>
      <c r="R10" s="121" t="s">
        <v>2721</v>
      </c>
      <c r="S10" s="65">
        <f t="shared" ref="S10:S73" si="0">IFERROR(Q10/$Q$9,0)</f>
        <v>1</v>
      </c>
      <c r="T10" s="65">
        <f>Q10/'סכום נכסי הקרן'!$C$41</f>
        <v>2.8768235527563815E-2</v>
      </c>
    </row>
    <row r="11" spans="1:20">
      <c r="A11" s="71" t="s">
        <v>30</v>
      </c>
      <c r="B11" s="121" t="s">
        <v>2721</v>
      </c>
      <c r="C11" s="121" t="s">
        <v>2721</v>
      </c>
      <c r="D11" s="121" t="s">
        <v>2721</v>
      </c>
      <c r="E11" s="121" t="s">
        <v>2721</v>
      </c>
      <c r="F11" s="121" t="s">
        <v>2721</v>
      </c>
      <c r="G11" s="121" t="s">
        <v>2721</v>
      </c>
      <c r="H11" s="121" t="s">
        <v>2721</v>
      </c>
      <c r="I11" s="121" t="s">
        <v>2721</v>
      </c>
      <c r="J11" s="64">
        <v>4.3932812742264327</v>
      </c>
      <c r="K11" s="121" t="s">
        <v>2721</v>
      </c>
      <c r="L11" s="121" t="s">
        <v>2721</v>
      </c>
      <c r="M11" s="76">
        <v>3.3514651246354513E-2</v>
      </c>
      <c r="N11" s="121" t="s">
        <v>2721</v>
      </c>
      <c r="O11" s="121" t="s">
        <v>2721</v>
      </c>
      <c r="P11" s="64">
        <v>7.8199085450000005</v>
      </c>
      <c r="Q11" s="64">
        <v>1897.8713742959999</v>
      </c>
      <c r="R11" s="121" t="s">
        <v>2721</v>
      </c>
      <c r="S11" s="65">
        <f t="shared" si="0"/>
        <v>0.86299493598399268</v>
      </c>
      <c r="T11" s="65">
        <f>Q11/'סכום נכסי הקרן'!$C$41</f>
        <v>2.4826841577482356E-2</v>
      </c>
    </row>
    <row r="12" spans="1:20">
      <c r="A12" s="60" t="s">
        <v>228</v>
      </c>
      <c r="B12" s="54" t="s">
        <v>229</v>
      </c>
      <c r="C12" s="67" t="s">
        <v>117</v>
      </c>
      <c r="D12" s="67" t="s">
        <v>26</v>
      </c>
      <c r="E12" s="54" t="s">
        <v>230</v>
      </c>
      <c r="F12" s="67" t="s">
        <v>231</v>
      </c>
      <c r="G12" s="54" t="s">
        <v>232</v>
      </c>
      <c r="H12" s="54" t="s">
        <v>127</v>
      </c>
      <c r="I12" s="124" t="s">
        <v>2721</v>
      </c>
      <c r="J12" s="61">
        <v>5.1699999972655908</v>
      </c>
      <c r="K12" s="67" t="s">
        <v>129</v>
      </c>
      <c r="L12" s="68">
        <v>1.9900000000000001E-2</v>
      </c>
      <c r="M12" s="68">
        <v>2.0999999989483046E-2</v>
      </c>
      <c r="N12" s="61">
        <v>956.00800000000004</v>
      </c>
      <c r="O12" s="63">
        <v>99.46</v>
      </c>
      <c r="P12" s="124" t="s">
        <v>2721</v>
      </c>
      <c r="Q12" s="61">
        <v>0.95084558000000008</v>
      </c>
      <c r="R12" s="62">
        <v>3.5407703703703705E-7</v>
      </c>
      <c r="S12" s="62">
        <f t="shared" si="0"/>
        <v>4.3236592930179376E-4</v>
      </c>
      <c r="T12" s="62">
        <f>Q12/'סכום נכסי הקרן'!$C$41</f>
        <v>1.2438404888248007E-5</v>
      </c>
    </row>
    <row r="13" spans="1:20">
      <c r="A13" s="60" t="s">
        <v>233</v>
      </c>
      <c r="B13" s="54" t="s">
        <v>234</v>
      </c>
      <c r="C13" s="67" t="s">
        <v>117</v>
      </c>
      <c r="D13" s="67" t="s">
        <v>26</v>
      </c>
      <c r="E13" s="54" t="s">
        <v>230</v>
      </c>
      <c r="F13" s="67" t="s">
        <v>231</v>
      </c>
      <c r="G13" s="54" t="s">
        <v>232</v>
      </c>
      <c r="H13" s="54" t="s">
        <v>127</v>
      </c>
      <c r="I13" s="124" t="s">
        <v>2721</v>
      </c>
      <c r="J13" s="61">
        <v>0.75</v>
      </c>
      <c r="K13" s="67" t="s">
        <v>129</v>
      </c>
      <c r="L13" s="68">
        <v>8.6E-3</v>
      </c>
      <c r="M13" s="68">
        <v>2.819548872180451E-2</v>
      </c>
      <c r="N13" s="61">
        <v>1.2E-4</v>
      </c>
      <c r="O13" s="63">
        <v>111.16</v>
      </c>
      <c r="P13" s="124" t="s">
        <v>2721</v>
      </c>
      <c r="Q13" s="61">
        <v>1.3300000000000001E-7</v>
      </c>
      <c r="R13" s="62">
        <v>4.7974074809972692E-14</v>
      </c>
      <c r="S13" s="62">
        <f t="shared" si="0"/>
        <v>6.047740012330769E-11</v>
      </c>
      <c r="T13" s="62">
        <f>Q13/'סכום נכסי הקרן'!$C$41</f>
        <v>1.7398280908420324E-12</v>
      </c>
    </row>
    <row r="14" spans="1:20">
      <c r="A14" s="60" t="s">
        <v>235</v>
      </c>
      <c r="B14" s="54" t="s">
        <v>236</v>
      </c>
      <c r="C14" s="67" t="s">
        <v>117</v>
      </c>
      <c r="D14" s="67" t="s">
        <v>26</v>
      </c>
      <c r="E14" s="54" t="s">
        <v>237</v>
      </c>
      <c r="F14" s="67" t="s">
        <v>125</v>
      </c>
      <c r="G14" s="54" t="s">
        <v>238</v>
      </c>
      <c r="H14" s="54" t="s">
        <v>239</v>
      </c>
      <c r="I14" s="124" t="s">
        <v>2721</v>
      </c>
      <c r="J14" s="61">
        <v>12.409999999925379</v>
      </c>
      <c r="K14" s="67" t="s">
        <v>129</v>
      </c>
      <c r="L14" s="68">
        <v>2.07E-2</v>
      </c>
      <c r="M14" s="68">
        <v>2.7699999999947635E-2</v>
      </c>
      <c r="N14" s="61">
        <v>30296.410320000003</v>
      </c>
      <c r="O14" s="63">
        <v>100.85</v>
      </c>
      <c r="P14" s="124" t="s">
        <v>2721</v>
      </c>
      <c r="Q14" s="61">
        <v>30.553929807999999</v>
      </c>
      <c r="R14" s="62">
        <v>9.1889134727278495E-6</v>
      </c>
      <c r="S14" s="62">
        <f t="shared" si="0"/>
        <v>1.3893400288254688E-2</v>
      </c>
      <c r="T14" s="62">
        <f>Q14/'סכום נכסי הקרן'!$C$41</f>
        <v>3.9968861177123386E-4</v>
      </c>
    </row>
    <row r="15" spans="1:20">
      <c r="A15" s="60" t="s">
        <v>240</v>
      </c>
      <c r="B15" s="54" t="s">
        <v>241</v>
      </c>
      <c r="C15" s="67" t="s">
        <v>117</v>
      </c>
      <c r="D15" s="67" t="s">
        <v>26</v>
      </c>
      <c r="E15" s="54" t="s">
        <v>242</v>
      </c>
      <c r="F15" s="67" t="s">
        <v>243</v>
      </c>
      <c r="G15" s="54" t="s">
        <v>244</v>
      </c>
      <c r="H15" s="54" t="s">
        <v>127</v>
      </c>
      <c r="I15" s="124" t="s">
        <v>2721</v>
      </c>
      <c r="J15" s="61">
        <v>4.0200000000357097</v>
      </c>
      <c r="K15" s="67" t="s">
        <v>129</v>
      </c>
      <c r="L15" s="68">
        <v>3.85E-2</v>
      </c>
      <c r="M15" s="68">
        <v>2.1400000000357102E-2</v>
      </c>
      <c r="N15" s="61">
        <v>23131.977002</v>
      </c>
      <c r="O15" s="63">
        <v>121.06</v>
      </c>
      <c r="P15" s="124" t="s">
        <v>2721</v>
      </c>
      <c r="Q15" s="61">
        <v>28.003571149999996</v>
      </c>
      <c r="R15" s="62">
        <v>8.9567473847901751E-6</v>
      </c>
      <c r="S15" s="62">
        <f t="shared" si="0"/>
        <v>1.2733708100150867E-2</v>
      </c>
      <c r="T15" s="62">
        <f>Q15/'סכום נכסי הקרן'!$C$41</f>
        <v>3.6632631376438729E-4</v>
      </c>
    </row>
    <row r="16" spans="1:20">
      <c r="A16" s="60" t="s">
        <v>245</v>
      </c>
      <c r="B16" s="54" t="s">
        <v>246</v>
      </c>
      <c r="C16" s="67" t="s">
        <v>117</v>
      </c>
      <c r="D16" s="67" t="s">
        <v>26</v>
      </c>
      <c r="E16" s="54" t="s">
        <v>242</v>
      </c>
      <c r="F16" s="67" t="s">
        <v>243</v>
      </c>
      <c r="G16" s="54" t="s">
        <v>244</v>
      </c>
      <c r="H16" s="54" t="s">
        <v>127</v>
      </c>
      <c r="I16" s="124" t="s">
        <v>2721</v>
      </c>
      <c r="J16" s="61">
        <v>1.6000000001125634</v>
      </c>
      <c r="K16" s="67" t="s">
        <v>129</v>
      </c>
      <c r="L16" s="68">
        <v>4.4999999999999998E-2</v>
      </c>
      <c r="M16" s="68">
        <v>2.1100000001097494E-2</v>
      </c>
      <c r="N16" s="61">
        <v>2983.666193</v>
      </c>
      <c r="O16" s="63">
        <v>119.1</v>
      </c>
      <c r="P16" s="124" t="s">
        <v>2721</v>
      </c>
      <c r="Q16" s="61">
        <v>3.5535465509999997</v>
      </c>
      <c r="R16" s="62">
        <v>1.0094944910647011E-6</v>
      </c>
      <c r="S16" s="62">
        <f t="shared" si="0"/>
        <v>1.61585907234306E-3</v>
      </c>
      <c r="T16" s="62">
        <f>Q16/'סכום נכסי הקרן'!$C$41</f>
        <v>4.6485414372515927E-5</v>
      </c>
    </row>
    <row r="17" spans="1:20">
      <c r="A17" s="60" t="s">
        <v>247</v>
      </c>
      <c r="B17" s="54" t="s">
        <v>248</v>
      </c>
      <c r="C17" s="67" t="s">
        <v>117</v>
      </c>
      <c r="D17" s="67" t="s">
        <v>26</v>
      </c>
      <c r="E17" s="54" t="s">
        <v>242</v>
      </c>
      <c r="F17" s="67" t="s">
        <v>243</v>
      </c>
      <c r="G17" s="54" t="s">
        <v>244</v>
      </c>
      <c r="H17" s="54" t="s">
        <v>127</v>
      </c>
      <c r="I17" s="124" t="s">
        <v>2721</v>
      </c>
      <c r="J17" s="61">
        <v>6.4099999999435884</v>
      </c>
      <c r="K17" s="67" t="s">
        <v>129</v>
      </c>
      <c r="L17" s="68">
        <v>2.3900000000000001E-2</v>
      </c>
      <c r="M17" s="68">
        <v>2.5899999999811966E-2</v>
      </c>
      <c r="N17" s="61">
        <v>36085.770625999998</v>
      </c>
      <c r="O17" s="63">
        <v>110.53</v>
      </c>
      <c r="P17" s="124" t="s">
        <v>2721</v>
      </c>
      <c r="Q17" s="61">
        <v>39.885602424999995</v>
      </c>
      <c r="R17" s="62">
        <v>9.2785799424449768E-6</v>
      </c>
      <c r="S17" s="62">
        <f t="shared" si="0"/>
        <v>1.8136673210645833E-2</v>
      </c>
      <c r="T17" s="62">
        <f>Q17/'סכום נכסי הקרן'!$C$41</f>
        <v>5.2176008661031638E-4</v>
      </c>
    </row>
    <row r="18" spans="1:20">
      <c r="A18" s="60" t="s">
        <v>249</v>
      </c>
      <c r="B18" s="54" t="s">
        <v>250</v>
      </c>
      <c r="C18" s="67" t="s">
        <v>117</v>
      </c>
      <c r="D18" s="67" t="s">
        <v>26</v>
      </c>
      <c r="E18" s="54" t="s">
        <v>242</v>
      </c>
      <c r="F18" s="67" t="s">
        <v>243</v>
      </c>
      <c r="G18" s="54" t="s">
        <v>244</v>
      </c>
      <c r="H18" s="54" t="s">
        <v>127</v>
      </c>
      <c r="I18" s="124" t="s">
        <v>2721</v>
      </c>
      <c r="J18" s="61">
        <v>3.4999999997065685</v>
      </c>
      <c r="K18" s="67" t="s">
        <v>129</v>
      </c>
      <c r="L18" s="68">
        <v>0.01</v>
      </c>
      <c r="M18" s="68">
        <v>1.8800000000117376E-2</v>
      </c>
      <c r="N18" s="61">
        <v>3185.8892510000001</v>
      </c>
      <c r="O18" s="63">
        <v>106.97</v>
      </c>
      <c r="P18" s="124" t="s">
        <v>2721</v>
      </c>
      <c r="Q18" s="61">
        <v>3.4079458419999997</v>
      </c>
      <c r="R18" s="62">
        <v>2.6510614608305784E-6</v>
      </c>
      <c r="S18" s="62">
        <f t="shared" si="0"/>
        <v>1.549651911918772E-3</v>
      </c>
      <c r="T18" s="62">
        <f>Q18/'סכום נכסי הקרן'!$C$41</f>
        <v>4.4580751187818807E-5</v>
      </c>
    </row>
    <row r="19" spans="1:20">
      <c r="A19" s="60" t="s">
        <v>251</v>
      </c>
      <c r="B19" s="54" t="s">
        <v>252</v>
      </c>
      <c r="C19" s="67" t="s">
        <v>117</v>
      </c>
      <c r="D19" s="67" t="s">
        <v>26</v>
      </c>
      <c r="E19" s="54" t="s">
        <v>242</v>
      </c>
      <c r="F19" s="67" t="s">
        <v>243</v>
      </c>
      <c r="G19" s="54" t="s">
        <v>244</v>
      </c>
      <c r="H19" s="54" t="s">
        <v>127</v>
      </c>
      <c r="I19" s="124" t="s">
        <v>2721</v>
      </c>
      <c r="J19" s="61">
        <v>11.370000000270428</v>
      </c>
      <c r="K19" s="67" t="s">
        <v>129</v>
      </c>
      <c r="L19" s="68">
        <v>1.2500000000000001E-2</v>
      </c>
      <c r="M19" s="68">
        <v>3.0100000000608813E-2</v>
      </c>
      <c r="N19" s="61">
        <v>15558.777216</v>
      </c>
      <c r="O19" s="63">
        <v>90.79</v>
      </c>
      <c r="P19" s="124" t="s">
        <v>2721</v>
      </c>
      <c r="Q19" s="61">
        <v>14.125813014</v>
      </c>
      <c r="R19" s="62">
        <v>3.625175236243231E-6</v>
      </c>
      <c r="S19" s="62">
        <f t="shared" si="0"/>
        <v>6.4232514715391346E-3</v>
      </c>
      <c r="T19" s="62">
        <f>Q19/'סכום נכסי הקרן'!$C$41</f>
        <v>1.8478561118600868E-4</v>
      </c>
    </row>
    <row r="20" spans="1:20">
      <c r="A20" s="60" t="s">
        <v>253</v>
      </c>
      <c r="B20" s="54" t="s">
        <v>254</v>
      </c>
      <c r="C20" s="67" t="s">
        <v>117</v>
      </c>
      <c r="D20" s="67" t="s">
        <v>26</v>
      </c>
      <c r="E20" s="54" t="s">
        <v>242</v>
      </c>
      <c r="F20" s="67" t="s">
        <v>243</v>
      </c>
      <c r="G20" s="54" t="s">
        <v>244</v>
      </c>
      <c r="H20" s="54" t="s">
        <v>127</v>
      </c>
      <c r="I20" s="124" t="s">
        <v>2721</v>
      </c>
      <c r="J20" s="61">
        <v>8.2999999999470599</v>
      </c>
      <c r="K20" s="67" t="s">
        <v>129</v>
      </c>
      <c r="L20" s="68">
        <v>0.03</v>
      </c>
      <c r="M20" s="68">
        <v>2.8299999999550018E-2</v>
      </c>
      <c r="N20" s="61">
        <v>7349.4362590000001</v>
      </c>
      <c r="O20" s="63">
        <v>102.81</v>
      </c>
      <c r="P20" s="124" t="s">
        <v>2721</v>
      </c>
      <c r="Q20" s="61">
        <v>7.5559559980000008</v>
      </c>
      <c r="R20" s="62">
        <v>2.875271806012635E-6</v>
      </c>
      <c r="S20" s="62">
        <f t="shared" si="0"/>
        <v>3.4358238662041555E-3</v>
      </c>
      <c r="T20" s="62">
        <f>Q20/'סכום נכסי הקרן'!$C$41</f>
        <v>9.8842590214186051E-5</v>
      </c>
    </row>
    <row r="21" spans="1:20">
      <c r="A21" s="60" t="s">
        <v>255</v>
      </c>
      <c r="B21" s="54" t="s">
        <v>256</v>
      </c>
      <c r="C21" s="67" t="s">
        <v>117</v>
      </c>
      <c r="D21" s="67" t="s">
        <v>26</v>
      </c>
      <c r="E21" s="54" t="s">
        <v>242</v>
      </c>
      <c r="F21" s="67" t="s">
        <v>243</v>
      </c>
      <c r="G21" s="54" t="s">
        <v>244</v>
      </c>
      <c r="H21" s="54" t="s">
        <v>127</v>
      </c>
      <c r="I21" s="124" t="s">
        <v>2721</v>
      </c>
      <c r="J21" s="61">
        <v>11.049999999743912</v>
      </c>
      <c r="K21" s="67" t="s">
        <v>129</v>
      </c>
      <c r="L21" s="68">
        <v>3.2000000000000001E-2</v>
      </c>
      <c r="M21" s="68">
        <v>3.0399999999195838E-2</v>
      </c>
      <c r="N21" s="61">
        <v>20243.469400000002</v>
      </c>
      <c r="O21" s="63">
        <v>103.2</v>
      </c>
      <c r="P21" s="124" t="s">
        <v>2721</v>
      </c>
      <c r="Q21" s="61">
        <v>20.891260867</v>
      </c>
      <c r="R21" s="62">
        <v>6.4858509650535349E-6</v>
      </c>
      <c r="S21" s="62">
        <f t="shared" si="0"/>
        <v>9.4996176130372843E-3</v>
      </c>
      <c r="T21" s="62">
        <f>Q21/'סכום נכסי הקרן'!$C$41</f>
        <v>2.7328723691365014E-4</v>
      </c>
    </row>
    <row r="22" spans="1:20">
      <c r="A22" s="60" t="s">
        <v>257</v>
      </c>
      <c r="B22" s="54" t="s">
        <v>258</v>
      </c>
      <c r="C22" s="67" t="s">
        <v>117</v>
      </c>
      <c r="D22" s="67" t="s">
        <v>26</v>
      </c>
      <c r="E22" s="54" t="s">
        <v>259</v>
      </c>
      <c r="F22" s="67" t="s">
        <v>260</v>
      </c>
      <c r="G22" s="54" t="s">
        <v>244</v>
      </c>
      <c r="H22" s="54" t="s">
        <v>127</v>
      </c>
      <c r="I22" s="124" t="s">
        <v>2721</v>
      </c>
      <c r="J22" s="61">
        <v>3.3799999999790695</v>
      </c>
      <c r="K22" s="67" t="s">
        <v>129</v>
      </c>
      <c r="L22" s="68">
        <v>1.34E-2</v>
      </c>
      <c r="M22" s="68">
        <v>2.5399999999927387E-2</v>
      </c>
      <c r="N22" s="61">
        <v>39697.129204999997</v>
      </c>
      <c r="O22" s="63">
        <v>108.45</v>
      </c>
      <c r="P22" s="61">
        <v>3.7697623490000001</v>
      </c>
      <c r="Q22" s="61">
        <v>46.821298970999997</v>
      </c>
      <c r="R22" s="62">
        <v>1.4887675580762622E-5</v>
      </c>
      <c r="S22" s="62">
        <f t="shared" si="0"/>
        <v>2.1290454377159256E-2</v>
      </c>
      <c r="T22" s="62">
        <f>Q22/'סכום נכסי הקרן'!$C$41</f>
        <v>6.1248880601096946E-4</v>
      </c>
    </row>
    <row r="23" spans="1:20">
      <c r="A23" s="60" t="s">
        <v>261</v>
      </c>
      <c r="B23" s="54" t="s">
        <v>262</v>
      </c>
      <c r="C23" s="67" t="s">
        <v>117</v>
      </c>
      <c r="D23" s="67" t="s">
        <v>26</v>
      </c>
      <c r="E23" s="54" t="s">
        <v>259</v>
      </c>
      <c r="F23" s="67" t="s">
        <v>260</v>
      </c>
      <c r="G23" s="54" t="s">
        <v>244</v>
      </c>
      <c r="H23" s="54" t="s">
        <v>127</v>
      </c>
      <c r="I23" s="124" t="s">
        <v>2721</v>
      </c>
      <c r="J23" s="61">
        <v>3.1099999999593462</v>
      </c>
      <c r="K23" s="67" t="s">
        <v>129</v>
      </c>
      <c r="L23" s="68">
        <v>1.77E-2</v>
      </c>
      <c r="M23" s="68">
        <v>2.3899999999876274E-2</v>
      </c>
      <c r="N23" s="61">
        <v>25868.573840000001</v>
      </c>
      <c r="O23" s="63">
        <v>109.35</v>
      </c>
      <c r="P23" s="124" t="s">
        <v>2721</v>
      </c>
      <c r="Q23" s="61">
        <v>28.287285664999995</v>
      </c>
      <c r="R23" s="62">
        <v>9.3832708675435503E-6</v>
      </c>
      <c r="S23" s="62">
        <f t="shared" si="0"/>
        <v>1.2862717996725642E-2</v>
      </c>
      <c r="T23" s="62">
        <f>Q23/'סכום נכסי הקרן'!$C$41</f>
        <v>3.7003770085443708E-4</v>
      </c>
    </row>
    <row r="24" spans="1:20">
      <c r="A24" s="60" t="s">
        <v>263</v>
      </c>
      <c r="B24" s="54" t="s">
        <v>264</v>
      </c>
      <c r="C24" s="67" t="s">
        <v>117</v>
      </c>
      <c r="D24" s="67" t="s">
        <v>26</v>
      </c>
      <c r="E24" s="54" t="s">
        <v>259</v>
      </c>
      <c r="F24" s="67" t="s">
        <v>260</v>
      </c>
      <c r="G24" s="54" t="s">
        <v>244</v>
      </c>
      <c r="H24" s="54" t="s">
        <v>127</v>
      </c>
      <c r="I24" s="124" t="s">
        <v>2721</v>
      </c>
      <c r="J24" s="61">
        <v>6.1599999999766215</v>
      </c>
      <c r="K24" s="67" t="s">
        <v>129</v>
      </c>
      <c r="L24" s="68">
        <v>2.4799999999999999E-2</v>
      </c>
      <c r="M24" s="68">
        <v>2.8499999999971718E-2</v>
      </c>
      <c r="N24" s="61">
        <v>48640.792217000009</v>
      </c>
      <c r="O24" s="63">
        <v>109.05</v>
      </c>
      <c r="P24" s="124" t="s">
        <v>2721</v>
      </c>
      <c r="Q24" s="61">
        <v>53.04278393900001</v>
      </c>
      <c r="R24" s="62">
        <v>1.4764285888559386E-5</v>
      </c>
      <c r="S24" s="62">
        <f t="shared" si="0"/>
        <v>2.4119471187466632E-2</v>
      </c>
      <c r="T24" s="62">
        <f>Q24/'סכום נכסי הקרן'!$C$41</f>
        <v>6.9387462792132933E-4</v>
      </c>
    </row>
    <row r="25" spans="1:20">
      <c r="A25" s="60" t="s">
        <v>265</v>
      </c>
      <c r="B25" s="54" t="s">
        <v>266</v>
      </c>
      <c r="C25" s="67" t="s">
        <v>117</v>
      </c>
      <c r="D25" s="67" t="s">
        <v>26</v>
      </c>
      <c r="E25" s="54" t="s">
        <v>259</v>
      </c>
      <c r="F25" s="67" t="s">
        <v>260</v>
      </c>
      <c r="G25" s="54" t="s">
        <v>267</v>
      </c>
      <c r="H25" s="54" t="s">
        <v>239</v>
      </c>
      <c r="I25" s="124" t="s">
        <v>2721</v>
      </c>
      <c r="J25" s="61">
        <v>7.4899999999511797</v>
      </c>
      <c r="K25" s="67" t="s">
        <v>129</v>
      </c>
      <c r="L25" s="68">
        <v>9.0000000000000011E-3</v>
      </c>
      <c r="M25" s="68">
        <v>3.0399999999716761E-2</v>
      </c>
      <c r="N25" s="61">
        <v>28511.584534000001</v>
      </c>
      <c r="O25" s="63">
        <v>93.65</v>
      </c>
      <c r="P25" s="61">
        <v>0.131370499</v>
      </c>
      <c r="Q25" s="61">
        <v>26.832468119000001</v>
      </c>
      <c r="R25" s="62">
        <v>1.1065103330911642E-5</v>
      </c>
      <c r="S25" s="62">
        <f t="shared" si="0"/>
        <v>1.2201187298711729E-2</v>
      </c>
      <c r="T25" s="62">
        <f>Q25/'סכום נכסי הקרן'!$C$41</f>
        <v>3.5100662992525915E-4</v>
      </c>
    </row>
    <row r="26" spans="1:20">
      <c r="A26" s="60" t="s">
        <v>268</v>
      </c>
      <c r="B26" s="54" t="s">
        <v>269</v>
      </c>
      <c r="C26" s="67" t="s">
        <v>117</v>
      </c>
      <c r="D26" s="67" t="s">
        <v>26</v>
      </c>
      <c r="E26" s="54" t="s">
        <v>259</v>
      </c>
      <c r="F26" s="67" t="s">
        <v>260</v>
      </c>
      <c r="G26" s="54" t="s">
        <v>267</v>
      </c>
      <c r="H26" s="54" t="s">
        <v>239</v>
      </c>
      <c r="I26" s="124" t="s">
        <v>2721</v>
      </c>
      <c r="J26" s="61">
        <v>11.029999999957818</v>
      </c>
      <c r="K26" s="67" t="s">
        <v>129</v>
      </c>
      <c r="L26" s="68">
        <v>1.6899999999999998E-2</v>
      </c>
      <c r="M26" s="68">
        <v>3.3699999999859391E-2</v>
      </c>
      <c r="N26" s="61">
        <v>57748.117940999997</v>
      </c>
      <c r="O26" s="63">
        <v>91.53</v>
      </c>
      <c r="P26" s="61">
        <v>0.482544904</v>
      </c>
      <c r="Q26" s="61">
        <v>53.339395875000001</v>
      </c>
      <c r="R26" s="62">
        <v>1.3235995274079982E-5</v>
      </c>
      <c r="S26" s="62">
        <f t="shared" si="0"/>
        <v>2.4254345764420166E-2</v>
      </c>
      <c r="T26" s="62">
        <f>Q26/'סכום נכסי הקרן'!$C$41</f>
        <v>6.9775473151780919E-4</v>
      </c>
    </row>
    <row r="27" spans="1:20">
      <c r="A27" s="60" t="s">
        <v>270</v>
      </c>
      <c r="B27" s="54" t="s">
        <v>271</v>
      </c>
      <c r="C27" s="67" t="s">
        <v>117</v>
      </c>
      <c r="D27" s="67" t="s">
        <v>26</v>
      </c>
      <c r="E27" s="54" t="s">
        <v>272</v>
      </c>
      <c r="F27" s="67" t="s">
        <v>260</v>
      </c>
      <c r="G27" s="54" t="s">
        <v>273</v>
      </c>
      <c r="H27" s="54" t="s">
        <v>127</v>
      </c>
      <c r="I27" s="124" t="s">
        <v>2721</v>
      </c>
      <c r="J27" s="61">
        <v>2.2800000000466363</v>
      </c>
      <c r="K27" s="67" t="s">
        <v>129</v>
      </c>
      <c r="L27" s="68">
        <v>3.2000000000000001E-2</v>
      </c>
      <c r="M27" s="68">
        <v>2.4500000000471912E-2</v>
      </c>
      <c r="N27" s="61">
        <v>15684.189955</v>
      </c>
      <c r="O27" s="63">
        <v>114.84</v>
      </c>
      <c r="P27" s="124" t="s">
        <v>2721</v>
      </c>
      <c r="Q27" s="61">
        <v>18.011724746999999</v>
      </c>
      <c r="R27" s="62">
        <v>1.1180268131432282E-5</v>
      </c>
      <c r="S27" s="62">
        <f t="shared" si="0"/>
        <v>8.1902427401142983E-3</v>
      </c>
      <c r="T27" s="62">
        <f>Q27/'סכום נכסי הקרן'!$C$41</f>
        <v>2.3561883217552778E-4</v>
      </c>
    </row>
    <row r="28" spans="1:20">
      <c r="A28" s="60" t="s">
        <v>274</v>
      </c>
      <c r="B28" s="54" t="s">
        <v>275</v>
      </c>
      <c r="C28" s="67" t="s">
        <v>117</v>
      </c>
      <c r="D28" s="67" t="s">
        <v>26</v>
      </c>
      <c r="E28" s="54" t="s">
        <v>272</v>
      </c>
      <c r="F28" s="67" t="s">
        <v>260</v>
      </c>
      <c r="G28" s="54" t="s">
        <v>273</v>
      </c>
      <c r="H28" s="54" t="s">
        <v>127</v>
      </c>
      <c r="I28" s="124" t="s">
        <v>2721</v>
      </c>
      <c r="J28" s="61">
        <v>4.0400000000991705</v>
      </c>
      <c r="K28" s="67" t="s">
        <v>129</v>
      </c>
      <c r="L28" s="68">
        <v>1.1399999999999999E-2</v>
      </c>
      <c r="M28" s="68">
        <v>2.6000000000788857E-2</v>
      </c>
      <c r="N28" s="61">
        <v>17087.576215000001</v>
      </c>
      <c r="O28" s="63">
        <v>103.86</v>
      </c>
      <c r="P28" s="124" t="s">
        <v>2721</v>
      </c>
      <c r="Q28" s="61">
        <v>17.747157206000001</v>
      </c>
      <c r="R28" s="62">
        <v>7.2313580821360124E-6</v>
      </c>
      <c r="S28" s="62">
        <f t="shared" si="0"/>
        <v>8.0699393037481602E-3</v>
      </c>
      <c r="T28" s="62">
        <f>Q28/'סכום נכסי הקרן'!$C$41</f>
        <v>2.3215791458337139E-4</v>
      </c>
    </row>
    <row r="29" spans="1:20">
      <c r="A29" s="60" t="s">
        <v>276</v>
      </c>
      <c r="B29" s="54" t="s">
        <v>277</v>
      </c>
      <c r="C29" s="67" t="s">
        <v>117</v>
      </c>
      <c r="D29" s="67" t="s">
        <v>26</v>
      </c>
      <c r="E29" s="54" t="s">
        <v>272</v>
      </c>
      <c r="F29" s="67" t="s">
        <v>260</v>
      </c>
      <c r="G29" s="54" t="s">
        <v>273</v>
      </c>
      <c r="H29" s="54" t="s">
        <v>127</v>
      </c>
      <c r="I29" s="124" t="s">
        <v>2721</v>
      </c>
      <c r="J29" s="61">
        <v>6.3100000000929191</v>
      </c>
      <c r="K29" s="67" t="s">
        <v>129</v>
      </c>
      <c r="L29" s="68">
        <v>9.1999999999999998E-3</v>
      </c>
      <c r="M29" s="68">
        <v>3.0200000000448E-2</v>
      </c>
      <c r="N29" s="61">
        <v>24351.265008999999</v>
      </c>
      <c r="O29" s="63">
        <v>97.97</v>
      </c>
      <c r="P29" s="61">
        <v>0.25009942600000001</v>
      </c>
      <c r="Q29" s="61">
        <v>24.107035196000002</v>
      </c>
      <c r="R29" s="62">
        <v>1.0014037433282629E-5</v>
      </c>
      <c r="S29" s="62">
        <f t="shared" si="0"/>
        <v>1.0961885814550024E-2</v>
      </c>
      <c r="T29" s="62">
        <f>Q29/'סכום נכסי הקרן'!$C$41</f>
        <v>3.1535411293923577E-4</v>
      </c>
    </row>
    <row r="30" spans="1:20">
      <c r="A30" s="60" t="s">
        <v>278</v>
      </c>
      <c r="B30" s="54" t="s">
        <v>279</v>
      </c>
      <c r="C30" s="67" t="s">
        <v>117</v>
      </c>
      <c r="D30" s="67" t="s">
        <v>26</v>
      </c>
      <c r="E30" s="54" t="s">
        <v>280</v>
      </c>
      <c r="F30" s="67" t="s">
        <v>260</v>
      </c>
      <c r="G30" s="54" t="s">
        <v>281</v>
      </c>
      <c r="H30" s="54" t="s">
        <v>239</v>
      </c>
      <c r="I30" s="124" t="s">
        <v>2721</v>
      </c>
      <c r="J30" s="61">
        <v>2.3699999999826762</v>
      </c>
      <c r="K30" s="67" t="s">
        <v>129</v>
      </c>
      <c r="L30" s="68">
        <v>2.3399999999999997E-2</v>
      </c>
      <c r="M30" s="68">
        <v>2.5299999999595778E-2</v>
      </c>
      <c r="N30" s="61">
        <v>10739.848300000001</v>
      </c>
      <c r="O30" s="63">
        <v>112.87</v>
      </c>
      <c r="P30" s="124" t="s">
        <v>2721</v>
      </c>
      <c r="Q30" s="61">
        <v>12.122066932999999</v>
      </c>
      <c r="R30" s="62">
        <v>4.1482581249769423E-6</v>
      </c>
      <c r="S30" s="62">
        <f t="shared" si="0"/>
        <v>5.5121134754026928E-3</v>
      </c>
      <c r="T30" s="62">
        <f>Q30/'סכום נכסי הקרן'!$C$41</f>
        <v>1.5857377871504298E-4</v>
      </c>
    </row>
    <row r="31" spans="1:20">
      <c r="A31" s="60" t="s">
        <v>282</v>
      </c>
      <c r="B31" s="54" t="s">
        <v>283</v>
      </c>
      <c r="C31" s="67" t="s">
        <v>117</v>
      </c>
      <c r="D31" s="67" t="s">
        <v>26</v>
      </c>
      <c r="E31" s="54" t="s">
        <v>280</v>
      </c>
      <c r="F31" s="67" t="s">
        <v>260</v>
      </c>
      <c r="G31" s="54" t="s">
        <v>281</v>
      </c>
      <c r="H31" s="54" t="s">
        <v>239</v>
      </c>
      <c r="I31" s="124" t="s">
        <v>2721</v>
      </c>
      <c r="J31" s="61">
        <v>5.6700000000151087</v>
      </c>
      <c r="K31" s="67" t="s">
        <v>129</v>
      </c>
      <c r="L31" s="68">
        <v>6.5000000000000006E-3</v>
      </c>
      <c r="M31" s="68">
        <v>2.8799999999893338E-2</v>
      </c>
      <c r="N31" s="61">
        <v>34519.701365000001</v>
      </c>
      <c r="O31" s="63">
        <v>97.78</v>
      </c>
      <c r="P31" s="124" t="s">
        <v>2721</v>
      </c>
      <c r="Q31" s="61">
        <v>33.753365747000004</v>
      </c>
      <c r="R31" s="62">
        <v>1.6170817471444872E-5</v>
      </c>
      <c r="S31" s="62">
        <f t="shared" si="0"/>
        <v>1.5348239141275694E-2</v>
      </c>
      <c r="T31" s="62">
        <f>Q31/'סכום נכסי הקרן'!$C$41</f>
        <v>4.4154175854959298E-4</v>
      </c>
    </row>
    <row r="32" spans="1:20">
      <c r="A32" s="60" t="s">
        <v>284</v>
      </c>
      <c r="B32" s="54" t="s">
        <v>285</v>
      </c>
      <c r="C32" s="67" t="s">
        <v>117</v>
      </c>
      <c r="D32" s="67" t="s">
        <v>26</v>
      </c>
      <c r="E32" s="54" t="s">
        <v>280</v>
      </c>
      <c r="F32" s="67" t="s">
        <v>260</v>
      </c>
      <c r="G32" s="54" t="s">
        <v>281</v>
      </c>
      <c r="H32" s="54" t="s">
        <v>239</v>
      </c>
      <c r="I32" s="124" t="s">
        <v>2721</v>
      </c>
      <c r="J32" s="61">
        <v>8.6700000007297806</v>
      </c>
      <c r="K32" s="67" t="s">
        <v>129</v>
      </c>
      <c r="L32" s="68">
        <v>2.64E-2</v>
      </c>
      <c r="M32" s="68">
        <v>2.9600000005307492E-2</v>
      </c>
      <c r="N32" s="61">
        <v>1511.6876500000001</v>
      </c>
      <c r="O32" s="63">
        <v>99.71</v>
      </c>
      <c r="P32" s="124" t="s">
        <v>2721</v>
      </c>
      <c r="Q32" s="61">
        <v>1.50730377</v>
      </c>
      <c r="R32" s="62">
        <v>5.0389588333333333E-6</v>
      </c>
      <c r="S32" s="62">
        <f t="shared" si="0"/>
        <v>6.853970917718807E-4</v>
      </c>
      <c r="T32" s="62">
        <f>Q32/'סכום נכסי הקרן'!$C$41</f>
        <v>1.9717664966000735E-5</v>
      </c>
    </row>
    <row r="33" spans="1:20">
      <c r="A33" s="60" t="s">
        <v>286</v>
      </c>
      <c r="B33" s="54" t="s">
        <v>287</v>
      </c>
      <c r="C33" s="67" t="s">
        <v>117</v>
      </c>
      <c r="D33" s="67" t="s">
        <v>26</v>
      </c>
      <c r="E33" s="54" t="s">
        <v>288</v>
      </c>
      <c r="F33" s="67" t="s">
        <v>260</v>
      </c>
      <c r="G33" s="54" t="s">
        <v>273</v>
      </c>
      <c r="H33" s="54" t="s">
        <v>127</v>
      </c>
      <c r="I33" s="124" t="s">
        <v>2721</v>
      </c>
      <c r="J33" s="61">
        <v>2.0199999998638902</v>
      </c>
      <c r="K33" s="67" t="s">
        <v>129</v>
      </c>
      <c r="L33" s="68">
        <v>1.34E-2</v>
      </c>
      <c r="M33" s="68">
        <v>2.1899999998006962E-2</v>
      </c>
      <c r="N33" s="61">
        <v>3707.2675859999999</v>
      </c>
      <c r="O33" s="63">
        <v>110.98</v>
      </c>
      <c r="P33" s="124" t="s">
        <v>2721</v>
      </c>
      <c r="Q33" s="61">
        <v>4.1143252779999999</v>
      </c>
      <c r="R33" s="62">
        <v>6.9530880203990335E-6</v>
      </c>
      <c r="S33" s="62">
        <f t="shared" si="0"/>
        <v>1.870854857707106E-3</v>
      </c>
      <c r="T33" s="62">
        <f>Q33/'סכום נכסי הקרן'!$C$41</f>
        <v>5.3821193184404914E-5</v>
      </c>
    </row>
    <row r="34" spans="1:20">
      <c r="A34" s="60" t="s">
        <v>289</v>
      </c>
      <c r="B34" s="54" t="s">
        <v>290</v>
      </c>
      <c r="C34" s="67" t="s">
        <v>117</v>
      </c>
      <c r="D34" s="67" t="s">
        <v>26</v>
      </c>
      <c r="E34" s="54" t="s">
        <v>288</v>
      </c>
      <c r="F34" s="67" t="s">
        <v>260</v>
      </c>
      <c r="G34" s="54" t="s">
        <v>281</v>
      </c>
      <c r="H34" s="54" t="s">
        <v>239</v>
      </c>
      <c r="I34" s="124" t="s">
        <v>2721</v>
      </c>
      <c r="J34" s="61">
        <v>3.6100000000841264</v>
      </c>
      <c r="K34" s="67" t="s">
        <v>129</v>
      </c>
      <c r="L34" s="68">
        <v>1.8200000000000001E-2</v>
      </c>
      <c r="M34" s="68">
        <v>2.4200000000899956E-2</v>
      </c>
      <c r="N34" s="61">
        <v>9346.9007540000002</v>
      </c>
      <c r="O34" s="63">
        <v>109.37</v>
      </c>
      <c r="P34" s="124" t="s">
        <v>2721</v>
      </c>
      <c r="Q34" s="61">
        <v>10.222705674</v>
      </c>
      <c r="R34" s="62">
        <v>1.8676549045818926E-5</v>
      </c>
      <c r="S34" s="62">
        <f t="shared" si="0"/>
        <v>4.6484410630774865E-3</v>
      </c>
      <c r="T34" s="62">
        <f>Q34/'סכום נכסי הקרן'!$C$41</f>
        <v>1.3372744733861227E-4</v>
      </c>
    </row>
    <row r="35" spans="1:20">
      <c r="A35" s="60" t="s">
        <v>291</v>
      </c>
      <c r="B35" s="54" t="s">
        <v>292</v>
      </c>
      <c r="C35" s="67" t="s">
        <v>117</v>
      </c>
      <c r="D35" s="67" t="s">
        <v>26</v>
      </c>
      <c r="E35" s="54" t="s">
        <v>288</v>
      </c>
      <c r="F35" s="67" t="s">
        <v>260</v>
      </c>
      <c r="G35" s="54" t="s">
        <v>281</v>
      </c>
      <c r="H35" s="54" t="s">
        <v>239</v>
      </c>
      <c r="I35" s="124" t="s">
        <v>2721</v>
      </c>
      <c r="J35" s="61">
        <v>1.8599999999407781</v>
      </c>
      <c r="K35" s="67" t="s">
        <v>129</v>
      </c>
      <c r="L35" s="68">
        <v>2E-3</v>
      </c>
      <c r="M35" s="68">
        <v>2.0299999999333757E-2</v>
      </c>
      <c r="N35" s="61">
        <v>7598.3204560000004</v>
      </c>
      <c r="O35" s="63">
        <v>106.67</v>
      </c>
      <c r="P35" s="124" t="s">
        <v>2721</v>
      </c>
      <c r="Q35" s="61">
        <v>8.1051283180000002</v>
      </c>
      <c r="R35" s="62">
        <v>2.4121652241269842E-5</v>
      </c>
      <c r="S35" s="62">
        <f t="shared" si="0"/>
        <v>3.685542017582239E-3</v>
      </c>
      <c r="T35" s="62">
        <f>Q35/'סכום נכסי הקרן'!$C$41</f>
        <v>1.0602654080853859E-4</v>
      </c>
    </row>
    <row r="36" spans="1:20">
      <c r="A36" s="60" t="s">
        <v>293</v>
      </c>
      <c r="B36" s="54" t="s">
        <v>294</v>
      </c>
      <c r="C36" s="67" t="s">
        <v>117</v>
      </c>
      <c r="D36" s="67" t="s">
        <v>26</v>
      </c>
      <c r="E36" s="54" t="s">
        <v>295</v>
      </c>
      <c r="F36" s="67" t="s">
        <v>260</v>
      </c>
      <c r="G36" s="54" t="s">
        <v>281</v>
      </c>
      <c r="H36" s="54" t="s">
        <v>239</v>
      </c>
      <c r="I36" s="124" t="s">
        <v>2721</v>
      </c>
      <c r="J36" s="61">
        <v>1.2099999998735771</v>
      </c>
      <c r="K36" s="67" t="s">
        <v>129</v>
      </c>
      <c r="L36" s="68">
        <v>4.7500000000000001E-2</v>
      </c>
      <c r="M36" s="68">
        <v>2.4899999998882351E-2</v>
      </c>
      <c r="N36" s="61">
        <v>3883.5029</v>
      </c>
      <c r="O36" s="63">
        <v>140.54</v>
      </c>
      <c r="P36" s="124" t="s">
        <v>2721</v>
      </c>
      <c r="Q36" s="61">
        <v>5.4578750889999998</v>
      </c>
      <c r="R36" s="62">
        <v>2.7093916979045542E-6</v>
      </c>
      <c r="S36" s="62">
        <f t="shared" si="0"/>
        <v>2.4817901923344849E-3</v>
      </c>
      <c r="T36" s="62">
        <f>Q36/'סכום נכסי הקרן'!$C$41</f>
        <v>7.1396724783076362E-5</v>
      </c>
    </row>
    <row r="37" spans="1:20">
      <c r="A37" s="60" t="s">
        <v>296</v>
      </c>
      <c r="B37" s="54" t="s">
        <v>297</v>
      </c>
      <c r="C37" s="67" t="s">
        <v>117</v>
      </c>
      <c r="D37" s="67" t="s">
        <v>26</v>
      </c>
      <c r="E37" s="54" t="s">
        <v>295</v>
      </c>
      <c r="F37" s="67" t="s">
        <v>260</v>
      </c>
      <c r="G37" s="54" t="s">
        <v>281</v>
      </c>
      <c r="H37" s="54" t="s">
        <v>239</v>
      </c>
      <c r="I37" s="124" t="s">
        <v>2721</v>
      </c>
      <c r="J37" s="61">
        <v>4.0700000000104026</v>
      </c>
      <c r="K37" s="67" t="s">
        <v>129</v>
      </c>
      <c r="L37" s="68">
        <v>5.0000000000000001E-3</v>
      </c>
      <c r="M37" s="68">
        <v>2.7199999999583904E-2</v>
      </c>
      <c r="N37" s="61">
        <v>8520.6058159999993</v>
      </c>
      <c r="O37" s="63">
        <v>101.54</v>
      </c>
      <c r="P37" s="124" t="s">
        <v>2721</v>
      </c>
      <c r="Q37" s="61">
        <v>8.6518231130000007</v>
      </c>
      <c r="R37" s="62">
        <v>4.5257016883192288E-6</v>
      </c>
      <c r="S37" s="62">
        <f t="shared" si="0"/>
        <v>3.9341335954961093E-3</v>
      </c>
      <c r="T37" s="62">
        <f>Q37/'סכום נכסי הקרן'!$C$41</f>
        <v>1.1317808187213354E-4</v>
      </c>
    </row>
    <row r="38" spans="1:20">
      <c r="A38" s="60" t="s">
        <v>298</v>
      </c>
      <c r="B38" s="54" t="s">
        <v>299</v>
      </c>
      <c r="C38" s="67" t="s">
        <v>117</v>
      </c>
      <c r="D38" s="67" t="s">
        <v>26</v>
      </c>
      <c r="E38" s="54" t="s">
        <v>295</v>
      </c>
      <c r="F38" s="67" t="s">
        <v>260</v>
      </c>
      <c r="G38" s="54" t="s">
        <v>281</v>
      </c>
      <c r="H38" s="54" t="s">
        <v>239</v>
      </c>
      <c r="I38" s="124" t="s">
        <v>2721</v>
      </c>
      <c r="J38" s="61">
        <v>5.8900000000879968</v>
      </c>
      <c r="K38" s="67" t="s">
        <v>129</v>
      </c>
      <c r="L38" s="68">
        <v>5.8999999999999999E-3</v>
      </c>
      <c r="M38" s="68">
        <v>3.0300000000623824E-2</v>
      </c>
      <c r="N38" s="61">
        <v>25808.323494</v>
      </c>
      <c r="O38" s="63">
        <v>93.79</v>
      </c>
      <c r="P38" s="124" t="s">
        <v>2721</v>
      </c>
      <c r="Q38" s="61">
        <v>24.205626682999998</v>
      </c>
      <c r="R38" s="62">
        <v>2.3475023530214345E-5</v>
      </c>
      <c r="S38" s="62">
        <f t="shared" si="0"/>
        <v>1.1006717068745894E-2</v>
      </c>
      <c r="T38" s="62">
        <f>Q38/'סכום נכסי הקרן'!$C$41</f>
        <v>3.1664382901893865E-4</v>
      </c>
    </row>
    <row r="39" spans="1:20">
      <c r="A39" s="60" t="s">
        <v>300</v>
      </c>
      <c r="B39" s="54" t="s">
        <v>301</v>
      </c>
      <c r="C39" s="67" t="s">
        <v>117</v>
      </c>
      <c r="D39" s="67" t="s">
        <v>26</v>
      </c>
      <c r="E39" s="54" t="s">
        <v>302</v>
      </c>
      <c r="F39" s="67" t="s">
        <v>303</v>
      </c>
      <c r="G39" s="54" t="s">
        <v>273</v>
      </c>
      <c r="H39" s="54" t="s">
        <v>127</v>
      </c>
      <c r="I39" s="124" t="s">
        <v>2721</v>
      </c>
      <c r="J39" s="61">
        <v>5.0399999997815179</v>
      </c>
      <c r="K39" s="67" t="s">
        <v>129</v>
      </c>
      <c r="L39" s="68">
        <v>4.4000000000000003E-3</v>
      </c>
      <c r="M39" s="68">
        <v>2.4699999999284281E-2</v>
      </c>
      <c r="N39" s="61">
        <v>5279.2966669999996</v>
      </c>
      <c r="O39" s="63">
        <v>100.57</v>
      </c>
      <c r="P39" s="124" t="s">
        <v>2721</v>
      </c>
      <c r="Q39" s="61">
        <v>5.3093886540000002</v>
      </c>
      <c r="R39" s="62">
        <v>5.9200289812811549E-6</v>
      </c>
      <c r="S39" s="62">
        <f t="shared" si="0"/>
        <v>2.4142708423917896E-3</v>
      </c>
      <c r="T39" s="62">
        <f>Q39/'סכום נכסי הקרן'!$C$41</f>
        <v>6.9454312221256894E-5</v>
      </c>
    </row>
    <row r="40" spans="1:20">
      <c r="A40" s="60" t="s">
        <v>304</v>
      </c>
      <c r="B40" s="54" t="s">
        <v>305</v>
      </c>
      <c r="C40" s="67" t="s">
        <v>117</v>
      </c>
      <c r="D40" s="67" t="s">
        <v>26</v>
      </c>
      <c r="E40" s="54" t="s">
        <v>306</v>
      </c>
      <c r="F40" s="67" t="s">
        <v>260</v>
      </c>
      <c r="G40" s="54" t="s">
        <v>273</v>
      </c>
      <c r="H40" s="54" t="s">
        <v>127</v>
      </c>
      <c r="I40" s="124" t="s">
        <v>2721</v>
      </c>
      <c r="J40" s="61">
        <v>2.8399999999383749</v>
      </c>
      <c r="K40" s="67" t="s">
        <v>129</v>
      </c>
      <c r="L40" s="68">
        <v>1.5800000000000002E-2</v>
      </c>
      <c r="M40" s="68">
        <v>2.19999999996375E-2</v>
      </c>
      <c r="N40" s="61">
        <v>9955.3757430000005</v>
      </c>
      <c r="O40" s="63">
        <v>110.84</v>
      </c>
      <c r="P40" s="124" t="s">
        <v>2721</v>
      </c>
      <c r="Q40" s="61">
        <v>11.034538777000002</v>
      </c>
      <c r="R40" s="62">
        <v>2.1402418053035426E-5</v>
      </c>
      <c r="S40" s="62">
        <f t="shared" si="0"/>
        <v>5.017595614983333E-3</v>
      </c>
      <c r="T40" s="62">
        <f>Q40/'סכום נכסי הקרן'!$C$41</f>
        <v>1.4434737243391194E-4</v>
      </c>
    </row>
    <row r="41" spans="1:20">
      <c r="A41" s="60" t="s">
        <v>307</v>
      </c>
      <c r="B41" s="54" t="s">
        <v>308</v>
      </c>
      <c r="C41" s="67" t="s">
        <v>117</v>
      </c>
      <c r="D41" s="67" t="s">
        <v>26</v>
      </c>
      <c r="E41" s="54" t="s">
        <v>306</v>
      </c>
      <c r="F41" s="67" t="s">
        <v>260</v>
      </c>
      <c r="G41" s="54" t="s">
        <v>273</v>
      </c>
      <c r="H41" s="54" t="s">
        <v>127</v>
      </c>
      <c r="I41" s="124" t="s">
        <v>2721</v>
      </c>
      <c r="J41" s="61">
        <v>5.4799999999181672</v>
      </c>
      <c r="K41" s="67" t="s">
        <v>129</v>
      </c>
      <c r="L41" s="68">
        <v>8.3999999999999995E-3</v>
      </c>
      <c r="M41" s="68">
        <v>2.5500000000127865E-2</v>
      </c>
      <c r="N41" s="61">
        <v>7747.9716790000002</v>
      </c>
      <c r="O41" s="63">
        <v>100.94</v>
      </c>
      <c r="P41" s="124" t="s">
        <v>2721</v>
      </c>
      <c r="Q41" s="61">
        <v>7.8208020180000002</v>
      </c>
      <c r="R41" s="62">
        <v>9.7601499250672084E-6</v>
      </c>
      <c r="S41" s="62">
        <f t="shared" si="0"/>
        <v>3.5562539317876554E-3</v>
      </c>
      <c r="T41" s="62">
        <f>Q41/'סכום נכסי הקרן'!$C$41</f>
        <v>1.0230715070549213E-4</v>
      </c>
    </row>
    <row r="42" spans="1:20">
      <c r="A42" s="60" t="s">
        <v>309</v>
      </c>
      <c r="B42" s="54" t="s">
        <v>310</v>
      </c>
      <c r="C42" s="67" t="s">
        <v>117</v>
      </c>
      <c r="D42" s="67" t="s">
        <v>26</v>
      </c>
      <c r="E42" s="54" t="s">
        <v>311</v>
      </c>
      <c r="F42" s="67" t="s">
        <v>231</v>
      </c>
      <c r="G42" s="54" t="s">
        <v>281</v>
      </c>
      <c r="H42" s="54" t="s">
        <v>239</v>
      </c>
      <c r="I42" s="124" t="s">
        <v>2721</v>
      </c>
      <c r="J42" s="61">
        <v>4.3000000001767642</v>
      </c>
      <c r="K42" s="67" t="s">
        <v>129</v>
      </c>
      <c r="L42" s="68">
        <v>2.7799999999999998E-2</v>
      </c>
      <c r="M42" s="68">
        <v>3.1000000000935807E-2</v>
      </c>
      <c r="N42" s="61">
        <v>0.17391300000000001</v>
      </c>
      <c r="O42" s="63">
        <v>5529999</v>
      </c>
      <c r="P42" s="124" t="s">
        <v>2721</v>
      </c>
      <c r="Q42" s="61">
        <v>9.617375161</v>
      </c>
      <c r="R42" s="62">
        <v>4.158608321377332E-5</v>
      </c>
      <c r="S42" s="62">
        <f t="shared" si="0"/>
        <v>4.3731868101335161E-3</v>
      </c>
      <c r="T42" s="62">
        <f>Q42/'סכום נכסי הקרן'!$C$41</f>
        <v>1.2580886815995648E-4</v>
      </c>
    </row>
    <row r="43" spans="1:20">
      <c r="A43" s="60" t="s">
        <v>312</v>
      </c>
      <c r="B43" s="54" t="s">
        <v>313</v>
      </c>
      <c r="C43" s="67" t="s">
        <v>117</v>
      </c>
      <c r="D43" s="67" t="s">
        <v>26</v>
      </c>
      <c r="E43" s="54" t="s">
        <v>311</v>
      </c>
      <c r="F43" s="67" t="s">
        <v>231</v>
      </c>
      <c r="G43" s="54" t="s">
        <v>281</v>
      </c>
      <c r="H43" s="54" t="s">
        <v>239</v>
      </c>
      <c r="I43" s="124" t="s">
        <v>2721</v>
      </c>
      <c r="J43" s="61">
        <v>1.1399999999952115</v>
      </c>
      <c r="K43" s="67" t="s">
        <v>129</v>
      </c>
      <c r="L43" s="68">
        <v>2.4199999999999999E-2</v>
      </c>
      <c r="M43" s="68">
        <v>3.3299999999545082E-2</v>
      </c>
      <c r="N43" s="61">
        <v>0.66809200000000002</v>
      </c>
      <c r="O43" s="63">
        <v>5626366</v>
      </c>
      <c r="P43" s="124" t="s">
        <v>2721</v>
      </c>
      <c r="Q43" s="61">
        <v>37.589305687</v>
      </c>
      <c r="R43" s="62">
        <v>2.3179127779898E-5</v>
      </c>
      <c r="S43" s="62">
        <f t="shared" si="0"/>
        <v>1.7092507371353562E-2</v>
      </c>
      <c r="T43" s="62">
        <f>Q43/'סכום נכסי הקרן'!$C$41</f>
        <v>4.9172127781571995E-4</v>
      </c>
    </row>
    <row r="44" spans="1:20">
      <c r="A44" s="60" t="s">
        <v>314</v>
      </c>
      <c r="B44" s="54" t="s">
        <v>315</v>
      </c>
      <c r="C44" s="67" t="s">
        <v>117</v>
      </c>
      <c r="D44" s="67" t="s">
        <v>26</v>
      </c>
      <c r="E44" s="54" t="s">
        <v>311</v>
      </c>
      <c r="F44" s="67" t="s">
        <v>231</v>
      </c>
      <c r="G44" s="54" t="s">
        <v>281</v>
      </c>
      <c r="H44" s="54" t="s">
        <v>239</v>
      </c>
      <c r="I44" s="124" t="s">
        <v>2721</v>
      </c>
      <c r="J44" s="61">
        <v>0.74999999991635846</v>
      </c>
      <c r="K44" s="67" t="s">
        <v>129</v>
      </c>
      <c r="L44" s="68">
        <v>1.95E-2</v>
      </c>
      <c r="M44" s="68">
        <v>3.4099999998026063E-2</v>
      </c>
      <c r="N44" s="61">
        <v>0.164327</v>
      </c>
      <c r="O44" s="63">
        <v>5456707</v>
      </c>
      <c r="P44" s="124" t="s">
        <v>2721</v>
      </c>
      <c r="Q44" s="61">
        <v>8.966845296999999</v>
      </c>
      <c r="R44" s="62">
        <v>6.6210161569765099E-6</v>
      </c>
      <c r="S44" s="62">
        <f t="shared" si="0"/>
        <v>4.0773796306050273E-3</v>
      </c>
      <c r="T44" s="62">
        <f>Q44/'סכום נכסי הקרן'!$C$41</f>
        <v>1.1729901754853657E-4</v>
      </c>
    </row>
    <row r="45" spans="1:20">
      <c r="A45" s="60" t="s">
        <v>316</v>
      </c>
      <c r="B45" s="54" t="s">
        <v>317</v>
      </c>
      <c r="C45" s="67" t="s">
        <v>117</v>
      </c>
      <c r="D45" s="67" t="s">
        <v>26</v>
      </c>
      <c r="E45" s="54" t="s">
        <v>311</v>
      </c>
      <c r="F45" s="67" t="s">
        <v>231</v>
      </c>
      <c r="G45" s="54" t="s">
        <v>273</v>
      </c>
      <c r="H45" s="54" t="s">
        <v>127</v>
      </c>
      <c r="I45" s="124" t="s">
        <v>2721</v>
      </c>
      <c r="J45" s="61">
        <v>4.0900000000643741</v>
      </c>
      <c r="K45" s="67" t="s">
        <v>129</v>
      </c>
      <c r="L45" s="68">
        <v>1.4999999999999999E-2</v>
      </c>
      <c r="M45" s="68">
        <v>3.0300000000560684E-2</v>
      </c>
      <c r="N45" s="61">
        <v>0.56487399999999999</v>
      </c>
      <c r="O45" s="63">
        <v>5115050</v>
      </c>
      <c r="P45" s="124" t="s">
        <v>2721</v>
      </c>
      <c r="Q45" s="61">
        <v>28.893598945999997</v>
      </c>
      <c r="R45" s="62">
        <v>2.0118028349597548E-5</v>
      </c>
      <c r="S45" s="62">
        <f t="shared" si="0"/>
        <v>1.3138419131275361E-2</v>
      </c>
      <c r="T45" s="62">
        <f>Q45/'סכום נכסי הקרן'!$C$41</f>
        <v>3.7796913602837994E-4</v>
      </c>
    </row>
    <row r="46" spans="1:20">
      <c r="A46" s="60" t="s">
        <v>318</v>
      </c>
      <c r="B46" s="54" t="s">
        <v>319</v>
      </c>
      <c r="C46" s="67" t="s">
        <v>117</v>
      </c>
      <c r="D46" s="67" t="s">
        <v>26</v>
      </c>
      <c r="E46" s="54" t="s">
        <v>320</v>
      </c>
      <c r="F46" s="67" t="s">
        <v>260</v>
      </c>
      <c r="G46" s="54" t="s">
        <v>273</v>
      </c>
      <c r="H46" s="54" t="s">
        <v>127</v>
      </c>
      <c r="I46" s="124" t="s">
        <v>2721</v>
      </c>
      <c r="J46" s="61">
        <v>2.3999999984885729</v>
      </c>
      <c r="K46" s="67" t="s">
        <v>129</v>
      </c>
      <c r="L46" s="68">
        <v>3.7000000000000005E-2</v>
      </c>
      <c r="M46" s="68">
        <v>2.3599999996473334E-2</v>
      </c>
      <c r="N46" s="61">
        <v>689.55314799999996</v>
      </c>
      <c r="O46" s="63">
        <v>115.14</v>
      </c>
      <c r="P46" s="124" t="s">
        <v>2721</v>
      </c>
      <c r="Q46" s="61">
        <v>0.79395149799999998</v>
      </c>
      <c r="R46" s="62">
        <v>1.8342548155107188E-6</v>
      </c>
      <c r="S46" s="62">
        <f t="shared" si="0"/>
        <v>3.6102347686500389E-4</v>
      </c>
      <c r="T46" s="62">
        <f>Q46/'סכום נכסי הקרן'!$C$41</f>
        <v>1.0386008413432418E-5</v>
      </c>
    </row>
    <row r="47" spans="1:20">
      <c r="A47" s="60" t="s">
        <v>321</v>
      </c>
      <c r="B47" s="54" t="s">
        <v>322</v>
      </c>
      <c r="C47" s="67" t="s">
        <v>117</v>
      </c>
      <c r="D47" s="67" t="s">
        <v>26</v>
      </c>
      <c r="E47" s="54" t="s">
        <v>320</v>
      </c>
      <c r="F47" s="67" t="s">
        <v>260</v>
      </c>
      <c r="G47" s="54" t="s">
        <v>273</v>
      </c>
      <c r="H47" s="54" t="s">
        <v>127</v>
      </c>
      <c r="I47" s="124" t="s">
        <v>2721</v>
      </c>
      <c r="J47" s="61">
        <v>4.1499999993305892</v>
      </c>
      <c r="K47" s="67" t="s">
        <v>129</v>
      </c>
      <c r="L47" s="68">
        <v>2.81E-2</v>
      </c>
      <c r="M47" s="68">
        <v>2.5899999996688176E-2</v>
      </c>
      <c r="N47" s="61">
        <v>2493.4681300000002</v>
      </c>
      <c r="O47" s="63">
        <v>113.83</v>
      </c>
      <c r="P47" s="124" t="s">
        <v>2721</v>
      </c>
      <c r="Q47" s="61">
        <v>2.8383147659999999</v>
      </c>
      <c r="R47" s="62">
        <v>1.9923098175247402E-6</v>
      </c>
      <c r="S47" s="62">
        <f t="shared" si="0"/>
        <v>1.2906308103704843E-3</v>
      </c>
      <c r="T47" s="62">
        <f>Q47/'סכום נכסי הקרן'!$C$41</f>
        <v>3.7129171131868641E-5</v>
      </c>
    </row>
    <row r="48" spans="1:20">
      <c r="A48" s="60" t="s">
        <v>323</v>
      </c>
      <c r="B48" s="54" t="s">
        <v>324</v>
      </c>
      <c r="C48" s="67" t="s">
        <v>117</v>
      </c>
      <c r="D48" s="67" t="s">
        <v>26</v>
      </c>
      <c r="E48" s="54" t="s">
        <v>320</v>
      </c>
      <c r="F48" s="67" t="s">
        <v>260</v>
      </c>
      <c r="G48" s="54" t="s">
        <v>281</v>
      </c>
      <c r="H48" s="54" t="s">
        <v>239</v>
      </c>
      <c r="I48" s="124" t="s">
        <v>2721</v>
      </c>
      <c r="J48" s="61">
        <v>2.4599999988427719</v>
      </c>
      <c r="K48" s="67" t="s">
        <v>129</v>
      </c>
      <c r="L48" s="68">
        <v>2.4E-2</v>
      </c>
      <c r="M48" s="68">
        <v>2.3300000000304535E-2</v>
      </c>
      <c r="N48" s="61">
        <v>581.29006000000004</v>
      </c>
      <c r="O48" s="63">
        <v>112.98</v>
      </c>
      <c r="P48" s="124" t="s">
        <v>2721</v>
      </c>
      <c r="Q48" s="61">
        <v>0.65674150599999992</v>
      </c>
      <c r="R48" s="62">
        <v>1.0074281252558799E-6</v>
      </c>
      <c r="S48" s="62">
        <f t="shared" si="0"/>
        <v>2.9863172057102006E-4</v>
      </c>
      <c r="T48" s="62">
        <f>Q48/'סכום נכסי הקרן'!$C$41</f>
        <v>8.5911076733887288E-6</v>
      </c>
    </row>
    <row r="49" spans="1:20">
      <c r="A49" s="60" t="s">
        <v>325</v>
      </c>
      <c r="B49" s="54" t="s">
        <v>326</v>
      </c>
      <c r="C49" s="67" t="s">
        <v>117</v>
      </c>
      <c r="D49" s="67" t="s">
        <v>26</v>
      </c>
      <c r="E49" s="54" t="s">
        <v>320</v>
      </c>
      <c r="F49" s="67" t="s">
        <v>260</v>
      </c>
      <c r="G49" s="54" t="s">
        <v>273</v>
      </c>
      <c r="H49" s="54" t="s">
        <v>127</v>
      </c>
      <c r="I49" s="124" t="s">
        <v>2721</v>
      </c>
      <c r="J49" s="61">
        <v>3.6700000001647841</v>
      </c>
      <c r="K49" s="67" t="s">
        <v>129</v>
      </c>
      <c r="L49" s="68">
        <v>2.6000000000000002E-2</v>
      </c>
      <c r="M49" s="68">
        <v>2.2700000001076335E-2</v>
      </c>
      <c r="N49" s="61">
        <v>9260.483209</v>
      </c>
      <c r="O49" s="63">
        <v>113.37</v>
      </c>
      <c r="P49" s="124" t="s">
        <v>2721</v>
      </c>
      <c r="Q49" s="61">
        <v>10.498609780999999</v>
      </c>
      <c r="R49" s="62">
        <v>1.8889384982702633E-5</v>
      </c>
      <c r="S49" s="62">
        <f t="shared" si="0"/>
        <v>4.7738994320602147E-3</v>
      </c>
      <c r="T49" s="62">
        <f>Q49/'סכום נכסי הקרן'!$C$41</f>
        <v>1.3733666324641138E-4</v>
      </c>
    </row>
    <row r="50" spans="1:20">
      <c r="A50" s="60" t="s">
        <v>327</v>
      </c>
      <c r="B50" s="54" t="s">
        <v>328</v>
      </c>
      <c r="C50" s="67" t="s">
        <v>117</v>
      </c>
      <c r="D50" s="67" t="s">
        <v>26</v>
      </c>
      <c r="E50" s="54" t="s">
        <v>320</v>
      </c>
      <c r="F50" s="67" t="s">
        <v>260</v>
      </c>
      <c r="G50" s="54" t="s">
        <v>273</v>
      </c>
      <c r="H50" s="54" t="s">
        <v>127</v>
      </c>
      <c r="I50" s="124" t="s">
        <v>2721</v>
      </c>
      <c r="J50" s="61">
        <v>6.569999999974625</v>
      </c>
      <c r="K50" s="67" t="s">
        <v>129</v>
      </c>
      <c r="L50" s="68">
        <v>3.4999999999999996E-3</v>
      </c>
      <c r="M50" s="68">
        <v>3.0699999999858528E-2</v>
      </c>
      <c r="N50" s="61">
        <v>48848.274942999997</v>
      </c>
      <c r="O50" s="63">
        <v>91.16</v>
      </c>
      <c r="P50" s="124" t="s">
        <v>2721</v>
      </c>
      <c r="Q50" s="61">
        <v>44.530090709</v>
      </c>
      <c r="R50" s="62">
        <v>1.6772954622353461E-5</v>
      </c>
      <c r="S50" s="62">
        <f t="shared" si="0"/>
        <v>2.0248602355905105E-2</v>
      </c>
      <c r="T50" s="62">
        <f>Q50/'סכום נכסי הקרן'!$C$41</f>
        <v>5.8251656167866153E-4</v>
      </c>
    </row>
    <row r="51" spans="1:20">
      <c r="A51" s="60" t="s">
        <v>329</v>
      </c>
      <c r="B51" s="54" t="s">
        <v>330</v>
      </c>
      <c r="C51" s="67" t="s">
        <v>117</v>
      </c>
      <c r="D51" s="67" t="s">
        <v>26</v>
      </c>
      <c r="E51" s="54" t="s">
        <v>331</v>
      </c>
      <c r="F51" s="67" t="s">
        <v>260</v>
      </c>
      <c r="G51" s="54" t="s">
        <v>281</v>
      </c>
      <c r="H51" s="54" t="s">
        <v>239</v>
      </c>
      <c r="I51" s="124" t="s">
        <v>2721</v>
      </c>
      <c r="J51" s="61">
        <v>3.0099999999622464</v>
      </c>
      <c r="K51" s="67" t="s">
        <v>129</v>
      </c>
      <c r="L51" s="68">
        <v>2.35E-2</v>
      </c>
      <c r="M51" s="68">
        <v>2.2699999999909602E-2</v>
      </c>
      <c r="N51" s="61">
        <v>16535.868521</v>
      </c>
      <c r="O51" s="63">
        <v>113.73</v>
      </c>
      <c r="P51" s="124" t="s">
        <v>2721</v>
      </c>
      <c r="Q51" s="61">
        <v>18.806243771000002</v>
      </c>
      <c r="R51" s="62">
        <v>1.7403047699703992E-5</v>
      </c>
      <c r="S51" s="62">
        <f t="shared" si="0"/>
        <v>8.5515242808663905E-3</v>
      </c>
      <c r="T51" s="62">
        <f>Q51/'סכום נכסי הקרן'!$C$41</f>
        <v>2.4601226463164509E-4</v>
      </c>
    </row>
    <row r="52" spans="1:20">
      <c r="A52" s="60" t="s">
        <v>332</v>
      </c>
      <c r="B52" s="54" t="s">
        <v>333</v>
      </c>
      <c r="C52" s="67" t="s">
        <v>117</v>
      </c>
      <c r="D52" s="67" t="s">
        <v>26</v>
      </c>
      <c r="E52" s="54" t="s">
        <v>331</v>
      </c>
      <c r="F52" s="67" t="s">
        <v>260</v>
      </c>
      <c r="G52" s="54" t="s">
        <v>281</v>
      </c>
      <c r="H52" s="54" t="s">
        <v>239</v>
      </c>
      <c r="I52" s="124" t="s">
        <v>2721</v>
      </c>
      <c r="J52" s="61">
        <v>1.4899999999350708</v>
      </c>
      <c r="K52" s="67" t="s">
        <v>129</v>
      </c>
      <c r="L52" s="68">
        <v>1.7600000000000001E-2</v>
      </c>
      <c r="M52" s="68">
        <v>2.1299999999586813E-2</v>
      </c>
      <c r="N52" s="61">
        <v>5895.6740849999996</v>
      </c>
      <c r="O52" s="63">
        <v>112.57</v>
      </c>
      <c r="P52" s="61">
        <v>0.139857538</v>
      </c>
      <c r="Q52" s="61">
        <v>6.7766178559999997</v>
      </c>
      <c r="R52" s="62">
        <v>4.5212893771669817E-6</v>
      </c>
      <c r="S52" s="62">
        <f t="shared" si="0"/>
        <v>3.081445335038071E-3</v>
      </c>
      <c r="T52" s="62">
        <f>Q52/'סכום נכסי הקרן'!$C$41</f>
        <v>8.8647745163688004E-5</v>
      </c>
    </row>
    <row r="53" spans="1:20">
      <c r="A53" s="60" t="s">
        <v>334</v>
      </c>
      <c r="B53" s="54" t="s">
        <v>335</v>
      </c>
      <c r="C53" s="67" t="s">
        <v>117</v>
      </c>
      <c r="D53" s="67" t="s">
        <v>26</v>
      </c>
      <c r="E53" s="54" t="s">
        <v>331</v>
      </c>
      <c r="F53" s="67" t="s">
        <v>260</v>
      </c>
      <c r="G53" s="54" t="s">
        <v>281</v>
      </c>
      <c r="H53" s="54" t="s">
        <v>239</v>
      </c>
      <c r="I53" s="124" t="s">
        <v>2721</v>
      </c>
      <c r="J53" s="61">
        <v>2.2100000001546269</v>
      </c>
      <c r="K53" s="67" t="s">
        <v>129</v>
      </c>
      <c r="L53" s="68">
        <v>2.1499999999999998E-2</v>
      </c>
      <c r="M53" s="68">
        <v>2.2500000001332988E-2</v>
      </c>
      <c r="N53" s="61">
        <v>8250.4055410000001</v>
      </c>
      <c r="O53" s="63">
        <v>113.66</v>
      </c>
      <c r="P53" s="124" t="s">
        <v>2721</v>
      </c>
      <c r="Q53" s="61">
        <v>9.3774109550000002</v>
      </c>
      <c r="R53" s="62">
        <v>6.834941640176142E-6</v>
      </c>
      <c r="S53" s="62">
        <f t="shared" si="0"/>
        <v>4.2640709356858934E-3</v>
      </c>
      <c r="T53" s="62">
        <f>Q53/'סכום נכסי הקרן'!$C$41</f>
        <v>1.2266979698405118E-4</v>
      </c>
    </row>
    <row r="54" spans="1:20">
      <c r="A54" s="60" t="s">
        <v>336</v>
      </c>
      <c r="B54" s="54" t="s">
        <v>337</v>
      </c>
      <c r="C54" s="67" t="s">
        <v>117</v>
      </c>
      <c r="D54" s="67" t="s">
        <v>26</v>
      </c>
      <c r="E54" s="54" t="s">
        <v>331</v>
      </c>
      <c r="F54" s="67" t="s">
        <v>260</v>
      </c>
      <c r="G54" s="54" t="s">
        <v>281</v>
      </c>
      <c r="H54" s="54" t="s">
        <v>239</v>
      </c>
      <c r="I54" s="124" t="s">
        <v>2721</v>
      </c>
      <c r="J54" s="61">
        <v>4.3200000000616887</v>
      </c>
      <c r="K54" s="67" t="s">
        <v>129</v>
      </c>
      <c r="L54" s="68">
        <v>2.2499999999999999E-2</v>
      </c>
      <c r="M54" s="68">
        <v>2.6100000000458909E-2</v>
      </c>
      <c r="N54" s="61">
        <v>22075.794456000007</v>
      </c>
      <c r="O54" s="63">
        <v>111.23</v>
      </c>
      <c r="P54" s="61">
        <v>2.0300184260000003</v>
      </c>
      <c r="Q54" s="61">
        <v>26.584924598000001</v>
      </c>
      <c r="R54" s="62">
        <v>1.867445857972749E-5</v>
      </c>
      <c r="S54" s="62">
        <f t="shared" si="0"/>
        <v>1.208862497865572E-2</v>
      </c>
      <c r="T54" s="62">
        <f>Q54/'סכום נכסי הקרן'!$C$41</f>
        <v>3.4776841059035884E-4</v>
      </c>
    </row>
    <row r="55" spans="1:20">
      <c r="A55" s="60" t="s">
        <v>338</v>
      </c>
      <c r="B55" s="54" t="s">
        <v>339</v>
      </c>
      <c r="C55" s="67" t="s">
        <v>117</v>
      </c>
      <c r="D55" s="67" t="s">
        <v>26</v>
      </c>
      <c r="E55" s="54" t="s">
        <v>331</v>
      </c>
      <c r="F55" s="67" t="s">
        <v>260</v>
      </c>
      <c r="G55" s="54" t="s">
        <v>281</v>
      </c>
      <c r="H55" s="54" t="s">
        <v>239</v>
      </c>
      <c r="I55" s="124" t="s">
        <v>2721</v>
      </c>
      <c r="J55" s="61">
        <v>4.23999999984862</v>
      </c>
      <c r="K55" s="67" t="s">
        <v>129</v>
      </c>
      <c r="L55" s="68">
        <v>6.5000000000000006E-3</v>
      </c>
      <c r="M55" s="68">
        <v>2.3299999999782103E-2</v>
      </c>
      <c r="N55" s="61">
        <v>8288.500927000001</v>
      </c>
      <c r="O55" s="63">
        <v>103.63</v>
      </c>
      <c r="P55" s="61">
        <v>0.13045133199999998</v>
      </c>
      <c r="Q55" s="61">
        <v>8.7198248429999996</v>
      </c>
      <c r="R55" s="62">
        <v>1.6817910072825346E-5</v>
      </c>
      <c r="S55" s="62">
        <f t="shared" si="0"/>
        <v>3.9650551581599212E-3</v>
      </c>
      <c r="T55" s="62">
        <f>Q55/'סכום נכסי הקרן'!$C$41</f>
        <v>1.1406764066972641E-4</v>
      </c>
    </row>
    <row r="56" spans="1:20">
      <c r="A56" s="60" t="s">
        <v>340</v>
      </c>
      <c r="B56" s="54" t="s">
        <v>341</v>
      </c>
      <c r="C56" s="67" t="s">
        <v>117</v>
      </c>
      <c r="D56" s="67" t="s">
        <v>26</v>
      </c>
      <c r="E56" s="54" t="s">
        <v>331</v>
      </c>
      <c r="F56" s="67" t="s">
        <v>260</v>
      </c>
      <c r="G56" s="54" t="s">
        <v>281</v>
      </c>
      <c r="H56" s="54" t="s">
        <v>239</v>
      </c>
      <c r="I56" s="124" t="s">
        <v>2721</v>
      </c>
      <c r="J56" s="61">
        <v>5.0100000058361349</v>
      </c>
      <c r="K56" s="67" t="s">
        <v>129</v>
      </c>
      <c r="L56" s="68">
        <v>1.43E-2</v>
      </c>
      <c r="M56" s="68">
        <v>2.6900000018985012E-2</v>
      </c>
      <c r="N56" s="61">
        <v>133.24579500000002</v>
      </c>
      <c r="O56" s="63">
        <v>104.73</v>
      </c>
      <c r="P56" s="61">
        <v>2.6690969999999996E-3</v>
      </c>
      <c r="Q56" s="61">
        <v>0.14221741700000001</v>
      </c>
      <c r="R56" s="62">
        <v>3.3835429856295851E-7</v>
      </c>
      <c r="S56" s="62">
        <f t="shared" si="0"/>
        <v>6.4668719040693995E-5</v>
      </c>
      <c r="T56" s="62">
        <f>Q56/'סכום נכסי הקרן'!$C$41</f>
        <v>1.8604049406285354E-6</v>
      </c>
    </row>
    <row r="57" spans="1:20">
      <c r="A57" s="60" t="s">
        <v>342</v>
      </c>
      <c r="B57" s="54" t="s">
        <v>343</v>
      </c>
      <c r="C57" s="67" t="s">
        <v>117</v>
      </c>
      <c r="D57" s="67" t="s">
        <v>26</v>
      </c>
      <c r="E57" s="54" t="s">
        <v>331</v>
      </c>
      <c r="F57" s="67" t="s">
        <v>260</v>
      </c>
      <c r="G57" s="54" t="s">
        <v>281</v>
      </c>
      <c r="H57" s="54" t="s">
        <v>239</v>
      </c>
      <c r="I57" s="124" t="s">
        <v>2721</v>
      </c>
      <c r="J57" s="61">
        <v>5.9099999999103074</v>
      </c>
      <c r="K57" s="67" t="s">
        <v>129</v>
      </c>
      <c r="L57" s="68">
        <v>2.5000000000000001E-3</v>
      </c>
      <c r="M57" s="68">
        <v>2.6899999999402048E-2</v>
      </c>
      <c r="N57" s="61">
        <v>19240.568626</v>
      </c>
      <c r="O57" s="63">
        <v>94.78</v>
      </c>
      <c r="P57" s="61">
        <v>0.49435240499999999</v>
      </c>
      <c r="Q57" s="61">
        <v>18.730563348</v>
      </c>
      <c r="R57" s="62">
        <v>1.5493947017931257E-5</v>
      </c>
      <c r="S57" s="62">
        <f t="shared" si="0"/>
        <v>8.5171110836989288E-3</v>
      </c>
      <c r="T57" s="62">
        <f>Q57/'סכום נכסי הקרן'!$C$41</f>
        <v>2.4502225767027505E-4</v>
      </c>
    </row>
    <row r="58" spans="1:20">
      <c r="A58" s="60" t="s">
        <v>344</v>
      </c>
      <c r="B58" s="54" t="s">
        <v>345</v>
      </c>
      <c r="C58" s="67" t="s">
        <v>117</v>
      </c>
      <c r="D58" s="67" t="s">
        <v>26</v>
      </c>
      <c r="E58" s="54" t="s">
        <v>331</v>
      </c>
      <c r="F58" s="67" t="s">
        <v>260</v>
      </c>
      <c r="G58" s="54" t="s">
        <v>281</v>
      </c>
      <c r="H58" s="54" t="s">
        <v>239</v>
      </c>
      <c r="I58" s="124" t="s">
        <v>2721</v>
      </c>
      <c r="J58" s="61">
        <v>6.6700000000924602</v>
      </c>
      <c r="K58" s="67" t="s">
        <v>129</v>
      </c>
      <c r="L58" s="68">
        <v>3.61E-2</v>
      </c>
      <c r="M58" s="68">
        <v>3.2700000000777836E-2</v>
      </c>
      <c r="N58" s="61">
        <v>12661.950570999999</v>
      </c>
      <c r="O58" s="63">
        <v>104.73</v>
      </c>
      <c r="P58" s="61">
        <v>0.36678188899999997</v>
      </c>
      <c r="Q58" s="61">
        <v>13.627642722000001</v>
      </c>
      <c r="R58" s="62">
        <v>2.8119528759504988E-5</v>
      </c>
      <c r="S58" s="62">
        <f t="shared" si="0"/>
        <v>6.1967248243298941E-3</v>
      </c>
      <c r="T58" s="62">
        <f>Q58/'סכום נכסי הקרן'!$C$41</f>
        <v>1.7826883924582389E-4</v>
      </c>
    </row>
    <row r="59" spans="1:20">
      <c r="A59" s="60" t="s">
        <v>346</v>
      </c>
      <c r="B59" s="54" t="s">
        <v>347</v>
      </c>
      <c r="C59" s="67" t="s">
        <v>117</v>
      </c>
      <c r="D59" s="67" t="s">
        <v>26</v>
      </c>
      <c r="E59" s="54" t="s">
        <v>348</v>
      </c>
      <c r="F59" s="67" t="s">
        <v>231</v>
      </c>
      <c r="G59" s="54" t="s">
        <v>273</v>
      </c>
      <c r="H59" s="54" t="s">
        <v>127</v>
      </c>
      <c r="I59" s="124" t="s">
        <v>2721</v>
      </c>
      <c r="J59" s="61">
        <v>5.4299999999074107</v>
      </c>
      <c r="K59" s="67" t="s">
        <v>129</v>
      </c>
      <c r="L59" s="68">
        <v>3.7100000000000001E-2</v>
      </c>
      <c r="M59" s="68">
        <v>3.3399999999614731E-2</v>
      </c>
      <c r="N59" s="61">
        <v>0.31581599999999999</v>
      </c>
      <c r="O59" s="63">
        <v>5095555</v>
      </c>
      <c r="P59" s="124" t="s">
        <v>2721</v>
      </c>
      <c r="Q59" s="61">
        <v>16.092578443000001</v>
      </c>
      <c r="R59" s="62">
        <v>4.1105818039828192E-5</v>
      </c>
      <c r="S59" s="62">
        <f t="shared" si="0"/>
        <v>7.3175737256618552E-3</v>
      </c>
      <c r="T59" s="62">
        <f>Q59/'סכום נכסי הקרן'!$C$41</f>
        <v>2.1051368443015289E-4</v>
      </c>
    </row>
    <row r="60" spans="1:20">
      <c r="A60" s="60" t="s">
        <v>349</v>
      </c>
      <c r="B60" s="54" t="s">
        <v>350</v>
      </c>
      <c r="C60" s="67" t="s">
        <v>117</v>
      </c>
      <c r="D60" s="67" t="s">
        <v>26</v>
      </c>
      <c r="E60" s="54" t="s">
        <v>348</v>
      </c>
      <c r="F60" s="67" t="s">
        <v>231</v>
      </c>
      <c r="G60" s="54" t="s">
        <v>273</v>
      </c>
      <c r="H60" s="54" t="s">
        <v>127</v>
      </c>
      <c r="I60" s="124" t="s">
        <v>2721</v>
      </c>
      <c r="J60" s="61">
        <v>1.2299999999724465</v>
      </c>
      <c r="K60" s="67" t="s">
        <v>129</v>
      </c>
      <c r="L60" s="68">
        <v>2.0199999999999999E-2</v>
      </c>
      <c r="M60" s="68">
        <v>2.0399999999873523E-2</v>
      </c>
      <c r="N60" s="61">
        <v>0.39164599999999999</v>
      </c>
      <c r="O60" s="63">
        <v>5652776</v>
      </c>
      <c r="P60" s="124" t="s">
        <v>2721</v>
      </c>
      <c r="Q60" s="61">
        <v>22.138876707000001</v>
      </c>
      <c r="R60" s="62">
        <v>1.8609931100023757E-5</v>
      </c>
      <c r="S60" s="62">
        <f t="shared" si="0"/>
        <v>1.00669301119535E-2</v>
      </c>
      <c r="T60" s="62">
        <f>Q60/'סכום נכסי הקרן'!$C$41</f>
        <v>2.8960781650020262E-4</v>
      </c>
    </row>
    <row r="61" spans="1:20">
      <c r="A61" s="60" t="s">
        <v>351</v>
      </c>
      <c r="B61" s="54" t="s">
        <v>352</v>
      </c>
      <c r="C61" s="67" t="s">
        <v>117</v>
      </c>
      <c r="D61" s="67" t="s">
        <v>26</v>
      </c>
      <c r="E61" s="54" t="s">
        <v>348</v>
      </c>
      <c r="F61" s="67" t="s">
        <v>231</v>
      </c>
      <c r="G61" s="54" t="s">
        <v>273</v>
      </c>
      <c r="H61" s="54" t="s">
        <v>127</v>
      </c>
      <c r="I61" s="124" t="s">
        <v>2721</v>
      </c>
      <c r="J61" s="61">
        <v>2.2999999999897343</v>
      </c>
      <c r="K61" s="67" t="s">
        <v>129</v>
      </c>
      <c r="L61" s="68">
        <v>2.5899999999999999E-2</v>
      </c>
      <c r="M61" s="68">
        <v>2.7499999999948673E-2</v>
      </c>
      <c r="N61" s="61">
        <v>0.86528499999999997</v>
      </c>
      <c r="O61" s="63">
        <v>5628861</v>
      </c>
      <c r="P61" s="124" t="s">
        <v>2721</v>
      </c>
      <c r="Q61" s="61">
        <v>48.705665574999998</v>
      </c>
      <c r="R61" s="62">
        <v>4.0964114945793683E-5</v>
      </c>
      <c r="S61" s="62">
        <f t="shared" si="0"/>
        <v>2.2147308460535996E-2</v>
      </c>
      <c r="T61" s="62">
        <f>Q61/'סכום נכסי הקרן'!$C$41</f>
        <v>6.3713898609430635E-4</v>
      </c>
    </row>
    <row r="62" spans="1:20">
      <c r="A62" s="60" t="s">
        <v>353</v>
      </c>
      <c r="B62" s="54" t="s">
        <v>354</v>
      </c>
      <c r="C62" s="67" t="s">
        <v>117</v>
      </c>
      <c r="D62" s="67" t="s">
        <v>26</v>
      </c>
      <c r="E62" s="54" t="s">
        <v>348</v>
      </c>
      <c r="F62" s="67" t="s">
        <v>231</v>
      </c>
      <c r="G62" s="54" t="s">
        <v>273</v>
      </c>
      <c r="H62" s="54" t="s">
        <v>127</v>
      </c>
      <c r="I62" s="124" t="s">
        <v>2721</v>
      </c>
      <c r="J62" s="61">
        <v>2.5400000000656089</v>
      </c>
      <c r="K62" s="67" t="s">
        <v>129</v>
      </c>
      <c r="L62" s="68">
        <v>2.9700000000000001E-2</v>
      </c>
      <c r="M62" s="68">
        <v>3.0900000000890406E-2</v>
      </c>
      <c r="N62" s="61">
        <v>0.34200599999999992</v>
      </c>
      <c r="O62" s="63">
        <v>5615315</v>
      </c>
      <c r="P62" s="124" t="s">
        <v>2721</v>
      </c>
      <c r="Q62" s="61">
        <v>19.204694380999999</v>
      </c>
      <c r="R62" s="62">
        <v>2.4428999999999996E-5</v>
      </c>
      <c r="S62" s="62">
        <f t="shared" si="0"/>
        <v>8.7327066641020735E-3</v>
      </c>
      <c r="T62" s="62">
        <f>Q62/'סכום נכסי הקרן'!$C$41</f>
        <v>2.5122456210601455E-4</v>
      </c>
    </row>
    <row r="63" spans="1:20">
      <c r="A63" s="60" t="s">
        <v>355</v>
      </c>
      <c r="B63" s="54" t="s">
        <v>356</v>
      </c>
      <c r="C63" s="67" t="s">
        <v>117</v>
      </c>
      <c r="D63" s="67" t="s">
        <v>26</v>
      </c>
      <c r="E63" s="54" t="s">
        <v>348</v>
      </c>
      <c r="F63" s="67" t="s">
        <v>231</v>
      </c>
      <c r="G63" s="54" t="s">
        <v>273</v>
      </c>
      <c r="H63" s="54" t="s">
        <v>127</v>
      </c>
      <c r="I63" s="124" t="s">
        <v>2721</v>
      </c>
      <c r="J63" s="61">
        <v>4.1099999998467807</v>
      </c>
      <c r="K63" s="67" t="s">
        <v>129</v>
      </c>
      <c r="L63" s="68">
        <v>8.3999999999999995E-3</v>
      </c>
      <c r="M63" s="68">
        <v>2.9099999998467799E-2</v>
      </c>
      <c r="N63" s="61">
        <v>0.221328</v>
      </c>
      <c r="O63" s="63">
        <v>5012995</v>
      </c>
      <c r="P63" s="124" t="s">
        <v>2721</v>
      </c>
      <c r="Q63" s="61">
        <v>11.09516067</v>
      </c>
      <c r="R63" s="62">
        <v>2.7829498302527348E-5</v>
      </c>
      <c r="S63" s="62">
        <f t="shared" si="0"/>
        <v>5.0451614381351621E-3</v>
      </c>
      <c r="T63" s="62">
        <f>Q63/'סכום נכסי הקרן'!$C$41</f>
        <v>1.4514039252685492E-4</v>
      </c>
    </row>
    <row r="64" spans="1:20">
      <c r="A64" s="60" t="s">
        <v>357</v>
      </c>
      <c r="B64" s="54" t="s">
        <v>358</v>
      </c>
      <c r="C64" s="67" t="s">
        <v>117</v>
      </c>
      <c r="D64" s="67" t="s">
        <v>26</v>
      </c>
      <c r="E64" s="54" t="s">
        <v>348</v>
      </c>
      <c r="F64" s="67" t="s">
        <v>231</v>
      </c>
      <c r="G64" s="54" t="s">
        <v>273</v>
      </c>
      <c r="H64" s="54" t="s">
        <v>127</v>
      </c>
      <c r="I64" s="124" t="s">
        <v>2721</v>
      </c>
      <c r="J64" s="61">
        <v>4.6200000000955441</v>
      </c>
      <c r="K64" s="67" t="s">
        <v>129</v>
      </c>
      <c r="L64" s="68">
        <v>3.0899999999999997E-2</v>
      </c>
      <c r="M64" s="68">
        <v>3.1600000000661467E-2</v>
      </c>
      <c r="N64" s="61">
        <v>0.52653099999999997</v>
      </c>
      <c r="O64" s="63">
        <v>5168240</v>
      </c>
      <c r="P64" s="124" t="s">
        <v>2721</v>
      </c>
      <c r="Q64" s="61">
        <v>27.212398819999997</v>
      </c>
      <c r="R64" s="62">
        <v>2.7712157894736841E-5</v>
      </c>
      <c r="S64" s="62">
        <f t="shared" si="0"/>
        <v>1.237394835903884E-2</v>
      </c>
      <c r="T64" s="62">
        <f>Q64/'סכום נכסי הקרן'!$C$41</f>
        <v>3.5597666079874112E-4</v>
      </c>
    </row>
    <row r="65" spans="1:20">
      <c r="A65" s="60" t="s">
        <v>359</v>
      </c>
      <c r="B65" s="54" t="s">
        <v>360</v>
      </c>
      <c r="C65" s="67" t="s">
        <v>117</v>
      </c>
      <c r="D65" s="67" t="s">
        <v>26</v>
      </c>
      <c r="E65" s="54" t="s">
        <v>361</v>
      </c>
      <c r="F65" s="67" t="s">
        <v>260</v>
      </c>
      <c r="G65" s="54" t="s">
        <v>281</v>
      </c>
      <c r="H65" s="54" t="s">
        <v>239</v>
      </c>
      <c r="I65" s="124" t="s">
        <v>2721</v>
      </c>
      <c r="J65" s="61">
        <v>2.9699999998808408</v>
      </c>
      <c r="K65" s="67" t="s">
        <v>129</v>
      </c>
      <c r="L65" s="68">
        <v>1.4199999999999999E-2</v>
      </c>
      <c r="M65" s="68">
        <v>2.4899999998991729E-2</v>
      </c>
      <c r="N65" s="61">
        <v>10078.305232999999</v>
      </c>
      <c r="O65" s="63">
        <v>108.25</v>
      </c>
      <c r="P65" s="124" t="s">
        <v>2721</v>
      </c>
      <c r="Q65" s="61">
        <v>10.90976489</v>
      </c>
      <c r="R65" s="62">
        <v>8.5362087070276269E-6</v>
      </c>
      <c r="S65" s="62">
        <f t="shared" si="0"/>
        <v>4.9608587707048405E-3</v>
      </c>
      <c r="T65" s="62">
        <f>Q65/'סכום נכסי הקרן'!$C$41</f>
        <v>1.4271515353461755E-4</v>
      </c>
    </row>
    <row r="66" spans="1:20">
      <c r="A66" s="60" t="s">
        <v>362</v>
      </c>
      <c r="B66" s="54" t="s">
        <v>363</v>
      </c>
      <c r="C66" s="67" t="s">
        <v>117</v>
      </c>
      <c r="D66" s="67" t="s">
        <v>26</v>
      </c>
      <c r="E66" s="54" t="s">
        <v>364</v>
      </c>
      <c r="F66" s="67" t="s">
        <v>260</v>
      </c>
      <c r="G66" s="54" t="s">
        <v>281</v>
      </c>
      <c r="H66" s="54" t="s">
        <v>239</v>
      </c>
      <c r="I66" s="124" t="s">
        <v>2721</v>
      </c>
      <c r="J66" s="61">
        <v>0.71000000192456891</v>
      </c>
      <c r="K66" s="67" t="s">
        <v>129</v>
      </c>
      <c r="L66" s="68">
        <v>0.04</v>
      </c>
      <c r="M66" s="68">
        <v>2.5899999945762153E-2</v>
      </c>
      <c r="N66" s="61">
        <v>100.67046999999998</v>
      </c>
      <c r="O66" s="63">
        <v>113.55</v>
      </c>
      <c r="P66" s="124" t="s">
        <v>2721</v>
      </c>
      <c r="Q66" s="61">
        <v>0.11431131799999998</v>
      </c>
      <c r="R66" s="62">
        <v>1.2365721627937992E-6</v>
      </c>
      <c r="S66" s="62">
        <f t="shared" si="0"/>
        <v>5.1979333212847083E-5</v>
      </c>
      <c r="T66" s="62">
        <f>Q66/'סכום נכסי הקרן'!$C$41</f>
        <v>1.4953537004329053E-6</v>
      </c>
    </row>
    <row r="67" spans="1:20">
      <c r="A67" s="60" t="s">
        <v>365</v>
      </c>
      <c r="B67" s="54" t="s">
        <v>366</v>
      </c>
      <c r="C67" s="67" t="s">
        <v>117</v>
      </c>
      <c r="D67" s="67" t="s">
        <v>26</v>
      </c>
      <c r="E67" s="54" t="s">
        <v>364</v>
      </c>
      <c r="F67" s="67" t="s">
        <v>260</v>
      </c>
      <c r="G67" s="54" t="s">
        <v>281</v>
      </c>
      <c r="H67" s="54" t="s">
        <v>239</v>
      </c>
      <c r="I67" s="124" t="s">
        <v>2721</v>
      </c>
      <c r="J67" s="61">
        <v>2.6799999999634774</v>
      </c>
      <c r="K67" s="67" t="s">
        <v>129</v>
      </c>
      <c r="L67" s="68">
        <v>0.04</v>
      </c>
      <c r="M67" s="68">
        <v>2.3899999999529044E-2</v>
      </c>
      <c r="N67" s="61">
        <v>17598.681415999999</v>
      </c>
      <c r="O67" s="63">
        <v>118.24</v>
      </c>
      <c r="P67" s="124" t="s">
        <v>2721</v>
      </c>
      <c r="Q67" s="61">
        <v>20.808681982</v>
      </c>
      <c r="R67" s="62">
        <v>1.7267596289088997E-5</v>
      </c>
      <c r="S67" s="62">
        <f t="shared" si="0"/>
        <v>9.4620675658953161E-3</v>
      </c>
      <c r="T67" s="62">
        <f>Q67/'סכום נכסי הקרן'!$C$41</f>
        <v>2.7220698831339894E-4</v>
      </c>
    </row>
    <row r="68" spans="1:20">
      <c r="A68" s="60" t="s">
        <v>367</v>
      </c>
      <c r="B68" s="54" t="s">
        <v>368</v>
      </c>
      <c r="C68" s="67" t="s">
        <v>117</v>
      </c>
      <c r="D68" s="67" t="s">
        <v>26</v>
      </c>
      <c r="E68" s="54" t="s">
        <v>364</v>
      </c>
      <c r="F68" s="67" t="s">
        <v>260</v>
      </c>
      <c r="G68" s="54" t="s">
        <v>281</v>
      </c>
      <c r="H68" s="54" t="s">
        <v>239</v>
      </c>
      <c r="I68" s="124" t="s">
        <v>2721</v>
      </c>
      <c r="J68" s="61">
        <v>4.0300000000338576</v>
      </c>
      <c r="K68" s="67" t="s">
        <v>129</v>
      </c>
      <c r="L68" s="68">
        <v>3.5000000000000003E-2</v>
      </c>
      <c r="M68" s="68">
        <v>2.6100000000215454E-2</v>
      </c>
      <c r="N68" s="61">
        <v>5484.3380310000002</v>
      </c>
      <c r="O68" s="63">
        <v>118.48</v>
      </c>
      <c r="P68" s="124" t="s">
        <v>2721</v>
      </c>
      <c r="Q68" s="61">
        <v>6.4978442259999998</v>
      </c>
      <c r="R68" s="62">
        <v>6.2208062927322229E-6</v>
      </c>
      <c r="S68" s="62">
        <f t="shared" si="0"/>
        <v>2.9546821443212517E-3</v>
      </c>
      <c r="T68" s="62">
        <f>Q68/'סכום נכסי הקרן'!$C$41</f>
        <v>8.5000991836921072E-5</v>
      </c>
    </row>
    <row r="69" spans="1:20">
      <c r="A69" s="60" t="s">
        <v>369</v>
      </c>
      <c r="B69" s="54" t="s">
        <v>370</v>
      </c>
      <c r="C69" s="67" t="s">
        <v>117</v>
      </c>
      <c r="D69" s="67" t="s">
        <v>26</v>
      </c>
      <c r="E69" s="54" t="s">
        <v>364</v>
      </c>
      <c r="F69" s="67" t="s">
        <v>260</v>
      </c>
      <c r="G69" s="54" t="s">
        <v>281</v>
      </c>
      <c r="H69" s="54" t="s">
        <v>239</v>
      </c>
      <c r="I69" s="124" t="s">
        <v>2721</v>
      </c>
      <c r="J69" s="61">
        <v>6.589999999956154</v>
      </c>
      <c r="K69" s="67" t="s">
        <v>129</v>
      </c>
      <c r="L69" s="68">
        <v>2.5000000000000001E-2</v>
      </c>
      <c r="M69" s="68">
        <v>2.8999999999428105E-2</v>
      </c>
      <c r="N69" s="61">
        <v>9583.986363</v>
      </c>
      <c r="O69" s="63">
        <v>109.47</v>
      </c>
      <c r="P69" s="124" t="s">
        <v>2721</v>
      </c>
      <c r="Q69" s="61">
        <v>10.491589994000002</v>
      </c>
      <c r="R69" s="62">
        <v>1.2862865385333497E-5</v>
      </c>
      <c r="S69" s="62">
        <f t="shared" si="0"/>
        <v>4.7707074135099952E-3</v>
      </c>
      <c r="T69" s="62">
        <f>Q69/'סכום נכסי הקרן'!$C$41</f>
        <v>1.3724483450495032E-4</v>
      </c>
    </row>
    <row r="70" spans="1:20">
      <c r="A70" s="60" t="s">
        <v>371</v>
      </c>
      <c r="B70" s="54" t="s">
        <v>372</v>
      </c>
      <c r="C70" s="67" t="s">
        <v>117</v>
      </c>
      <c r="D70" s="67" t="s">
        <v>26</v>
      </c>
      <c r="E70" s="54" t="s">
        <v>373</v>
      </c>
      <c r="F70" s="67" t="s">
        <v>125</v>
      </c>
      <c r="G70" s="54" t="s">
        <v>281</v>
      </c>
      <c r="H70" s="54" t="s">
        <v>239</v>
      </c>
      <c r="I70" s="124" t="s">
        <v>2721</v>
      </c>
      <c r="J70" s="61">
        <v>1.3199999998602276</v>
      </c>
      <c r="K70" s="67" t="s">
        <v>129</v>
      </c>
      <c r="L70" s="68">
        <v>1.8000000000000002E-2</v>
      </c>
      <c r="M70" s="68">
        <v>2.0899999998951709E-2</v>
      </c>
      <c r="N70" s="61">
        <v>5127.2917319999997</v>
      </c>
      <c r="O70" s="63">
        <v>111.63</v>
      </c>
      <c r="P70" s="124" t="s">
        <v>2721</v>
      </c>
      <c r="Q70" s="61">
        <v>5.72359594</v>
      </c>
      <c r="R70" s="62">
        <v>6.3127355121507564E-6</v>
      </c>
      <c r="S70" s="62">
        <f t="shared" si="0"/>
        <v>2.6026180587031531E-3</v>
      </c>
      <c r="T70" s="62">
        <f>Q70/'סכום נכסי הקרן'!$C$41</f>
        <v>7.4872729301063209E-5</v>
      </c>
    </row>
    <row r="71" spans="1:20">
      <c r="A71" s="60" t="s">
        <v>374</v>
      </c>
      <c r="B71" s="54" t="s">
        <v>375</v>
      </c>
      <c r="C71" s="67" t="s">
        <v>117</v>
      </c>
      <c r="D71" s="67" t="s">
        <v>26</v>
      </c>
      <c r="E71" s="54" t="s">
        <v>373</v>
      </c>
      <c r="F71" s="67" t="s">
        <v>125</v>
      </c>
      <c r="G71" s="54" t="s">
        <v>281</v>
      </c>
      <c r="H71" s="54" t="s">
        <v>239</v>
      </c>
      <c r="I71" s="124" t="s">
        <v>2721</v>
      </c>
      <c r="J71" s="61">
        <v>3.8400000001026013</v>
      </c>
      <c r="K71" s="67" t="s">
        <v>129</v>
      </c>
      <c r="L71" s="68">
        <v>2.2000000000000002E-2</v>
      </c>
      <c r="M71" s="68">
        <v>2.7899999999743495E-2</v>
      </c>
      <c r="N71" s="61">
        <v>4248.925929</v>
      </c>
      <c r="O71" s="63">
        <v>100.93</v>
      </c>
      <c r="P71" s="124" t="s">
        <v>2721</v>
      </c>
      <c r="Q71" s="61">
        <v>4.2884409090000002</v>
      </c>
      <c r="R71" s="62">
        <v>8.3626021717845843E-6</v>
      </c>
      <c r="S71" s="62">
        <f t="shared" si="0"/>
        <v>1.9500282463064235E-3</v>
      </c>
      <c r="T71" s="62">
        <f>Q71/'סכום נכסי הקרן'!$C$41</f>
        <v>5.6098871875145415E-5</v>
      </c>
    </row>
    <row r="72" spans="1:20">
      <c r="A72" s="60" t="s">
        <v>376</v>
      </c>
      <c r="B72" s="54" t="s">
        <v>377</v>
      </c>
      <c r="C72" s="67" t="s">
        <v>117</v>
      </c>
      <c r="D72" s="67" t="s">
        <v>26</v>
      </c>
      <c r="E72" s="54" t="s">
        <v>378</v>
      </c>
      <c r="F72" s="67" t="s">
        <v>379</v>
      </c>
      <c r="G72" s="54" t="s">
        <v>380</v>
      </c>
      <c r="H72" s="54" t="s">
        <v>239</v>
      </c>
      <c r="I72" s="124" t="s">
        <v>2721</v>
      </c>
      <c r="J72" s="61">
        <v>5.9200000000628572</v>
      </c>
      <c r="K72" s="67" t="s">
        <v>129</v>
      </c>
      <c r="L72" s="68">
        <v>5.1500000000000004E-2</v>
      </c>
      <c r="M72" s="68">
        <v>2.95000000002619E-2</v>
      </c>
      <c r="N72" s="61">
        <v>24955.553528</v>
      </c>
      <c r="O72" s="63">
        <v>153</v>
      </c>
      <c r="P72" s="124" t="s">
        <v>2721</v>
      </c>
      <c r="Q72" s="61">
        <v>38.181994879999998</v>
      </c>
      <c r="R72" s="62">
        <v>8.5935492592237311E-6</v>
      </c>
      <c r="S72" s="62">
        <f t="shared" si="0"/>
        <v>1.7362013397472519E-2</v>
      </c>
      <c r="T72" s="62">
        <f>Q72/'סכום נכסי הקרן'!$C$41</f>
        <v>4.9947449065120789E-4</v>
      </c>
    </row>
    <row r="73" spans="1:20">
      <c r="A73" s="60" t="s">
        <v>381</v>
      </c>
      <c r="B73" s="54" t="s">
        <v>382</v>
      </c>
      <c r="C73" s="67" t="s">
        <v>117</v>
      </c>
      <c r="D73" s="67" t="s">
        <v>26</v>
      </c>
      <c r="E73" s="54" t="s">
        <v>383</v>
      </c>
      <c r="F73" s="67" t="s">
        <v>152</v>
      </c>
      <c r="G73" s="54" t="s">
        <v>384</v>
      </c>
      <c r="H73" s="54" t="s">
        <v>127</v>
      </c>
      <c r="I73" s="124" t="s">
        <v>2721</v>
      </c>
      <c r="J73" s="61">
        <v>1.3999999978895725</v>
      </c>
      <c r="K73" s="67" t="s">
        <v>129</v>
      </c>
      <c r="L73" s="68">
        <v>2.2000000000000002E-2</v>
      </c>
      <c r="M73" s="68">
        <v>1.7100000012662563E-2</v>
      </c>
      <c r="N73" s="61">
        <v>84.17046599999999</v>
      </c>
      <c r="O73" s="63">
        <v>112.59</v>
      </c>
      <c r="P73" s="124" t="s">
        <v>2721</v>
      </c>
      <c r="Q73" s="61">
        <v>9.4767528000000004E-2</v>
      </c>
      <c r="R73" s="62">
        <v>1.5910931894095274E-7</v>
      </c>
      <c r="S73" s="62">
        <f t="shared" si="0"/>
        <v>4.3092433906411764E-5</v>
      </c>
      <c r="T73" s="62">
        <f>Q73/'סכום נכסי הקרן'!$C$41</f>
        <v>1.2396932880756305E-6</v>
      </c>
    </row>
    <row r="74" spans="1:20">
      <c r="A74" s="60" t="s">
        <v>385</v>
      </c>
      <c r="B74" s="54" t="s">
        <v>386</v>
      </c>
      <c r="C74" s="67" t="s">
        <v>117</v>
      </c>
      <c r="D74" s="67" t="s">
        <v>26</v>
      </c>
      <c r="E74" s="54" t="s">
        <v>383</v>
      </c>
      <c r="F74" s="67" t="s">
        <v>152</v>
      </c>
      <c r="G74" s="54" t="s">
        <v>384</v>
      </c>
      <c r="H74" s="54" t="s">
        <v>127</v>
      </c>
      <c r="I74" s="124" t="s">
        <v>2721</v>
      </c>
      <c r="J74" s="61">
        <v>4.2399999943979045</v>
      </c>
      <c r="K74" s="67" t="s">
        <v>129</v>
      </c>
      <c r="L74" s="68">
        <v>1.7000000000000001E-2</v>
      </c>
      <c r="M74" s="68">
        <v>2.2299999965764969E-2</v>
      </c>
      <c r="N74" s="61">
        <v>119.501</v>
      </c>
      <c r="O74" s="63">
        <v>107.55</v>
      </c>
      <c r="P74" s="124" t="s">
        <v>2721</v>
      </c>
      <c r="Q74" s="61">
        <v>0.12852332799999999</v>
      </c>
      <c r="R74" s="62">
        <v>9.415161829126092E-8</v>
      </c>
      <c r="S74" s="62">
        <f t="shared" ref="S74:S137" si="1">IFERROR(Q74/$Q$9,0)</f>
        <v>5.8441779944624908E-5</v>
      </c>
      <c r="T74" s="62">
        <f>Q74/'סכום נכסי הקרן'!$C$41</f>
        <v>1.6812668900970247E-6</v>
      </c>
    </row>
    <row r="75" spans="1:20">
      <c r="A75" s="60" t="s">
        <v>387</v>
      </c>
      <c r="B75" s="54" t="s">
        <v>388</v>
      </c>
      <c r="C75" s="67" t="s">
        <v>117</v>
      </c>
      <c r="D75" s="67" t="s">
        <v>26</v>
      </c>
      <c r="E75" s="54" t="s">
        <v>383</v>
      </c>
      <c r="F75" s="67" t="s">
        <v>152</v>
      </c>
      <c r="G75" s="54" t="s">
        <v>384</v>
      </c>
      <c r="H75" s="54" t="s">
        <v>127</v>
      </c>
      <c r="I75" s="124" t="s">
        <v>2721</v>
      </c>
      <c r="J75" s="61">
        <v>9.1000000021449381</v>
      </c>
      <c r="K75" s="67" t="s">
        <v>129</v>
      </c>
      <c r="L75" s="68">
        <v>5.7999999999999996E-3</v>
      </c>
      <c r="M75" s="68">
        <v>2.8100000005636706E-2</v>
      </c>
      <c r="N75" s="61">
        <v>2249.9648280000001</v>
      </c>
      <c r="O75" s="63">
        <v>89.1</v>
      </c>
      <c r="P75" s="124" t="s">
        <v>2721</v>
      </c>
      <c r="Q75" s="61">
        <v>2.0047187270000002</v>
      </c>
      <c r="R75" s="62">
        <v>4.7034675089837638E-6</v>
      </c>
      <c r="S75" s="62">
        <f t="shared" si="1"/>
        <v>9.1158027509373712E-4</v>
      </c>
      <c r="T75" s="62">
        <f>Q75/'סכום נכסי הקרן'!$C$41</f>
        <v>2.6224556056178043E-5</v>
      </c>
    </row>
    <row r="76" spans="1:20">
      <c r="A76" s="60" t="s">
        <v>389</v>
      </c>
      <c r="B76" s="54" t="s">
        <v>390</v>
      </c>
      <c r="C76" s="67" t="s">
        <v>117</v>
      </c>
      <c r="D76" s="67" t="s">
        <v>26</v>
      </c>
      <c r="E76" s="54" t="s">
        <v>288</v>
      </c>
      <c r="F76" s="67" t="s">
        <v>260</v>
      </c>
      <c r="G76" s="54" t="s">
        <v>384</v>
      </c>
      <c r="H76" s="54" t="s">
        <v>127</v>
      </c>
      <c r="I76" s="124" t="s">
        <v>2721</v>
      </c>
      <c r="J76" s="61">
        <v>1.9300000001493354</v>
      </c>
      <c r="K76" s="67" t="s">
        <v>129</v>
      </c>
      <c r="L76" s="68">
        <v>1.95E-2</v>
      </c>
      <c r="M76" s="68">
        <v>2.5100000001968513E-2</v>
      </c>
      <c r="N76" s="61">
        <v>5293.5497649999998</v>
      </c>
      <c r="O76" s="63">
        <v>111.32</v>
      </c>
      <c r="P76" s="124" t="s">
        <v>2721</v>
      </c>
      <c r="Q76" s="61">
        <v>5.8927795839999995</v>
      </c>
      <c r="R76" s="62">
        <v>1.0481106821798921E-5</v>
      </c>
      <c r="S76" s="62">
        <f t="shared" si="1"/>
        <v>2.6795487875189965E-3</v>
      </c>
      <c r="T76" s="62">
        <f>Q76/'סכום נכסי הקרן'!$C$41</f>
        <v>7.7085890626944547E-5</v>
      </c>
    </row>
    <row r="77" spans="1:20">
      <c r="A77" s="60" t="s">
        <v>391</v>
      </c>
      <c r="B77" s="54" t="s">
        <v>392</v>
      </c>
      <c r="C77" s="67" t="s">
        <v>117</v>
      </c>
      <c r="D77" s="67" t="s">
        <v>26</v>
      </c>
      <c r="E77" s="54" t="s">
        <v>288</v>
      </c>
      <c r="F77" s="67" t="s">
        <v>260</v>
      </c>
      <c r="G77" s="54" t="s">
        <v>384</v>
      </c>
      <c r="H77" s="54" t="s">
        <v>127</v>
      </c>
      <c r="I77" s="124" t="s">
        <v>2721</v>
      </c>
      <c r="J77" s="61">
        <v>4.8999999989899425</v>
      </c>
      <c r="K77" s="67" t="s">
        <v>129</v>
      </c>
      <c r="L77" s="68">
        <v>1.1699999999999999E-2</v>
      </c>
      <c r="M77" s="68">
        <v>3.3899999989520646E-2</v>
      </c>
      <c r="N77" s="61">
        <v>1583.5927099999999</v>
      </c>
      <c r="O77" s="63">
        <v>100.03</v>
      </c>
      <c r="P77" s="124" t="s">
        <v>2721</v>
      </c>
      <c r="Q77" s="61">
        <v>1.5840677940000001</v>
      </c>
      <c r="R77" s="62">
        <v>2.1952857172800555E-6</v>
      </c>
      <c r="S77" s="62">
        <f t="shared" si="1"/>
        <v>7.2030302105401004E-4</v>
      </c>
      <c r="T77" s="62">
        <f>Q77/'סכום נכסי הקרן'!$C$41</f>
        <v>2.0721846960897517E-5</v>
      </c>
    </row>
    <row r="78" spans="1:20">
      <c r="A78" s="60" t="s">
        <v>393</v>
      </c>
      <c r="B78" s="54" t="s">
        <v>394</v>
      </c>
      <c r="C78" s="67" t="s">
        <v>117</v>
      </c>
      <c r="D78" s="67" t="s">
        <v>26</v>
      </c>
      <c r="E78" s="54" t="s">
        <v>288</v>
      </c>
      <c r="F78" s="67" t="s">
        <v>260</v>
      </c>
      <c r="G78" s="54" t="s">
        <v>384</v>
      </c>
      <c r="H78" s="54" t="s">
        <v>127</v>
      </c>
      <c r="I78" s="124" t="s">
        <v>2721</v>
      </c>
      <c r="J78" s="61">
        <v>3.2499999998396505</v>
      </c>
      <c r="K78" s="67" t="s">
        <v>129</v>
      </c>
      <c r="L78" s="68">
        <v>3.3500000000000002E-2</v>
      </c>
      <c r="M78" s="68">
        <v>2.8099999997755108E-2</v>
      </c>
      <c r="N78" s="61">
        <v>5450.906927</v>
      </c>
      <c r="O78" s="63">
        <v>114.41</v>
      </c>
      <c r="P78" s="124" t="s">
        <v>2721</v>
      </c>
      <c r="Q78" s="61">
        <v>6.2363827399999998</v>
      </c>
      <c r="R78" s="62">
        <v>8.1792684476038618E-6</v>
      </c>
      <c r="S78" s="62">
        <f t="shared" si="1"/>
        <v>2.8357910848802246E-3</v>
      </c>
      <c r="T78" s="62">
        <f>Q78/'סכום נכסי הקרן'!$C$41</f>
        <v>8.158070583680002E-5</v>
      </c>
    </row>
    <row r="79" spans="1:20">
      <c r="A79" s="60" t="s">
        <v>395</v>
      </c>
      <c r="B79" s="54" t="s">
        <v>396</v>
      </c>
      <c r="C79" s="67" t="s">
        <v>117</v>
      </c>
      <c r="D79" s="67" t="s">
        <v>26</v>
      </c>
      <c r="E79" s="54" t="s">
        <v>288</v>
      </c>
      <c r="F79" s="67" t="s">
        <v>260</v>
      </c>
      <c r="G79" s="54" t="s">
        <v>384</v>
      </c>
      <c r="H79" s="54" t="s">
        <v>127</v>
      </c>
      <c r="I79" s="124" t="s">
        <v>2721</v>
      </c>
      <c r="J79" s="61">
        <v>4.9299999999922068</v>
      </c>
      <c r="K79" s="67" t="s">
        <v>129</v>
      </c>
      <c r="L79" s="68">
        <v>1.3300000000000001E-2</v>
      </c>
      <c r="M79" s="68">
        <v>3.3799999999778507E-2</v>
      </c>
      <c r="N79" s="61">
        <v>24116.507368000002</v>
      </c>
      <c r="O79" s="63">
        <v>101.09</v>
      </c>
      <c r="P79" s="124" t="s">
        <v>2721</v>
      </c>
      <c r="Q79" s="61">
        <v>24.379376183000002</v>
      </c>
      <c r="R79" s="62">
        <v>2.030863778357895E-5</v>
      </c>
      <c r="S79" s="62">
        <f t="shared" si="1"/>
        <v>1.1085723971247585E-2</v>
      </c>
      <c r="T79" s="62">
        <f>Q79/'סכום נכסי הקרן'!$C$41</f>
        <v>3.1891671819841055E-4</v>
      </c>
    </row>
    <row r="80" spans="1:20">
      <c r="A80" s="60" t="s">
        <v>397</v>
      </c>
      <c r="B80" s="54" t="s">
        <v>398</v>
      </c>
      <c r="C80" s="67" t="s">
        <v>117</v>
      </c>
      <c r="D80" s="67" t="s">
        <v>26</v>
      </c>
      <c r="E80" s="54" t="s">
        <v>288</v>
      </c>
      <c r="F80" s="67" t="s">
        <v>260</v>
      </c>
      <c r="G80" s="54" t="s">
        <v>380</v>
      </c>
      <c r="H80" s="54" t="s">
        <v>239</v>
      </c>
      <c r="I80" s="124" t="s">
        <v>2721</v>
      </c>
      <c r="J80" s="61">
        <v>5.5999999999224928</v>
      </c>
      <c r="K80" s="67" t="s">
        <v>129</v>
      </c>
      <c r="L80" s="68">
        <v>1.8700000000000001E-2</v>
      </c>
      <c r="M80" s="68">
        <v>3.5199999999379943E-2</v>
      </c>
      <c r="N80" s="61">
        <v>13167.887978000001</v>
      </c>
      <c r="O80" s="63">
        <v>97.98</v>
      </c>
      <c r="P80" s="124" t="s">
        <v>2721</v>
      </c>
      <c r="Q80" s="61">
        <v>12.901896564999998</v>
      </c>
      <c r="R80" s="62">
        <v>2.355004575379298E-5</v>
      </c>
      <c r="S80" s="62">
        <f t="shared" si="1"/>
        <v>5.8667154955716824E-3</v>
      </c>
      <c r="T80" s="62">
        <f>Q80/'סכום נכסי הקרן'!$C$41</f>
        <v>1.6877505314981443E-4</v>
      </c>
    </row>
    <row r="81" spans="1:20">
      <c r="A81" s="60" t="s">
        <v>399</v>
      </c>
      <c r="B81" s="54" t="s">
        <v>400</v>
      </c>
      <c r="C81" s="67" t="s">
        <v>117</v>
      </c>
      <c r="D81" s="67" t="s">
        <v>26</v>
      </c>
      <c r="E81" s="54" t="s">
        <v>401</v>
      </c>
      <c r="F81" s="67" t="s">
        <v>231</v>
      </c>
      <c r="G81" s="54" t="s">
        <v>384</v>
      </c>
      <c r="H81" s="54" t="s">
        <v>127</v>
      </c>
      <c r="I81" s="124" t="s">
        <v>2721</v>
      </c>
      <c r="J81" s="61">
        <v>4.1399999999537034</v>
      </c>
      <c r="K81" s="67" t="s">
        <v>129</v>
      </c>
      <c r="L81" s="68">
        <v>1.09E-2</v>
      </c>
      <c r="M81" s="68">
        <v>3.4599999999525316E-2</v>
      </c>
      <c r="N81" s="61">
        <v>0.69291200000000008</v>
      </c>
      <c r="O81" s="63">
        <v>4925250</v>
      </c>
      <c r="P81" s="124" t="s">
        <v>2721</v>
      </c>
      <c r="Q81" s="61">
        <v>34.127666046999998</v>
      </c>
      <c r="R81" s="62">
        <v>3.8158048350680111E-5</v>
      </c>
      <c r="S81" s="62">
        <f t="shared" si="1"/>
        <v>1.5518439960895046E-2</v>
      </c>
      <c r="T81" s="62">
        <f>Q81/'סכום נכסי הקרן'!$C$41</f>
        <v>4.4643813581538689E-4</v>
      </c>
    </row>
    <row r="82" spans="1:20">
      <c r="A82" s="60" t="s">
        <v>402</v>
      </c>
      <c r="B82" s="54" t="s">
        <v>403</v>
      </c>
      <c r="C82" s="67" t="s">
        <v>117</v>
      </c>
      <c r="D82" s="67" t="s">
        <v>26</v>
      </c>
      <c r="E82" s="54" t="s">
        <v>401</v>
      </c>
      <c r="F82" s="67" t="s">
        <v>231</v>
      </c>
      <c r="G82" s="54" t="s">
        <v>384</v>
      </c>
      <c r="H82" s="54" t="s">
        <v>127</v>
      </c>
      <c r="I82" s="124" t="s">
        <v>2721</v>
      </c>
      <c r="J82" s="61">
        <v>4.7700000000479355</v>
      </c>
      <c r="K82" s="67" t="s">
        <v>129</v>
      </c>
      <c r="L82" s="68">
        <v>2.9900000000000003E-2</v>
      </c>
      <c r="M82" s="68">
        <v>3.4400000000418596E-2</v>
      </c>
      <c r="N82" s="61">
        <v>0.56864000000000003</v>
      </c>
      <c r="O82" s="63">
        <v>5209470</v>
      </c>
      <c r="P82" s="124" t="s">
        <v>2721</v>
      </c>
      <c r="Q82" s="61">
        <v>29.623132654000003</v>
      </c>
      <c r="R82" s="62">
        <v>3.5540000000000002E-5</v>
      </c>
      <c r="S82" s="62">
        <f t="shared" si="1"/>
        <v>1.3470150724975786E-2</v>
      </c>
      <c r="T82" s="62">
        <f>Q82/'סכום נכסי הקרן'!$C$41</f>
        <v>3.8751246864788787E-4</v>
      </c>
    </row>
    <row r="83" spans="1:20">
      <c r="A83" s="60" t="s">
        <v>404</v>
      </c>
      <c r="B83" s="54" t="s">
        <v>405</v>
      </c>
      <c r="C83" s="67" t="s">
        <v>117</v>
      </c>
      <c r="D83" s="67" t="s">
        <v>26</v>
      </c>
      <c r="E83" s="54" t="s">
        <v>401</v>
      </c>
      <c r="F83" s="67" t="s">
        <v>231</v>
      </c>
      <c r="G83" s="54" t="s">
        <v>384</v>
      </c>
      <c r="H83" s="54" t="s">
        <v>127</v>
      </c>
      <c r="I83" s="124" t="s">
        <v>2721</v>
      </c>
      <c r="J83" s="61">
        <v>2.4100000000304838</v>
      </c>
      <c r="K83" s="67" t="s">
        <v>129</v>
      </c>
      <c r="L83" s="68">
        <v>2.3199999999999998E-2</v>
      </c>
      <c r="M83" s="68">
        <v>2.5499999999346771E-2</v>
      </c>
      <c r="N83" s="61">
        <v>8.1821000000000005E-2</v>
      </c>
      <c r="O83" s="63">
        <v>5612952</v>
      </c>
      <c r="P83" s="124" t="s">
        <v>2721</v>
      </c>
      <c r="Q83" s="61">
        <v>4.5925829460000003</v>
      </c>
      <c r="R83" s="62">
        <v>1.3636833333333335E-5</v>
      </c>
      <c r="S83" s="62">
        <f t="shared" si="1"/>
        <v>2.0883268904114374E-3</v>
      </c>
      <c r="T83" s="62">
        <f>Q83/'סכום נכסי הקרן'!$C$41</f>
        <v>6.0077479841901179E-5</v>
      </c>
    </row>
    <row r="84" spans="1:20">
      <c r="A84" s="60" t="s">
        <v>406</v>
      </c>
      <c r="B84" s="54" t="s">
        <v>407</v>
      </c>
      <c r="C84" s="67" t="s">
        <v>117</v>
      </c>
      <c r="D84" s="67" t="s">
        <v>26</v>
      </c>
      <c r="E84" s="54" t="s">
        <v>408</v>
      </c>
      <c r="F84" s="67" t="s">
        <v>231</v>
      </c>
      <c r="G84" s="54" t="s">
        <v>384</v>
      </c>
      <c r="H84" s="54" t="s">
        <v>127</v>
      </c>
      <c r="I84" s="124" t="s">
        <v>2721</v>
      </c>
      <c r="J84" s="61">
        <v>1.8099999999995298</v>
      </c>
      <c r="K84" s="67" t="s">
        <v>129</v>
      </c>
      <c r="L84" s="68">
        <v>1.46E-2</v>
      </c>
      <c r="M84" s="68">
        <v>2.4399999999887078E-2</v>
      </c>
      <c r="N84" s="61">
        <v>0.7791840000000001</v>
      </c>
      <c r="O84" s="63">
        <v>5454999</v>
      </c>
      <c r="P84" s="124" t="s">
        <v>2721</v>
      </c>
      <c r="Q84" s="61">
        <v>42.504482541999991</v>
      </c>
      <c r="R84" s="62">
        <v>2.9256336124357005E-5</v>
      </c>
      <c r="S84" s="62">
        <f t="shared" si="1"/>
        <v>1.9327523291178043E-2</v>
      </c>
      <c r="T84" s="62">
        <f>Q84/'סכום נכסי הקרן'!$C$41</f>
        <v>5.5601874220508518E-4</v>
      </c>
    </row>
    <row r="85" spans="1:20">
      <c r="A85" s="60" t="s">
        <v>409</v>
      </c>
      <c r="B85" s="54" t="s">
        <v>410</v>
      </c>
      <c r="C85" s="67" t="s">
        <v>117</v>
      </c>
      <c r="D85" s="67" t="s">
        <v>26</v>
      </c>
      <c r="E85" s="54" t="s">
        <v>408</v>
      </c>
      <c r="F85" s="67" t="s">
        <v>231</v>
      </c>
      <c r="G85" s="54" t="s">
        <v>384</v>
      </c>
      <c r="H85" s="54" t="s">
        <v>127</v>
      </c>
      <c r="I85" s="124" t="s">
        <v>2721</v>
      </c>
      <c r="J85" s="61">
        <v>2.4299999999791013</v>
      </c>
      <c r="K85" s="67" t="s">
        <v>129</v>
      </c>
      <c r="L85" s="68">
        <v>2.4199999999999999E-2</v>
      </c>
      <c r="M85" s="68">
        <v>2.8599999999804355E-2</v>
      </c>
      <c r="N85" s="61">
        <v>0.80537400000000003</v>
      </c>
      <c r="O85" s="63">
        <v>5585000</v>
      </c>
      <c r="P85" s="124" t="s">
        <v>2721</v>
      </c>
      <c r="Q85" s="61">
        <v>44.980120158000005</v>
      </c>
      <c r="R85" s="62">
        <v>2.6594043059041081E-5</v>
      </c>
      <c r="S85" s="62">
        <f t="shared" si="1"/>
        <v>2.0453238529246794E-2</v>
      </c>
      <c r="T85" s="62">
        <f>Q85/'סכום נכסי הקרן'!$C$41</f>
        <v>5.8840358331081473E-4</v>
      </c>
    </row>
    <row r="86" spans="1:20">
      <c r="A86" s="60" t="s">
        <v>411</v>
      </c>
      <c r="B86" s="54" t="s">
        <v>412</v>
      </c>
      <c r="C86" s="67" t="s">
        <v>117</v>
      </c>
      <c r="D86" s="67" t="s">
        <v>26</v>
      </c>
      <c r="E86" s="54" t="s">
        <v>408</v>
      </c>
      <c r="F86" s="67" t="s">
        <v>231</v>
      </c>
      <c r="G86" s="54" t="s">
        <v>384</v>
      </c>
      <c r="H86" s="54" t="s">
        <v>127</v>
      </c>
      <c r="I86" s="124" t="s">
        <v>2721</v>
      </c>
      <c r="J86" s="61">
        <v>3.820000000031524</v>
      </c>
      <c r="K86" s="67" t="s">
        <v>129</v>
      </c>
      <c r="L86" s="68">
        <v>2E-3</v>
      </c>
      <c r="M86" s="68">
        <v>3.0600000000178925E-2</v>
      </c>
      <c r="N86" s="61">
        <v>0.48082799999999998</v>
      </c>
      <c r="O86" s="63">
        <v>4882000</v>
      </c>
      <c r="P86" s="124" t="s">
        <v>2721</v>
      </c>
      <c r="Q86" s="61">
        <v>23.474011742999998</v>
      </c>
      <c r="R86" s="62">
        <v>4.1949746990054089E-5</v>
      </c>
      <c r="S86" s="62">
        <f t="shared" si="1"/>
        <v>1.067403910286191E-2</v>
      </c>
      <c r="T86" s="62">
        <f>Q86/'סכום נכסי הקרן'!$C$41</f>
        <v>3.0707327094155738E-4</v>
      </c>
    </row>
    <row r="87" spans="1:20">
      <c r="A87" s="60" t="s">
        <v>413</v>
      </c>
      <c r="B87" s="54" t="s">
        <v>414</v>
      </c>
      <c r="C87" s="67" t="s">
        <v>117</v>
      </c>
      <c r="D87" s="67" t="s">
        <v>26</v>
      </c>
      <c r="E87" s="54" t="s">
        <v>408</v>
      </c>
      <c r="F87" s="67" t="s">
        <v>231</v>
      </c>
      <c r="G87" s="54" t="s">
        <v>384</v>
      </c>
      <c r="H87" s="54" t="s">
        <v>127</v>
      </c>
      <c r="I87" s="124" t="s">
        <v>2721</v>
      </c>
      <c r="J87" s="61">
        <v>4.620000000026776</v>
      </c>
      <c r="K87" s="67" t="s">
        <v>129</v>
      </c>
      <c r="L87" s="68">
        <v>3.1699999999999999E-2</v>
      </c>
      <c r="M87" s="68">
        <v>3.3200000000416521E-2</v>
      </c>
      <c r="N87" s="61">
        <v>0.65251499999999996</v>
      </c>
      <c r="O87" s="63">
        <v>5151111</v>
      </c>
      <c r="P87" s="124" t="s">
        <v>2721</v>
      </c>
      <c r="Q87" s="61">
        <v>33.611785705000003</v>
      </c>
      <c r="R87" s="62">
        <v>3.8633214920071046E-5</v>
      </c>
      <c r="S87" s="62">
        <f t="shared" si="1"/>
        <v>1.5283860247670365E-2</v>
      </c>
      <c r="T87" s="62">
        <f>Q87/'סכום נכסי הקרן'!$C$41</f>
        <v>4.3968969137535085E-4</v>
      </c>
    </row>
    <row r="88" spans="1:20">
      <c r="A88" s="60" t="s">
        <v>415</v>
      </c>
      <c r="B88" s="54" t="s">
        <v>416</v>
      </c>
      <c r="C88" s="67" t="s">
        <v>117</v>
      </c>
      <c r="D88" s="67" t="s">
        <v>26</v>
      </c>
      <c r="E88" s="54" t="s">
        <v>417</v>
      </c>
      <c r="F88" s="67" t="s">
        <v>303</v>
      </c>
      <c r="G88" s="54" t="s">
        <v>380</v>
      </c>
      <c r="H88" s="54" t="s">
        <v>239</v>
      </c>
      <c r="I88" s="124" t="s">
        <v>2721</v>
      </c>
      <c r="J88" s="61">
        <v>0.4100000001103532</v>
      </c>
      <c r="K88" s="67" t="s">
        <v>129</v>
      </c>
      <c r="L88" s="68">
        <v>3.85E-2</v>
      </c>
      <c r="M88" s="68">
        <v>3.4400000001535355E-2</v>
      </c>
      <c r="N88" s="61">
        <v>3604.6655099999998</v>
      </c>
      <c r="O88" s="63">
        <v>115.64</v>
      </c>
      <c r="P88" s="124" t="s">
        <v>2721</v>
      </c>
      <c r="Q88" s="61">
        <v>4.1684351939999997</v>
      </c>
      <c r="R88" s="62">
        <v>1.441866204E-5</v>
      </c>
      <c r="S88" s="62">
        <f t="shared" si="1"/>
        <v>1.895459572297862E-3</v>
      </c>
      <c r="T88" s="62">
        <f>Q88/'סכום נכסי הקרן'!$C$41</f>
        <v>5.4529027408840272E-5</v>
      </c>
    </row>
    <row r="89" spans="1:20">
      <c r="A89" s="60" t="s">
        <v>418</v>
      </c>
      <c r="B89" s="54" t="s">
        <v>419</v>
      </c>
      <c r="C89" s="67" t="s">
        <v>117</v>
      </c>
      <c r="D89" s="67" t="s">
        <v>26</v>
      </c>
      <c r="E89" s="54" t="s">
        <v>306</v>
      </c>
      <c r="F89" s="67" t="s">
        <v>260</v>
      </c>
      <c r="G89" s="54" t="s">
        <v>384</v>
      </c>
      <c r="H89" s="54" t="s">
        <v>127</v>
      </c>
      <c r="I89" s="124" t="s">
        <v>2721</v>
      </c>
      <c r="J89" s="61">
        <v>3.8999999999368122</v>
      </c>
      <c r="K89" s="67" t="s">
        <v>129</v>
      </c>
      <c r="L89" s="68">
        <v>2.4E-2</v>
      </c>
      <c r="M89" s="68">
        <v>2.560000000006319E-2</v>
      </c>
      <c r="N89" s="61">
        <v>11212.988791</v>
      </c>
      <c r="O89" s="63">
        <v>112.91</v>
      </c>
      <c r="P89" s="124" t="s">
        <v>2721</v>
      </c>
      <c r="Q89" s="61">
        <v>12.660585531999999</v>
      </c>
      <c r="R89" s="62">
        <v>1.0404065344395023E-5</v>
      </c>
      <c r="S89" s="62">
        <f t="shared" si="1"/>
        <v>5.7569871955949186E-3</v>
      </c>
      <c r="T89" s="62">
        <f>Q89/'סכום נכסי הקרן'!$C$41</f>
        <v>1.656183635720437E-4</v>
      </c>
    </row>
    <row r="90" spans="1:20">
      <c r="A90" s="60" t="s">
        <v>420</v>
      </c>
      <c r="B90" s="54" t="s">
        <v>421</v>
      </c>
      <c r="C90" s="67" t="s">
        <v>117</v>
      </c>
      <c r="D90" s="67" t="s">
        <v>26</v>
      </c>
      <c r="E90" s="54" t="s">
        <v>306</v>
      </c>
      <c r="F90" s="67" t="s">
        <v>260</v>
      </c>
      <c r="G90" s="54" t="s">
        <v>384</v>
      </c>
      <c r="H90" s="54" t="s">
        <v>127</v>
      </c>
      <c r="I90" s="124" t="s">
        <v>2721</v>
      </c>
      <c r="J90" s="61">
        <v>6.0600000000874434</v>
      </c>
      <c r="K90" s="67" t="s">
        <v>129</v>
      </c>
      <c r="L90" s="68">
        <v>1.4999999999999999E-2</v>
      </c>
      <c r="M90" s="68">
        <v>3.0800000000663363E-2</v>
      </c>
      <c r="N90" s="61">
        <v>6755.8017769999997</v>
      </c>
      <c r="O90" s="63">
        <v>98.18</v>
      </c>
      <c r="P90" s="124" t="s">
        <v>2721</v>
      </c>
      <c r="Q90" s="61">
        <v>6.6328464569999994</v>
      </c>
      <c r="R90" s="62">
        <v>2.5807577309446744E-5</v>
      </c>
      <c r="S90" s="62">
        <f t="shared" si="1"/>
        <v>3.016069993507163E-3</v>
      </c>
      <c r="T90" s="62">
        <f>Q90/'סכום נכסי הקרן'!$C$41</f>
        <v>8.6767011940831927E-5</v>
      </c>
    </row>
    <row r="91" spans="1:20">
      <c r="A91" s="60" t="s">
        <v>422</v>
      </c>
      <c r="B91" s="54" t="s">
        <v>423</v>
      </c>
      <c r="C91" s="67" t="s">
        <v>117</v>
      </c>
      <c r="D91" s="67" t="s">
        <v>26</v>
      </c>
      <c r="E91" s="54" t="s">
        <v>424</v>
      </c>
      <c r="F91" s="67" t="s">
        <v>303</v>
      </c>
      <c r="G91" s="54" t="s">
        <v>384</v>
      </c>
      <c r="H91" s="54" t="s">
        <v>127</v>
      </c>
      <c r="I91" s="124" t="s">
        <v>2721</v>
      </c>
      <c r="J91" s="61">
        <v>1.5399999999960345</v>
      </c>
      <c r="K91" s="67" t="s">
        <v>129</v>
      </c>
      <c r="L91" s="68">
        <v>2.4799999999999999E-2</v>
      </c>
      <c r="M91" s="68">
        <v>1.8300000000416358E-2</v>
      </c>
      <c r="N91" s="61">
        <v>4427.4376009999996</v>
      </c>
      <c r="O91" s="63">
        <v>113.92</v>
      </c>
      <c r="P91" s="124" t="s">
        <v>2721</v>
      </c>
      <c r="Q91" s="61">
        <v>5.0437370130000003</v>
      </c>
      <c r="R91" s="62">
        <v>1.0454738515677432E-5</v>
      </c>
      <c r="S91" s="62">
        <f t="shared" si="1"/>
        <v>2.2934744470070505E-3</v>
      </c>
      <c r="T91" s="62">
        <f>Q91/'סכום נכסי הקרן'!$C$41</f>
        <v>6.597921306794801E-5</v>
      </c>
    </row>
    <row r="92" spans="1:20">
      <c r="A92" s="60" t="s">
        <v>425</v>
      </c>
      <c r="B92" s="54" t="s">
        <v>426</v>
      </c>
      <c r="C92" s="67" t="s">
        <v>117</v>
      </c>
      <c r="D92" s="67" t="s">
        <v>26</v>
      </c>
      <c r="E92" s="54" t="s">
        <v>427</v>
      </c>
      <c r="F92" s="67" t="s">
        <v>260</v>
      </c>
      <c r="G92" s="54" t="s">
        <v>380</v>
      </c>
      <c r="H92" s="54" t="s">
        <v>239</v>
      </c>
      <c r="I92" s="124" t="s">
        <v>2721</v>
      </c>
      <c r="J92" s="61">
        <v>1.9899999999400584</v>
      </c>
      <c r="K92" s="67" t="s">
        <v>129</v>
      </c>
      <c r="L92" s="68">
        <v>1.3999999999999999E-2</v>
      </c>
      <c r="M92" s="68">
        <v>2.6099999998926621E-2</v>
      </c>
      <c r="N92" s="61">
        <v>6536.924223</v>
      </c>
      <c r="O92" s="63">
        <v>109.74</v>
      </c>
      <c r="P92" s="124" t="s">
        <v>2721</v>
      </c>
      <c r="Q92" s="61">
        <v>7.1736203569999999</v>
      </c>
      <c r="R92" s="62">
        <v>6.4811860232004763E-6</v>
      </c>
      <c r="S92" s="62">
        <f t="shared" si="1"/>
        <v>3.2619692380676264E-3</v>
      </c>
      <c r="T92" s="62">
        <f>Q92/'סכום נכסי הקרן'!$C$41</f>
        <v>9.3841099324397351E-5</v>
      </c>
    </row>
    <row r="93" spans="1:20">
      <c r="A93" s="60" t="s">
        <v>428</v>
      </c>
      <c r="B93" s="54" t="s">
        <v>429</v>
      </c>
      <c r="C93" s="67" t="s">
        <v>117</v>
      </c>
      <c r="D93" s="67" t="s">
        <v>26</v>
      </c>
      <c r="E93" s="54" t="s">
        <v>230</v>
      </c>
      <c r="F93" s="67" t="s">
        <v>231</v>
      </c>
      <c r="G93" s="54" t="s">
        <v>384</v>
      </c>
      <c r="H93" s="54" t="s">
        <v>127</v>
      </c>
      <c r="I93" s="124" t="s">
        <v>2721</v>
      </c>
      <c r="J93" s="61">
        <v>2.4199999999833812</v>
      </c>
      <c r="K93" s="67" t="s">
        <v>129</v>
      </c>
      <c r="L93" s="68">
        <v>1.89E-2</v>
      </c>
      <c r="M93" s="68">
        <v>2.759999999977842E-2</v>
      </c>
      <c r="N93" s="61">
        <v>0.327627</v>
      </c>
      <c r="O93" s="63">
        <v>5510000</v>
      </c>
      <c r="P93" s="124" t="s">
        <v>2721</v>
      </c>
      <c r="Q93" s="61">
        <v>18.052249165000003</v>
      </c>
      <c r="R93" s="62">
        <v>4.0953374999999998E-5</v>
      </c>
      <c r="S93" s="62">
        <f t="shared" si="1"/>
        <v>8.2086698938146786E-3</v>
      </c>
      <c r="T93" s="62">
        <f>Q93/'סכום נכסי הקרן'!$C$41</f>
        <v>2.3614894887328291E-4</v>
      </c>
    </row>
    <row r="94" spans="1:20">
      <c r="A94" s="60" t="s">
        <v>430</v>
      </c>
      <c r="B94" s="54" t="s">
        <v>431</v>
      </c>
      <c r="C94" s="67" t="s">
        <v>117</v>
      </c>
      <c r="D94" s="67" t="s">
        <v>26</v>
      </c>
      <c r="E94" s="54" t="s">
        <v>230</v>
      </c>
      <c r="F94" s="67" t="s">
        <v>231</v>
      </c>
      <c r="G94" s="54" t="s">
        <v>384</v>
      </c>
      <c r="H94" s="54" t="s">
        <v>127</v>
      </c>
      <c r="I94" s="124" t="s">
        <v>2721</v>
      </c>
      <c r="J94" s="61">
        <v>4.1299999999531627</v>
      </c>
      <c r="K94" s="67" t="s">
        <v>129</v>
      </c>
      <c r="L94" s="68">
        <v>3.3099999999999997E-2</v>
      </c>
      <c r="M94" s="68">
        <v>3.5999999999535494E-2</v>
      </c>
      <c r="N94" s="61">
        <v>0.49623299999999998</v>
      </c>
      <c r="O94" s="63">
        <v>5205991</v>
      </c>
      <c r="P94" s="124" t="s">
        <v>2721</v>
      </c>
      <c r="Q94" s="61">
        <v>25.833865917000001</v>
      </c>
      <c r="R94" s="62">
        <v>3.5371943830636534E-5</v>
      </c>
      <c r="S94" s="62">
        <f t="shared" si="1"/>
        <v>1.1747105607475864E-2</v>
      </c>
      <c r="T94" s="62">
        <f>Q94/'סכום נכסי הקרן'!$C$41</f>
        <v>3.3794350088303129E-4</v>
      </c>
    </row>
    <row r="95" spans="1:20">
      <c r="A95" s="60" t="s">
        <v>432</v>
      </c>
      <c r="B95" s="54" t="s">
        <v>433</v>
      </c>
      <c r="C95" s="67" t="s">
        <v>117</v>
      </c>
      <c r="D95" s="67" t="s">
        <v>26</v>
      </c>
      <c r="E95" s="54" t="s">
        <v>230</v>
      </c>
      <c r="F95" s="67" t="s">
        <v>231</v>
      </c>
      <c r="G95" s="54" t="s">
        <v>384</v>
      </c>
      <c r="H95" s="54" t="s">
        <v>127</v>
      </c>
      <c r="I95" s="124" t="s">
        <v>2721</v>
      </c>
      <c r="J95" s="61">
        <v>5.0899999999500318</v>
      </c>
      <c r="K95" s="67" t="s">
        <v>129</v>
      </c>
      <c r="L95" s="68">
        <v>3.3599999999999998E-2</v>
      </c>
      <c r="M95" s="68">
        <v>3.369999999988562E-2</v>
      </c>
      <c r="N95" s="61">
        <v>0.33224900000000007</v>
      </c>
      <c r="O95" s="63">
        <v>4999400</v>
      </c>
      <c r="P95" s="124" t="s">
        <v>2721</v>
      </c>
      <c r="Q95" s="61">
        <v>16.610443687</v>
      </c>
      <c r="R95" s="62">
        <v>2.996473665223666E-5</v>
      </c>
      <c r="S95" s="62">
        <f t="shared" si="1"/>
        <v>7.5530560081531516E-3</v>
      </c>
      <c r="T95" s="62">
        <f>Q95/'סכום נכסי הקרן'!$C$41</f>
        <v>2.172880941954308E-4</v>
      </c>
    </row>
    <row r="96" spans="1:20">
      <c r="A96" s="60" t="s">
        <v>434</v>
      </c>
      <c r="B96" s="54" t="s">
        <v>435</v>
      </c>
      <c r="C96" s="67" t="s">
        <v>117</v>
      </c>
      <c r="D96" s="67" t="s">
        <v>26</v>
      </c>
      <c r="E96" s="54" t="s">
        <v>230</v>
      </c>
      <c r="F96" s="67" t="s">
        <v>231</v>
      </c>
      <c r="G96" s="54" t="s">
        <v>384</v>
      </c>
      <c r="H96" s="54" t="s">
        <v>127</v>
      </c>
      <c r="I96" s="124" t="s">
        <v>2721</v>
      </c>
      <c r="J96" s="61">
        <v>0.98000000000386311</v>
      </c>
      <c r="K96" s="67" t="s">
        <v>129</v>
      </c>
      <c r="L96" s="68">
        <v>1.89E-2</v>
      </c>
      <c r="M96" s="68">
        <v>2.1800000000038632E-2</v>
      </c>
      <c r="N96" s="61">
        <v>0.47278300000000001</v>
      </c>
      <c r="O96" s="63">
        <v>5475488</v>
      </c>
      <c r="P96" s="124" t="s">
        <v>2721</v>
      </c>
      <c r="Q96" s="61">
        <v>25.887153854999998</v>
      </c>
      <c r="R96" s="62">
        <v>2.1689283420497295E-5</v>
      </c>
      <c r="S96" s="62">
        <f t="shared" si="1"/>
        <v>1.1771336554454601E-2</v>
      </c>
      <c r="T96" s="62">
        <f>Q96/'סכום נכסי הקרן'!$C$41</f>
        <v>3.3864058247277143E-4</v>
      </c>
    </row>
    <row r="97" spans="1:20">
      <c r="A97" s="60" t="s">
        <v>436</v>
      </c>
      <c r="B97" s="54" t="s">
        <v>437</v>
      </c>
      <c r="C97" s="67" t="s">
        <v>117</v>
      </c>
      <c r="D97" s="67" t="s">
        <v>26</v>
      </c>
      <c r="E97" s="54" t="s">
        <v>438</v>
      </c>
      <c r="F97" s="67" t="s">
        <v>260</v>
      </c>
      <c r="G97" s="54" t="s">
        <v>384</v>
      </c>
      <c r="H97" s="54" t="s">
        <v>127</v>
      </c>
      <c r="I97" s="124" t="s">
        <v>2721</v>
      </c>
      <c r="J97" s="61">
        <v>0.52000000010232683</v>
      </c>
      <c r="K97" s="67" t="s">
        <v>129</v>
      </c>
      <c r="L97" s="68">
        <v>2.75E-2</v>
      </c>
      <c r="M97" s="68">
        <v>3.1800000013473037E-2</v>
      </c>
      <c r="N97" s="61">
        <v>1029.7789680000001</v>
      </c>
      <c r="O97" s="63">
        <v>113.88</v>
      </c>
      <c r="P97" s="124" t="s">
        <v>2721</v>
      </c>
      <c r="Q97" s="61">
        <v>1.1727123690000001</v>
      </c>
      <c r="R97" s="62">
        <v>3.7245722871781575E-6</v>
      </c>
      <c r="S97" s="62">
        <f t="shared" si="1"/>
        <v>5.3325259525988762E-4</v>
      </c>
      <c r="T97" s="62">
        <f>Q97/'סכום נכסי הקרן'!$C$41</f>
        <v>1.5340736256121105E-5</v>
      </c>
    </row>
    <row r="98" spans="1:20">
      <c r="A98" s="60" t="s">
        <v>439</v>
      </c>
      <c r="B98" s="54" t="s">
        <v>440</v>
      </c>
      <c r="C98" s="67" t="s">
        <v>117</v>
      </c>
      <c r="D98" s="67" t="s">
        <v>26</v>
      </c>
      <c r="E98" s="54" t="s">
        <v>438</v>
      </c>
      <c r="F98" s="67" t="s">
        <v>260</v>
      </c>
      <c r="G98" s="54" t="s">
        <v>384</v>
      </c>
      <c r="H98" s="54" t="s">
        <v>127</v>
      </c>
      <c r="I98" s="124" t="s">
        <v>2721</v>
      </c>
      <c r="J98" s="61">
        <v>3.6300000000426538</v>
      </c>
      <c r="K98" s="67" t="s">
        <v>129</v>
      </c>
      <c r="L98" s="68">
        <v>1.9599999999999999E-2</v>
      </c>
      <c r="M98" s="68">
        <v>2.6499999999763036E-2</v>
      </c>
      <c r="N98" s="61">
        <v>7684.0139179999996</v>
      </c>
      <c r="O98" s="63">
        <v>109.84</v>
      </c>
      <c r="P98" s="124" t="s">
        <v>2721</v>
      </c>
      <c r="Q98" s="61">
        <v>8.4401207280000001</v>
      </c>
      <c r="R98" s="62">
        <v>7.3108564509818196E-6</v>
      </c>
      <c r="S98" s="62">
        <f t="shared" si="1"/>
        <v>3.8378688598216461E-3</v>
      </c>
      <c r="T98" s="62">
        <f>Q98/'סכום נכסי הקרן'!$C$41</f>
        <v>1.104087152832519E-4</v>
      </c>
    </row>
    <row r="99" spans="1:20">
      <c r="A99" s="60" t="s">
        <v>441</v>
      </c>
      <c r="B99" s="54" t="s">
        <v>442</v>
      </c>
      <c r="C99" s="67" t="s">
        <v>117</v>
      </c>
      <c r="D99" s="67" t="s">
        <v>26</v>
      </c>
      <c r="E99" s="54" t="s">
        <v>438</v>
      </c>
      <c r="F99" s="67" t="s">
        <v>260</v>
      </c>
      <c r="G99" s="54" t="s">
        <v>384</v>
      </c>
      <c r="H99" s="54" t="s">
        <v>127</v>
      </c>
      <c r="I99" s="124" t="s">
        <v>2721</v>
      </c>
      <c r="J99" s="61">
        <v>5.8300000001003127</v>
      </c>
      <c r="K99" s="67" t="s">
        <v>129</v>
      </c>
      <c r="L99" s="68">
        <v>1.5800000000000002E-2</v>
      </c>
      <c r="M99" s="68">
        <v>3.0600000000683455E-2</v>
      </c>
      <c r="N99" s="61">
        <v>17638.719311000001</v>
      </c>
      <c r="O99" s="63">
        <v>102.86</v>
      </c>
      <c r="P99" s="124" t="s">
        <v>2721</v>
      </c>
      <c r="Q99" s="61">
        <v>18.143185946000003</v>
      </c>
      <c r="R99" s="62">
        <v>1.4855537257980506E-5</v>
      </c>
      <c r="S99" s="62">
        <f t="shared" si="1"/>
        <v>8.2500204208106366E-3</v>
      </c>
      <c r="T99" s="62">
        <f>Q99/'סכום נכסי הקרן'!$C$41</f>
        <v>2.3733853057309153E-4</v>
      </c>
    </row>
    <row r="100" spans="1:20">
      <c r="A100" s="60" t="s">
        <v>443</v>
      </c>
      <c r="B100" s="54" t="s">
        <v>444</v>
      </c>
      <c r="C100" s="67" t="s">
        <v>117</v>
      </c>
      <c r="D100" s="67" t="s">
        <v>26</v>
      </c>
      <c r="E100" s="54" t="s">
        <v>445</v>
      </c>
      <c r="F100" s="67" t="s">
        <v>303</v>
      </c>
      <c r="G100" s="54" t="s">
        <v>384</v>
      </c>
      <c r="H100" s="54" t="s">
        <v>127</v>
      </c>
      <c r="I100" s="124" t="s">
        <v>2721</v>
      </c>
      <c r="J100" s="61">
        <v>2.7499999998054578</v>
      </c>
      <c r="K100" s="67" t="s">
        <v>129</v>
      </c>
      <c r="L100" s="68">
        <v>2.2499999999999999E-2</v>
      </c>
      <c r="M100" s="68">
        <v>2.06E-2</v>
      </c>
      <c r="N100" s="61">
        <v>2256.482293</v>
      </c>
      <c r="O100" s="63">
        <v>113.9</v>
      </c>
      <c r="P100" s="124" t="s">
        <v>2721</v>
      </c>
      <c r="Q100" s="61">
        <v>2.5701334499999997</v>
      </c>
      <c r="R100" s="62">
        <v>5.5155055006569223E-6</v>
      </c>
      <c r="S100" s="62">
        <f t="shared" si="1"/>
        <v>1.1686841280146405E-3</v>
      </c>
      <c r="T100" s="62">
        <f>Q100/'סכום נכסי הקרן'!$C$41</f>
        <v>3.3620980252050714E-5</v>
      </c>
    </row>
    <row r="101" spans="1:20">
      <c r="A101" s="60" t="s">
        <v>446</v>
      </c>
      <c r="B101" s="54" t="s">
        <v>447</v>
      </c>
      <c r="C101" s="67" t="s">
        <v>117</v>
      </c>
      <c r="D101" s="67" t="s">
        <v>26</v>
      </c>
      <c r="E101" s="54" t="s">
        <v>361</v>
      </c>
      <c r="F101" s="67" t="s">
        <v>260</v>
      </c>
      <c r="G101" s="54" t="s">
        <v>380</v>
      </c>
      <c r="H101" s="54" t="s">
        <v>239</v>
      </c>
      <c r="I101" s="124" t="s">
        <v>2721</v>
      </c>
      <c r="J101" s="61">
        <v>1.939999999988943</v>
      </c>
      <c r="K101" s="67" t="s">
        <v>129</v>
      </c>
      <c r="L101" s="68">
        <v>2.1499999999999998E-2</v>
      </c>
      <c r="M101" s="68">
        <v>2.6999999999907862E-2</v>
      </c>
      <c r="N101" s="61">
        <v>19374.429519000001</v>
      </c>
      <c r="O101" s="63">
        <v>112.03</v>
      </c>
      <c r="P101" s="124" t="s">
        <v>2721</v>
      </c>
      <c r="Q101" s="61">
        <v>21.705172895999997</v>
      </c>
      <c r="R101" s="62">
        <v>9.8783650750482129E-6</v>
      </c>
      <c r="S101" s="62">
        <f t="shared" si="1"/>
        <v>9.8697174885486079E-3</v>
      </c>
      <c r="T101" s="62">
        <f>Q101/'סכום נכסי הקרן'!$C$41</f>
        <v>2.8393435730108196E-4</v>
      </c>
    </row>
    <row r="102" spans="1:20">
      <c r="A102" s="60" t="s">
        <v>448</v>
      </c>
      <c r="B102" s="54" t="s">
        <v>449</v>
      </c>
      <c r="C102" s="67" t="s">
        <v>117</v>
      </c>
      <c r="D102" s="67" t="s">
        <v>26</v>
      </c>
      <c r="E102" s="54" t="s">
        <v>361</v>
      </c>
      <c r="F102" s="67" t="s">
        <v>260</v>
      </c>
      <c r="G102" s="54" t="s">
        <v>380</v>
      </c>
      <c r="H102" s="54" t="s">
        <v>239</v>
      </c>
      <c r="I102" s="124" t="s">
        <v>2721</v>
      </c>
      <c r="J102" s="61">
        <v>7.0000000000000009</v>
      </c>
      <c r="K102" s="67" t="s">
        <v>129</v>
      </c>
      <c r="L102" s="68">
        <v>1.15E-2</v>
      </c>
      <c r="M102" s="68">
        <v>3.5000000000424338E-2</v>
      </c>
      <c r="N102" s="61">
        <v>12451.683574999999</v>
      </c>
      <c r="O102" s="63">
        <v>94.63</v>
      </c>
      <c r="P102" s="124" t="s">
        <v>2721</v>
      </c>
      <c r="Q102" s="61">
        <v>11.783028153</v>
      </c>
      <c r="R102" s="62">
        <v>2.7082885370656116E-5</v>
      </c>
      <c r="S102" s="62">
        <f t="shared" si="1"/>
        <v>5.3579466787457147E-3</v>
      </c>
      <c r="T102" s="62">
        <f>Q102/'סכום נכסי הקרן'!$C$41</f>
        <v>1.5413867199828501E-4</v>
      </c>
    </row>
    <row r="103" spans="1:20">
      <c r="A103" s="60" t="s">
        <v>450</v>
      </c>
      <c r="B103" s="54" t="s">
        <v>451</v>
      </c>
      <c r="C103" s="67" t="s">
        <v>117</v>
      </c>
      <c r="D103" s="67" t="s">
        <v>26</v>
      </c>
      <c r="E103" s="54" t="s">
        <v>452</v>
      </c>
      <c r="F103" s="67" t="s">
        <v>125</v>
      </c>
      <c r="G103" s="54" t="s">
        <v>453</v>
      </c>
      <c r="H103" s="54" t="s">
        <v>239</v>
      </c>
      <c r="I103" s="124" t="s">
        <v>2721</v>
      </c>
      <c r="J103" s="61">
        <v>1.509999999207676</v>
      </c>
      <c r="K103" s="67" t="s">
        <v>129</v>
      </c>
      <c r="L103" s="68">
        <v>1.8500000000000003E-2</v>
      </c>
      <c r="M103" s="68">
        <v>2.9699999985431463E-2</v>
      </c>
      <c r="N103" s="61">
        <v>1083.106409</v>
      </c>
      <c r="O103" s="63">
        <v>108.37</v>
      </c>
      <c r="P103" s="124" t="s">
        <v>2721</v>
      </c>
      <c r="Q103" s="61">
        <v>1.173762443</v>
      </c>
      <c r="R103" s="62">
        <v>1.505342428108806E-6</v>
      </c>
      <c r="S103" s="62">
        <f t="shared" si="1"/>
        <v>5.3373008206783555E-4</v>
      </c>
      <c r="T103" s="62">
        <f>Q103/'סכום נכסי הקרן'!$C$41</f>
        <v>1.5354472709073456E-5</v>
      </c>
    </row>
    <row r="104" spans="1:20">
      <c r="A104" s="60" t="s">
        <v>454</v>
      </c>
      <c r="B104" s="54" t="s">
        <v>455</v>
      </c>
      <c r="C104" s="67" t="s">
        <v>117</v>
      </c>
      <c r="D104" s="67" t="s">
        <v>26</v>
      </c>
      <c r="E104" s="54" t="s">
        <v>452</v>
      </c>
      <c r="F104" s="67" t="s">
        <v>125</v>
      </c>
      <c r="G104" s="54" t="s">
        <v>453</v>
      </c>
      <c r="H104" s="54" t="s">
        <v>239</v>
      </c>
      <c r="I104" s="124" t="s">
        <v>2721</v>
      </c>
      <c r="J104" s="61">
        <v>2.1500000000167301</v>
      </c>
      <c r="K104" s="67" t="s">
        <v>129</v>
      </c>
      <c r="L104" s="68">
        <v>3.2000000000000001E-2</v>
      </c>
      <c r="M104" s="68">
        <v>3.2099999999698869E-2</v>
      </c>
      <c r="N104" s="61">
        <v>14379.716103000001</v>
      </c>
      <c r="O104" s="63">
        <v>103.92</v>
      </c>
      <c r="P104" s="124" t="s">
        <v>2721</v>
      </c>
      <c r="Q104" s="61">
        <v>14.943401344999998</v>
      </c>
      <c r="R104" s="62">
        <v>2.627483158194785E-5</v>
      </c>
      <c r="S104" s="62">
        <f t="shared" si="1"/>
        <v>6.7950230251484136E-3</v>
      </c>
      <c r="T104" s="62">
        <f>Q104/'סכום נכסי הקרן'!$C$41</f>
        <v>1.9548082280268874E-4</v>
      </c>
    </row>
    <row r="105" spans="1:20">
      <c r="A105" s="60" t="s">
        <v>456</v>
      </c>
      <c r="B105" s="54" t="s">
        <v>457</v>
      </c>
      <c r="C105" s="67" t="s">
        <v>117</v>
      </c>
      <c r="D105" s="67" t="s">
        <v>26</v>
      </c>
      <c r="E105" s="54" t="s">
        <v>458</v>
      </c>
      <c r="F105" s="67" t="s">
        <v>125</v>
      </c>
      <c r="G105" s="54" t="s">
        <v>453</v>
      </c>
      <c r="H105" s="54" t="s">
        <v>239</v>
      </c>
      <c r="I105" s="124" t="s">
        <v>2721</v>
      </c>
      <c r="J105" s="61">
        <v>0.2500000001161175</v>
      </c>
      <c r="K105" s="67" t="s">
        <v>129</v>
      </c>
      <c r="L105" s="68">
        <v>3.15E-2</v>
      </c>
      <c r="M105" s="68">
        <v>6.4800000006688369E-2</v>
      </c>
      <c r="N105" s="61">
        <v>3871.9395279999999</v>
      </c>
      <c r="O105" s="63">
        <v>111.21</v>
      </c>
      <c r="P105" s="124" t="s">
        <v>2721</v>
      </c>
      <c r="Q105" s="61">
        <v>4.3059837939999994</v>
      </c>
      <c r="R105" s="62">
        <v>2.8555606739788942E-5</v>
      </c>
      <c r="S105" s="62">
        <f t="shared" si="1"/>
        <v>1.9580052995053867E-3</v>
      </c>
      <c r="T105" s="62">
        <f>Q105/'סכום נכסי הקרן'!$C$41</f>
        <v>5.6328357620389099E-5</v>
      </c>
    </row>
    <row r="106" spans="1:20">
      <c r="A106" s="60" t="s">
        <v>459</v>
      </c>
      <c r="B106" s="54" t="s">
        <v>460</v>
      </c>
      <c r="C106" s="67" t="s">
        <v>117</v>
      </c>
      <c r="D106" s="67" t="s">
        <v>26</v>
      </c>
      <c r="E106" s="54" t="s">
        <v>458</v>
      </c>
      <c r="F106" s="67" t="s">
        <v>125</v>
      </c>
      <c r="G106" s="54" t="s">
        <v>453</v>
      </c>
      <c r="H106" s="54" t="s">
        <v>239</v>
      </c>
      <c r="I106" s="124" t="s">
        <v>2721</v>
      </c>
      <c r="J106" s="61">
        <v>2.5800000000067511</v>
      </c>
      <c r="K106" s="67" t="s">
        <v>129</v>
      </c>
      <c r="L106" s="68">
        <v>0.01</v>
      </c>
      <c r="M106" s="68">
        <v>3.6299999999898733E-2</v>
      </c>
      <c r="N106" s="61">
        <v>8778.8777759999994</v>
      </c>
      <c r="O106" s="63">
        <v>101.24</v>
      </c>
      <c r="P106" s="124" t="s">
        <v>2721</v>
      </c>
      <c r="Q106" s="61">
        <v>8.8877356429999992</v>
      </c>
      <c r="R106" s="62">
        <v>2.3773472605559045E-5</v>
      </c>
      <c r="S106" s="62">
        <f t="shared" si="1"/>
        <v>4.0414071027961972E-3</v>
      </c>
      <c r="T106" s="62">
        <f>Q106/'סכום נכסי הקרן'!$C$41</f>
        <v>1.1626415139601031E-4</v>
      </c>
    </row>
    <row r="107" spans="1:20">
      <c r="A107" s="60" t="s">
        <v>461</v>
      </c>
      <c r="B107" s="54" t="s">
        <v>462</v>
      </c>
      <c r="C107" s="67" t="s">
        <v>117</v>
      </c>
      <c r="D107" s="67" t="s">
        <v>26</v>
      </c>
      <c r="E107" s="54" t="s">
        <v>458</v>
      </c>
      <c r="F107" s="67" t="s">
        <v>125</v>
      </c>
      <c r="G107" s="54" t="s">
        <v>453</v>
      </c>
      <c r="H107" s="54" t="s">
        <v>239</v>
      </c>
      <c r="I107" s="124" t="s">
        <v>2721</v>
      </c>
      <c r="J107" s="61">
        <v>3.1700000000292645</v>
      </c>
      <c r="K107" s="67" t="s">
        <v>129</v>
      </c>
      <c r="L107" s="68">
        <v>3.2300000000000002E-2</v>
      </c>
      <c r="M107" s="68">
        <v>3.7500000000756838E-2</v>
      </c>
      <c r="N107" s="61">
        <v>9660.4225999999999</v>
      </c>
      <c r="O107" s="63">
        <v>102.58</v>
      </c>
      <c r="P107" s="124" t="s">
        <v>2721</v>
      </c>
      <c r="Q107" s="61">
        <v>9.9096615630000002</v>
      </c>
      <c r="R107" s="62">
        <v>2.1414156044291226E-5</v>
      </c>
      <c r="S107" s="62">
        <f t="shared" si="1"/>
        <v>4.5060944919707788E-3</v>
      </c>
      <c r="T107" s="62">
        <f>Q107/'סכום נכסי הקרן'!$C$41</f>
        <v>1.2963238765447338E-4</v>
      </c>
    </row>
    <row r="108" spans="1:20">
      <c r="A108" s="60" t="s">
        <v>463</v>
      </c>
      <c r="B108" s="54" t="s">
        <v>464</v>
      </c>
      <c r="C108" s="67" t="s">
        <v>117</v>
      </c>
      <c r="D108" s="67" t="s">
        <v>26</v>
      </c>
      <c r="E108" s="54" t="s">
        <v>465</v>
      </c>
      <c r="F108" s="67" t="s">
        <v>466</v>
      </c>
      <c r="G108" s="54" t="s">
        <v>453</v>
      </c>
      <c r="H108" s="54" t="s">
        <v>239</v>
      </c>
      <c r="I108" s="124" t="s">
        <v>2721</v>
      </c>
      <c r="J108" s="61">
        <v>4.6799999998725879</v>
      </c>
      <c r="K108" s="67" t="s">
        <v>129</v>
      </c>
      <c r="L108" s="68">
        <v>0.03</v>
      </c>
      <c r="M108" s="68">
        <v>3.8399999999362937E-2</v>
      </c>
      <c r="N108" s="61">
        <v>5814.9186600000003</v>
      </c>
      <c r="O108" s="63">
        <v>97.18</v>
      </c>
      <c r="P108" s="124" t="s">
        <v>2721</v>
      </c>
      <c r="Q108" s="61">
        <v>5.650938279</v>
      </c>
      <c r="R108" s="62">
        <v>2.0771720987054555E-5</v>
      </c>
      <c r="S108" s="62">
        <f t="shared" si="1"/>
        <v>2.5695793636932233E-3</v>
      </c>
      <c r="T108" s="62">
        <f>Q108/'סכום נכסי הקרן'!$C$41</f>
        <v>7.3922264341494211E-5</v>
      </c>
    </row>
    <row r="109" spans="1:20">
      <c r="A109" s="60" t="s">
        <v>467</v>
      </c>
      <c r="B109" s="54" t="s">
        <v>468</v>
      </c>
      <c r="C109" s="67" t="s">
        <v>117</v>
      </c>
      <c r="D109" s="67" t="s">
        <v>26</v>
      </c>
      <c r="E109" s="54" t="s">
        <v>469</v>
      </c>
      <c r="F109" s="67" t="s">
        <v>260</v>
      </c>
      <c r="G109" s="54" t="s">
        <v>470</v>
      </c>
      <c r="H109" s="54" t="s">
        <v>127</v>
      </c>
      <c r="I109" s="124" t="s">
        <v>2721</v>
      </c>
      <c r="J109" s="61">
        <v>1.8899999998952057</v>
      </c>
      <c r="K109" s="67" t="s">
        <v>129</v>
      </c>
      <c r="L109" s="68">
        <v>2.5000000000000001E-2</v>
      </c>
      <c r="M109" s="68">
        <v>2.6399999997904117E-2</v>
      </c>
      <c r="N109" s="61">
        <v>4241.502853</v>
      </c>
      <c r="O109" s="63">
        <v>112.49</v>
      </c>
      <c r="P109" s="124" t="s">
        <v>2721</v>
      </c>
      <c r="Q109" s="61">
        <v>4.77126655</v>
      </c>
      <c r="R109" s="62">
        <v>1.2842581195700277E-5</v>
      </c>
      <c r="S109" s="62">
        <f t="shared" si="1"/>
        <v>2.1695774153331114E-3</v>
      </c>
      <c r="T109" s="62">
        <f>Q109/'סכום נכסי הקרן'!$C$41</f>
        <v>6.2414914079586087E-5</v>
      </c>
    </row>
    <row r="110" spans="1:20">
      <c r="A110" s="60" t="s">
        <v>471</v>
      </c>
      <c r="B110" s="54" t="s">
        <v>472</v>
      </c>
      <c r="C110" s="67" t="s">
        <v>117</v>
      </c>
      <c r="D110" s="67" t="s">
        <v>26</v>
      </c>
      <c r="E110" s="54" t="s">
        <v>469</v>
      </c>
      <c r="F110" s="67" t="s">
        <v>260</v>
      </c>
      <c r="G110" s="54" t="s">
        <v>470</v>
      </c>
      <c r="H110" s="54" t="s">
        <v>127</v>
      </c>
      <c r="I110" s="124" t="s">
        <v>2721</v>
      </c>
      <c r="J110" s="61">
        <v>5.2899999997915916</v>
      </c>
      <c r="K110" s="67" t="s">
        <v>129</v>
      </c>
      <c r="L110" s="68">
        <v>1.9E-2</v>
      </c>
      <c r="M110" s="68">
        <v>3.4499999999410162E-2</v>
      </c>
      <c r="N110" s="61">
        <v>4918.4700160000002</v>
      </c>
      <c r="O110" s="63">
        <v>103.41</v>
      </c>
      <c r="P110" s="124" t="s">
        <v>2721</v>
      </c>
      <c r="Q110" s="61">
        <v>5.0861898139999999</v>
      </c>
      <c r="R110" s="62">
        <v>1.7899750515952492E-5</v>
      </c>
      <c r="S110" s="62">
        <f t="shared" si="1"/>
        <v>2.3127784698072922E-3</v>
      </c>
      <c r="T110" s="62">
        <f>Q110/'סכום נכסי הקרן'!$C$41</f>
        <v>6.6534555742494826E-5</v>
      </c>
    </row>
    <row r="111" spans="1:20">
      <c r="A111" s="60" t="s">
        <v>473</v>
      </c>
      <c r="B111" s="54" t="s">
        <v>474</v>
      </c>
      <c r="C111" s="67" t="s">
        <v>117</v>
      </c>
      <c r="D111" s="67" t="s">
        <v>26</v>
      </c>
      <c r="E111" s="54" t="s">
        <v>469</v>
      </c>
      <c r="F111" s="67" t="s">
        <v>260</v>
      </c>
      <c r="G111" s="54" t="s">
        <v>470</v>
      </c>
      <c r="H111" s="54" t="s">
        <v>127</v>
      </c>
      <c r="I111" s="124" t="s">
        <v>2721</v>
      </c>
      <c r="J111" s="61">
        <v>7.1200000000177912</v>
      </c>
      <c r="K111" s="67" t="s">
        <v>129</v>
      </c>
      <c r="L111" s="68">
        <v>3.9000000000000003E-3</v>
      </c>
      <c r="M111" s="68">
        <v>3.7500000000555943E-2</v>
      </c>
      <c r="N111" s="61">
        <v>5276.8054680000005</v>
      </c>
      <c r="O111" s="63">
        <v>85.22</v>
      </c>
      <c r="P111" s="124" t="s">
        <v>2721</v>
      </c>
      <c r="Q111" s="61">
        <v>4.4968936409999998</v>
      </c>
      <c r="R111" s="62">
        <v>2.3985479400000002E-5</v>
      </c>
      <c r="S111" s="62">
        <f t="shared" si="1"/>
        <v>2.0448153085617662E-3</v>
      </c>
      <c r="T111" s="62">
        <f>Q111/'סכום נכסי הקרן'!$C$41</f>
        <v>5.8825728407072967E-5</v>
      </c>
    </row>
    <row r="112" spans="1:20">
      <c r="A112" s="60" t="s">
        <v>475</v>
      </c>
      <c r="B112" s="54" t="s">
        <v>476</v>
      </c>
      <c r="C112" s="67" t="s">
        <v>117</v>
      </c>
      <c r="D112" s="67" t="s">
        <v>26</v>
      </c>
      <c r="E112" s="54" t="s">
        <v>477</v>
      </c>
      <c r="F112" s="67" t="s">
        <v>466</v>
      </c>
      <c r="G112" s="54" t="s">
        <v>453</v>
      </c>
      <c r="H112" s="54" t="s">
        <v>239</v>
      </c>
      <c r="I112" s="124" t="s">
        <v>2721</v>
      </c>
      <c r="J112" s="61">
        <v>4.8399999998323739</v>
      </c>
      <c r="K112" s="67" t="s">
        <v>129</v>
      </c>
      <c r="L112" s="68">
        <v>7.4999999999999997E-3</v>
      </c>
      <c r="M112" s="68">
        <v>4.1699999998624608E-2</v>
      </c>
      <c r="N112" s="61">
        <v>10130.002257</v>
      </c>
      <c r="O112" s="63">
        <v>91.87</v>
      </c>
      <c r="P112" s="124" t="s">
        <v>2721</v>
      </c>
      <c r="Q112" s="61">
        <v>9.3064325839999995</v>
      </c>
      <c r="R112" s="62">
        <v>9.6682560178437975E-6</v>
      </c>
      <c r="S112" s="62">
        <f t="shared" si="1"/>
        <v>4.2317958428808736E-3</v>
      </c>
      <c r="T112" s="62">
        <f>Q112/'סכום נכסי הקרן'!$C$41</f>
        <v>1.217412995125624E-4</v>
      </c>
    </row>
    <row r="113" spans="1:20">
      <c r="A113" s="60" t="s">
        <v>478</v>
      </c>
      <c r="B113" s="54" t="s">
        <v>479</v>
      </c>
      <c r="C113" s="67" t="s">
        <v>117</v>
      </c>
      <c r="D113" s="67" t="s">
        <v>26</v>
      </c>
      <c r="E113" s="54" t="s">
        <v>427</v>
      </c>
      <c r="F113" s="67" t="s">
        <v>260</v>
      </c>
      <c r="G113" s="54" t="s">
        <v>453</v>
      </c>
      <c r="H113" s="54" t="s">
        <v>239</v>
      </c>
      <c r="I113" s="124" t="s">
        <v>2721</v>
      </c>
      <c r="J113" s="61">
        <v>1.4699999994567423</v>
      </c>
      <c r="K113" s="67" t="s">
        <v>129</v>
      </c>
      <c r="L113" s="68">
        <v>2.0499999999999997E-2</v>
      </c>
      <c r="M113" s="68">
        <v>2.8299999999396381E-2</v>
      </c>
      <c r="N113" s="61">
        <v>890.444794</v>
      </c>
      <c r="O113" s="63">
        <v>111.63</v>
      </c>
      <c r="P113" s="124" t="s">
        <v>2721</v>
      </c>
      <c r="Q113" s="61">
        <v>0.99400358200000005</v>
      </c>
      <c r="R113" s="62">
        <v>2.4066296663266636E-6</v>
      </c>
      <c r="S113" s="62">
        <f t="shared" si="1"/>
        <v>4.5199061919259459E-4</v>
      </c>
      <c r="T113" s="62">
        <f>Q113/'סכום נכסי הקרן'!$C$41</f>
        <v>1.3002972589181967E-5</v>
      </c>
    </row>
    <row r="114" spans="1:20">
      <c r="A114" s="60" t="s">
        <v>480</v>
      </c>
      <c r="B114" s="54" t="s">
        <v>481</v>
      </c>
      <c r="C114" s="67" t="s">
        <v>117</v>
      </c>
      <c r="D114" s="67" t="s">
        <v>26</v>
      </c>
      <c r="E114" s="54" t="s">
        <v>427</v>
      </c>
      <c r="F114" s="67" t="s">
        <v>260</v>
      </c>
      <c r="G114" s="54" t="s">
        <v>453</v>
      </c>
      <c r="H114" s="54" t="s">
        <v>239</v>
      </c>
      <c r="I114" s="124" t="s">
        <v>2721</v>
      </c>
      <c r="J114" s="61">
        <v>2.3000000000358289</v>
      </c>
      <c r="K114" s="67" t="s">
        <v>129</v>
      </c>
      <c r="L114" s="68">
        <v>2.0499999999999997E-2</v>
      </c>
      <c r="M114" s="68">
        <v>2.9900000001003204E-2</v>
      </c>
      <c r="N114" s="61">
        <v>5015.3852660000002</v>
      </c>
      <c r="O114" s="63">
        <v>111.3</v>
      </c>
      <c r="P114" s="124" t="s">
        <v>2721</v>
      </c>
      <c r="Q114" s="61">
        <v>5.5821241559999999</v>
      </c>
      <c r="R114" s="62">
        <v>5.6916753891558867E-6</v>
      </c>
      <c r="S114" s="62">
        <f t="shared" si="1"/>
        <v>2.5382883918826553E-3</v>
      </c>
      <c r="T114" s="62">
        <f>Q114/'סכום נכסי הקרן'!$C$41</f>
        <v>7.3022078294561433E-5</v>
      </c>
    </row>
    <row r="115" spans="1:20">
      <c r="A115" s="60" t="s">
        <v>482</v>
      </c>
      <c r="B115" s="54" t="s">
        <v>483</v>
      </c>
      <c r="C115" s="67" t="s">
        <v>117</v>
      </c>
      <c r="D115" s="67" t="s">
        <v>26</v>
      </c>
      <c r="E115" s="54" t="s">
        <v>427</v>
      </c>
      <c r="F115" s="67" t="s">
        <v>260</v>
      </c>
      <c r="G115" s="54" t="s">
        <v>453</v>
      </c>
      <c r="H115" s="54" t="s">
        <v>239</v>
      </c>
      <c r="I115" s="124" t="s">
        <v>2721</v>
      </c>
      <c r="J115" s="61">
        <v>5.0200000001190004</v>
      </c>
      <c r="K115" s="67" t="s">
        <v>129</v>
      </c>
      <c r="L115" s="68">
        <v>8.3999999999999995E-3</v>
      </c>
      <c r="M115" s="68">
        <v>3.4000000001028395E-2</v>
      </c>
      <c r="N115" s="61">
        <v>13847.500227</v>
      </c>
      <c r="O115" s="63">
        <v>98.31</v>
      </c>
      <c r="P115" s="124" t="s">
        <v>2721</v>
      </c>
      <c r="Q115" s="61">
        <v>13.613477819</v>
      </c>
      <c r="R115" s="62">
        <v>2.0446687998356172E-5</v>
      </c>
      <c r="S115" s="62">
        <f t="shared" si="1"/>
        <v>6.1902837979656913E-3</v>
      </c>
      <c r="T115" s="62">
        <f>Q115/'סכום נכסי הקרן'!$C$41</f>
        <v>1.7808354228233928E-4</v>
      </c>
    </row>
    <row r="116" spans="1:20">
      <c r="A116" s="60" t="s">
        <v>484</v>
      </c>
      <c r="B116" s="54" t="s">
        <v>485</v>
      </c>
      <c r="C116" s="67" t="s">
        <v>117</v>
      </c>
      <c r="D116" s="67" t="s">
        <v>26</v>
      </c>
      <c r="E116" s="54" t="s">
        <v>427</v>
      </c>
      <c r="F116" s="67" t="s">
        <v>260</v>
      </c>
      <c r="G116" s="54" t="s">
        <v>453</v>
      </c>
      <c r="H116" s="54" t="s">
        <v>239</v>
      </c>
      <c r="I116" s="124" t="s">
        <v>2721</v>
      </c>
      <c r="J116" s="61">
        <v>6.0299999999816887</v>
      </c>
      <c r="K116" s="67" t="s">
        <v>129</v>
      </c>
      <c r="L116" s="68">
        <v>5.0000000000000001E-3</v>
      </c>
      <c r="M116" s="68">
        <v>3.4500000003357054E-2</v>
      </c>
      <c r="N116" s="61">
        <v>1778.4839930000003</v>
      </c>
      <c r="O116" s="63">
        <v>92.12</v>
      </c>
      <c r="P116" s="124" t="s">
        <v>2721</v>
      </c>
      <c r="Q116" s="61">
        <v>1.6383394010000001</v>
      </c>
      <c r="R116" s="62">
        <v>1.0147550147664303E-5</v>
      </c>
      <c r="S116" s="62">
        <f t="shared" si="1"/>
        <v>7.4498125933877618E-4</v>
      </c>
      <c r="T116" s="62">
        <f>Q116/'סכום נכסי הקרן'!$C$41</f>
        <v>2.1431796332279014E-5</v>
      </c>
    </row>
    <row r="117" spans="1:20">
      <c r="A117" s="60" t="s">
        <v>486</v>
      </c>
      <c r="B117" s="54" t="s">
        <v>487</v>
      </c>
      <c r="C117" s="67" t="s">
        <v>117</v>
      </c>
      <c r="D117" s="67" t="s">
        <v>26</v>
      </c>
      <c r="E117" s="54" t="s">
        <v>427</v>
      </c>
      <c r="F117" s="67" t="s">
        <v>260</v>
      </c>
      <c r="G117" s="54" t="s">
        <v>453</v>
      </c>
      <c r="H117" s="54" t="s">
        <v>239</v>
      </c>
      <c r="I117" s="124" t="s">
        <v>2721</v>
      </c>
      <c r="J117" s="61">
        <v>5.9300000002059372</v>
      </c>
      <c r="K117" s="67" t="s">
        <v>129</v>
      </c>
      <c r="L117" s="68">
        <v>9.7000000000000003E-3</v>
      </c>
      <c r="M117" s="68">
        <v>3.8400000001521578E-2</v>
      </c>
      <c r="N117" s="61">
        <v>8193.9586579999996</v>
      </c>
      <c r="O117" s="63">
        <v>93.04</v>
      </c>
      <c r="P117" s="124" t="s">
        <v>2721</v>
      </c>
      <c r="Q117" s="61">
        <v>7.6236592510000003</v>
      </c>
      <c r="R117" s="62">
        <v>2.0192956969611836E-5</v>
      </c>
      <c r="S117" s="62">
        <f t="shared" si="1"/>
        <v>3.466609706214159E-3</v>
      </c>
      <c r="T117" s="62">
        <f>Q117/'סכום נכסי הקרן'!$C$41</f>
        <v>9.9728244510507725E-5</v>
      </c>
    </row>
    <row r="118" spans="1:20">
      <c r="A118" s="60" t="s">
        <v>488</v>
      </c>
      <c r="B118" s="54" t="s">
        <v>489</v>
      </c>
      <c r="C118" s="67" t="s">
        <v>117</v>
      </c>
      <c r="D118" s="67" t="s">
        <v>26</v>
      </c>
      <c r="E118" s="54" t="s">
        <v>490</v>
      </c>
      <c r="F118" s="67" t="s">
        <v>491</v>
      </c>
      <c r="G118" s="54" t="s">
        <v>470</v>
      </c>
      <c r="H118" s="54" t="s">
        <v>127</v>
      </c>
      <c r="I118" s="124" t="s">
        <v>2721</v>
      </c>
      <c r="J118" s="61">
        <v>1.29000000009111</v>
      </c>
      <c r="K118" s="67" t="s">
        <v>129</v>
      </c>
      <c r="L118" s="68">
        <v>1.8500000000000003E-2</v>
      </c>
      <c r="M118" s="68">
        <v>2.0500000000849332E-2</v>
      </c>
      <c r="N118" s="61">
        <v>5826.0861780000005</v>
      </c>
      <c r="O118" s="63">
        <v>111.15</v>
      </c>
      <c r="P118" s="124" t="s">
        <v>2721</v>
      </c>
      <c r="Q118" s="61">
        <v>6.4756948289999992</v>
      </c>
      <c r="R118" s="62">
        <v>1.2151856703654265E-5</v>
      </c>
      <c r="S118" s="62">
        <f t="shared" si="1"/>
        <v>2.9446104304501311E-3</v>
      </c>
      <c r="T118" s="62">
        <f>Q118/'סכום נכסי הקרן'!$C$41</f>
        <v>8.4711246400110448E-5</v>
      </c>
    </row>
    <row r="119" spans="1:20">
      <c r="A119" s="60" t="s">
        <v>492</v>
      </c>
      <c r="B119" s="54" t="s">
        <v>493</v>
      </c>
      <c r="C119" s="67" t="s">
        <v>117</v>
      </c>
      <c r="D119" s="67" t="s">
        <v>26</v>
      </c>
      <c r="E119" s="54" t="s">
        <v>490</v>
      </c>
      <c r="F119" s="67" t="s">
        <v>491</v>
      </c>
      <c r="G119" s="54" t="s">
        <v>470</v>
      </c>
      <c r="H119" s="54" t="s">
        <v>127</v>
      </c>
      <c r="I119" s="124" t="s">
        <v>2721</v>
      </c>
      <c r="J119" s="61">
        <v>0.88999999999441848</v>
      </c>
      <c r="K119" s="67" t="s">
        <v>129</v>
      </c>
      <c r="L119" s="68">
        <v>0.01</v>
      </c>
      <c r="M119" s="68">
        <v>2.9500000000916939E-2</v>
      </c>
      <c r="N119" s="61">
        <v>11517.76419</v>
      </c>
      <c r="O119" s="63">
        <v>108.89</v>
      </c>
      <c r="P119" s="124" t="s">
        <v>2721</v>
      </c>
      <c r="Q119" s="61">
        <v>12.541693063</v>
      </c>
      <c r="R119" s="62">
        <v>1.4956441232495411E-5</v>
      </c>
      <c r="S119" s="62">
        <f t="shared" si="1"/>
        <v>5.7029247337952128E-3</v>
      </c>
      <c r="T119" s="62">
        <f>Q119/'סכום נכסי הקרן'!$C$41</f>
        <v>1.6406308193778985E-4</v>
      </c>
    </row>
    <row r="120" spans="1:20">
      <c r="A120" s="60" t="s">
        <v>494</v>
      </c>
      <c r="B120" s="54" t="s">
        <v>495</v>
      </c>
      <c r="C120" s="67" t="s">
        <v>117</v>
      </c>
      <c r="D120" s="67" t="s">
        <v>26</v>
      </c>
      <c r="E120" s="54" t="s">
        <v>490</v>
      </c>
      <c r="F120" s="67" t="s">
        <v>491</v>
      </c>
      <c r="G120" s="54" t="s">
        <v>470</v>
      </c>
      <c r="H120" s="54" t="s">
        <v>127</v>
      </c>
      <c r="I120" s="124" t="s">
        <v>2721</v>
      </c>
      <c r="J120" s="61">
        <v>3.6800000000924626</v>
      </c>
      <c r="K120" s="67" t="s">
        <v>129</v>
      </c>
      <c r="L120" s="68">
        <v>0.01</v>
      </c>
      <c r="M120" s="68">
        <v>4.1000000001021386E-2</v>
      </c>
      <c r="N120" s="61">
        <v>19086.885544000001</v>
      </c>
      <c r="O120" s="63">
        <v>97.46</v>
      </c>
      <c r="P120" s="124" t="s">
        <v>2721</v>
      </c>
      <c r="Q120" s="61">
        <v>18.602077471000001</v>
      </c>
      <c r="R120" s="62">
        <v>1.6119890701300106E-5</v>
      </c>
      <c r="S120" s="62">
        <f t="shared" si="1"/>
        <v>8.4586863333716879E-3</v>
      </c>
      <c r="T120" s="62">
        <f>Q120/'סכום נכסי הקרן'!$C$41</f>
        <v>2.4334148069222189E-4</v>
      </c>
    </row>
    <row r="121" spans="1:20">
      <c r="A121" s="60" t="s">
        <v>496</v>
      </c>
      <c r="B121" s="54" t="s">
        <v>497</v>
      </c>
      <c r="C121" s="67" t="s">
        <v>117</v>
      </c>
      <c r="D121" s="67" t="s">
        <v>26</v>
      </c>
      <c r="E121" s="54" t="s">
        <v>490</v>
      </c>
      <c r="F121" s="67" t="s">
        <v>491</v>
      </c>
      <c r="G121" s="54" t="s">
        <v>470</v>
      </c>
      <c r="H121" s="54" t="s">
        <v>127</v>
      </c>
      <c r="I121" s="124" t="s">
        <v>2721</v>
      </c>
      <c r="J121" s="61">
        <v>2.3400000000124597</v>
      </c>
      <c r="K121" s="67" t="s">
        <v>129</v>
      </c>
      <c r="L121" s="68">
        <v>3.5400000000000001E-2</v>
      </c>
      <c r="M121" s="68">
        <v>3.7300000000145363E-2</v>
      </c>
      <c r="N121" s="61">
        <v>18522.654999999999</v>
      </c>
      <c r="O121" s="63">
        <v>103.99</v>
      </c>
      <c r="P121" s="124" t="s">
        <v>2721</v>
      </c>
      <c r="Q121" s="61">
        <v>19.261708863999999</v>
      </c>
      <c r="R121" s="62">
        <v>1.6582353783762006E-5</v>
      </c>
      <c r="S121" s="62">
        <f t="shared" si="1"/>
        <v>8.7586321355397762E-3</v>
      </c>
      <c r="T121" s="62">
        <f>Q121/'סכום נכסי הקרן'!$C$41</f>
        <v>2.5197039217449754E-4</v>
      </c>
    </row>
    <row r="122" spans="1:20">
      <c r="A122" s="60" t="s">
        <v>498</v>
      </c>
      <c r="B122" s="54" t="s">
        <v>499</v>
      </c>
      <c r="C122" s="67" t="s">
        <v>117</v>
      </c>
      <c r="D122" s="67" t="s">
        <v>26</v>
      </c>
      <c r="E122" s="54" t="s">
        <v>500</v>
      </c>
      <c r="F122" s="67" t="s">
        <v>260</v>
      </c>
      <c r="G122" s="54" t="s">
        <v>470</v>
      </c>
      <c r="H122" s="54" t="s">
        <v>127</v>
      </c>
      <c r="I122" s="124" t="s">
        <v>2721</v>
      </c>
      <c r="J122" s="61">
        <v>3.4899999999525928</v>
      </c>
      <c r="K122" s="67" t="s">
        <v>129</v>
      </c>
      <c r="L122" s="68">
        <v>2.75E-2</v>
      </c>
      <c r="M122" s="68">
        <v>2.5600000000000001E-2</v>
      </c>
      <c r="N122" s="61">
        <v>9456.6339509999998</v>
      </c>
      <c r="O122" s="63">
        <v>111.53</v>
      </c>
      <c r="P122" s="124" t="s">
        <v>2721</v>
      </c>
      <c r="Q122" s="61">
        <v>10.54698395</v>
      </c>
      <c r="R122" s="62">
        <v>1.9603452252024365E-5</v>
      </c>
      <c r="S122" s="62">
        <f t="shared" si="1"/>
        <v>4.7958960032951437E-3</v>
      </c>
      <c r="T122" s="62">
        <f>Q122/'סכום נכסי הקרן'!$C$41</f>
        <v>1.3796946578849666E-4</v>
      </c>
    </row>
    <row r="123" spans="1:20">
      <c r="A123" s="60" t="s">
        <v>501</v>
      </c>
      <c r="B123" s="54" t="s">
        <v>502</v>
      </c>
      <c r="C123" s="67" t="s">
        <v>117</v>
      </c>
      <c r="D123" s="67" t="s">
        <v>26</v>
      </c>
      <c r="E123" s="54" t="s">
        <v>500</v>
      </c>
      <c r="F123" s="67" t="s">
        <v>260</v>
      </c>
      <c r="G123" s="54" t="s">
        <v>470</v>
      </c>
      <c r="H123" s="54" t="s">
        <v>127</v>
      </c>
      <c r="I123" s="124" t="s">
        <v>2721</v>
      </c>
      <c r="J123" s="61">
        <v>4.9499999999672086</v>
      </c>
      <c r="K123" s="67" t="s">
        <v>129</v>
      </c>
      <c r="L123" s="68">
        <v>8.5000000000000006E-3</v>
      </c>
      <c r="M123" s="68">
        <v>2.9900000000196748E-2</v>
      </c>
      <c r="N123" s="61">
        <v>7703.285292999999</v>
      </c>
      <c r="O123" s="63">
        <v>98.97</v>
      </c>
      <c r="P123" s="124" t="s">
        <v>2721</v>
      </c>
      <c r="Q123" s="61">
        <v>7.6239412149999994</v>
      </c>
      <c r="R123" s="62">
        <v>1.2260325783450843E-5</v>
      </c>
      <c r="S123" s="62">
        <f t="shared" si="1"/>
        <v>3.4667379201212892E-3</v>
      </c>
      <c r="T123" s="62">
        <f>Q123/'סכום נכסי הקרן'!$C$41</f>
        <v>9.9731932998385958E-5</v>
      </c>
    </row>
    <row r="124" spans="1:20">
      <c r="A124" s="60" t="s">
        <v>503</v>
      </c>
      <c r="B124" s="54" t="s">
        <v>504</v>
      </c>
      <c r="C124" s="67" t="s">
        <v>117</v>
      </c>
      <c r="D124" s="67" t="s">
        <v>26</v>
      </c>
      <c r="E124" s="54" t="s">
        <v>500</v>
      </c>
      <c r="F124" s="67" t="s">
        <v>260</v>
      </c>
      <c r="G124" s="54" t="s">
        <v>470</v>
      </c>
      <c r="H124" s="54" t="s">
        <v>127</v>
      </c>
      <c r="I124" s="124" t="s">
        <v>2721</v>
      </c>
      <c r="J124" s="61">
        <v>6.4200000000533501</v>
      </c>
      <c r="K124" s="67" t="s">
        <v>129</v>
      </c>
      <c r="L124" s="68">
        <v>3.1800000000000002E-2</v>
      </c>
      <c r="M124" s="68">
        <v>3.2500000000317567E-2</v>
      </c>
      <c r="N124" s="61">
        <v>7696.2229029999999</v>
      </c>
      <c r="O124" s="63">
        <v>102.29</v>
      </c>
      <c r="P124" s="124" t="s">
        <v>2721</v>
      </c>
      <c r="Q124" s="61">
        <v>7.8724663990000003</v>
      </c>
      <c r="R124" s="62">
        <v>2.2329963537873667E-5</v>
      </c>
      <c r="S124" s="62">
        <f t="shared" si="1"/>
        <v>3.5797466193204378E-3</v>
      </c>
      <c r="T124" s="62">
        <f>Q124/'סכום נכסי הקרן'!$C$41</f>
        <v>1.0298299387361067E-4</v>
      </c>
    </row>
    <row r="125" spans="1:20">
      <c r="A125" s="60" t="s">
        <v>505</v>
      </c>
      <c r="B125" s="54" t="s">
        <v>506</v>
      </c>
      <c r="C125" s="67" t="s">
        <v>117</v>
      </c>
      <c r="D125" s="67" t="s">
        <v>26</v>
      </c>
      <c r="E125" s="54" t="s">
        <v>507</v>
      </c>
      <c r="F125" s="67" t="s">
        <v>152</v>
      </c>
      <c r="G125" s="54" t="s">
        <v>453</v>
      </c>
      <c r="H125" s="54" t="s">
        <v>239</v>
      </c>
      <c r="I125" s="124" t="s">
        <v>2721</v>
      </c>
      <c r="J125" s="61">
        <v>0.51000000006742963</v>
      </c>
      <c r="K125" s="67" t="s">
        <v>129</v>
      </c>
      <c r="L125" s="68">
        <v>1.9799999999999998E-2</v>
      </c>
      <c r="M125" s="68">
        <v>3.7500000007866789E-2</v>
      </c>
      <c r="N125" s="61">
        <v>1992.8914830000001</v>
      </c>
      <c r="O125" s="63">
        <v>110.52</v>
      </c>
      <c r="P125" s="61">
        <v>2.2000679999999998E-2</v>
      </c>
      <c r="Q125" s="61">
        <v>2.2245444349999999</v>
      </c>
      <c r="R125" s="62">
        <v>1.311632379510331E-5</v>
      </c>
      <c r="S125" s="62">
        <f t="shared" si="1"/>
        <v>1.011538826222349E-3</v>
      </c>
      <c r="T125" s="62">
        <f>Q125/'סכום נכסי הקרן'!$C$41</f>
        <v>2.910018719803998E-5</v>
      </c>
    </row>
    <row r="126" spans="1:20">
      <c r="A126" s="60" t="s">
        <v>508</v>
      </c>
      <c r="B126" s="54" t="s">
        <v>509</v>
      </c>
      <c r="C126" s="67" t="s">
        <v>117</v>
      </c>
      <c r="D126" s="67" t="s">
        <v>26</v>
      </c>
      <c r="E126" s="54" t="s">
        <v>510</v>
      </c>
      <c r="F126" s="67" t="s">
        <v>243</v>
      </c>
      <c r="G126" s="54" t="s">
        <v>453</v>
      </c>
      <c r="H126" s="54" t="s">
        <v>239</v>
      </c>
      <c r="I126" s="124" t="s">
        <v>2721</v>
      </c>
      <c r="J126" s="61">
        <v>2.819999993035037</v>
      </c>
      <c r="K126" s="67" t="s">
        <v>129</v>
      </c>
      <c r="L126" s="68">
        <v>1.9400000000000001E-2</v>
      </c>
      <c r="M126" s="68">
        <v>2.1399999980786313E-2</v>
      </c>
      <c r="N126" s="61">
        <v>148.83636200000001</v>
      </c>
      <c r="O126" s="63">
        <v>111.9</v>
      </c>
      <c r="P126" s="124" t="s">
        <v>2721</v>
      </c>
      <c r="Q126" s="61">
        <v>0.16654788799999998</v>
      </c>
      <c r="R126" s="62">
        <v>4.9405669360794285E-7</v>
      </c>
      <c r="S126" s="62">
        <f t="shared" si="1"/>
        <v>7.5732204979457384E-5</v>
      </c>
      <c r="T126" s="62">
        <f>Q126/'סכום נכסי הקרן'!$C$41</f>
        <v>2.1786819098707714E-6</v>
      </c>
    </row>
    <row r="127" spans="1:20">
      <c r="A127" s="60" t="s">
        <v>511</v>
      </c>
      <c r="B127" s="54" t="s">
        <v>512</v>
      </c>
      <c r="C127" s="67" t="s">
        <v>117</v>
      </c>
      <c r="D127" s="67" t="s">
        <v>26</v>
      </c>
      <c r="E127" s="54" t="s">
        <v>510</v>
      </c>
      <c r="F127" s="67" t="s">
        <v>243</v>
      </c>
      <c r="G127" s="54" t="s">
        <v>453</v>
      </c>
      <c r="H127" s="54" t="s">
        <v>239</v>
      </c>
      <c r="I127" s="124" t="s">
        <v>2721</v>
      </c>
      <c r="J127" s="61">
        <v>3.8100000001369896</v>
      </c>
      <c r="K127" s="67" t="s">
        <v>129</v>
      </c>
      <c r="L127" s="68">
        <v>1.23E-2</v>
      </c>
      <c r="M127" s="68">
        <v>2.3300000000749561E-2</v>
      </c>
      <c r="N127" s="61">
        <v>10780.928703000001</v>
      </c>
      <c r="O127" s="63">
        <v>107.66</v>
      </c>
      <c r="P127" s="124" t="s">
        <v>2721</v>
      </c>
      <c r="Q127" s="61">
        <v>11.606747861000001</v>
      </c>
      <c r="R127" s="62">
        <v>9.6699406884197664E-6</v>
      </c>
      <c r="S127" s="62">
        <f t="shared" si="1"/>
        <v>5.2777889813537034E-3</v>
      </c>
      <c r="T127" s="62">
        <f>Q127/'סכום נכסי הקרן'!$C$41</f>
        <v>1.5183267648036445E-4</v>
      </c>
    </row>
    <row r="128" spans="1:20">
      <c r="A128" s="60" t="s">
        <v>513</v>
      </c>
      <c r="B128" s="54" t="s">
        <v>514</v>
      </c>
      <c r="C128" s="67" t="s">
        <v>117</v>
      </c>
      <c r="D128" s="67" t="s">
        <v>26</v>
      </c>
      <c r="E128" s="54" t="s">
        <v>515</v>
      </c>
      <c r="F128" s="67" t="s">
        <v>516</v>
      </c>
      <c r="G128" s="54" t="s">
        <v>517</v>
      </c>
      <c r="H128" s="54" t="s">
        <v>127</v>
      </c>
      <c r="I128" s="124" t="s">
        <v>2721</v>
      </c>
      <c r="J128" s="61">
        <v>2.1899999999985309</v>
      </c>
      <c r="K128" s="67" t="s">
        <v>129</v>
      </c>
      <c r="L128" s="68">
        <v>2.5699999999999997E-2</v>
      </c>
      <c r="M128" s="68">
        <v>3.2400000000058771E-2</v>
      </c>
      <c r="N128" s="61">
        <v>12213.547005</v>
      </c>
      <c r="O128" s="63">
        <v>111.45</v>
      </c>
      <c r="P128" s="124" t="s">
        <v>2721</v>
      </c>
      <c r="Q128" s="61">
        <v>13.611997857999999</v>
      </c>
      <c r="R128" s="62">
        <v>9.5238729126376434E-6</v>
      </c>
      <c r="S128" s="62">
        <f t="shared" si="1"/>
        <v>6.1896108341043081E-3</v>
      </c>
      <c r="T128" s="62">
        <f>Q128/'סכום נכסי הקרן'!$C$41</f>
        <v>1.7806418229947347E-4</v>
      </c>
    </row>
    <row r="129" spans="1:20">
      <c r="A129" s="60" t="s">
        <v>518</v>
      </c>
      <c r="B129" s="54" t="s">
        <v>519</v>
      </c>
      <c r="C129" s="67" t="s">
        <v>117</v>
      </c>
      <c r="D129" s="67" t="s">
        <v>26</v>
      </c>
      <c r="E129" s="54" t="s">
        <v>515</v>
      </c>
      <c r="F129" s="67" t="s">
        <v>516</v>
      </c>
      <c r="G129" s="54" t="s">
        <v>517</v>
      </c>
      <c r="H129" s="54" t="s">
        <v>127</v>
      </c>
      <c r="I129" s="124" t="s">
        <v>2721</v>
      </c>
      <c r="J129" s="61">
        <v>4.019999999850044</v>
      </c>
      <c r="K129" s="67" t="s">
        <v>129</v>
      </c>
      <c r="L129" s="68">
        <v>0.04</v>
      </c>
      <c r="M129" s="68">
        <v>3.5099999999250224E-2</v>
      </c>
      <c r="N129" s="61">
        <v>6933.7496409999994</v>
      </c>
      <c r="O129" s="63">
        <v>103.87</v>
      </c>
      <c r="P129" s="124" t="s">
        <v>2721</v>
      </c>
      <c r="Q129" s="61">
        <v>7.2020853539999985</v>
      </c>
      <c r="R129" s="62">
        <v>2.1906958857410057E-5</v>
      </c>
      <c r="S129" s="62">
        <f t="shared" si="1"/>
        <v>3.274912764481744E-3</v>
      </c>
      <c r="T129" s="62">
        <f>Q129/'סכום נכסי הקרן'!$C$41</f>
        <v>9.4213461740835943E-5</v>
      </c>
    </row>
    <row r="130" spans="1:20">
      <c r="A130" s="60" t="s">
        <v>520</v>
      </c>
      <c r="B130" s="54" t="s">
        <v>521</v>
      </c>
      <c r="C130" s="67" t="s">
        <v>117</v>
      </c>
      <c r="D130" s="67" t="s">
        <v>26</v>
      </c>
      <c r="E130" s="54" t="s">
        <v>515</v>
      </c>
      <c r="F130" s="67" t="s">
        <v>516</v>
      </c>
      <c r="G130" s="54" t="s">
        <v>517</v>
      </c>
      <c r="H130" s="54" t="s">
        <v>127</v>
      </c>
      <c r="I130" s="124" t="s">
        <v>2721</v>
      </c>
      <c r="J130" s="61">
        <v>0.98999999976867703</v>
      </c>
      <c r="K130" s="67" t="s">
        <v>129</v>
      </c>
      <c r="L130" s="68">
        <v>1.2199999999999999E-2</v>
      </c>
      <c r="M130" s="68">
        <v>2.8299999991518155E-2</v>
      </c>
      <c r="N130" s="61">
        <v>1773.318718</v>
      </c>
      <c r="O130" s="63">
        <v>109.7</v>
      </c>
      <c r="P130" s="124" t="s">
        <v>2721</v>
      </c>
      <c r="Q130" s="61">
        <v>1.9453305549999997</v>
      </c>
      <c r="R130" s="62">
        <v>3.8550406913043481E-6</v>
      </c>
      <c r="S130" s="62">
        <f t="shared" si="1"/>
        <v>8.8457544621677584E-4</v>
      </c>
      <c r="T130" s="62">
        <f>Q130/'סכום נכסי הקרן'!$C$41</f>
        <v>2.5447674778664065E-5</v>
      </c>
    </row>
    <row r="131" spans="1:20">
      <c r="A131" s="60" t="s">
        <v>522</v>
      </c>
      <c r="B131" s="54" t="s">
        <v>523</v>
      </c>
      <c r="C131" s="67" t="s">
        <v>117</v>
      </c>
      <c r="D131" s="67" t="s">
        <v>26</v>
      </c>
      <c r="E131" s="54" t="s">
        <v>515</v>
      </c>
      <c r="F131" s="67" t="s">
        <v>516</v>
      </c>
      <c r="G131" s="54" t="s">
        <v>517</v>
      </c>
      <c r="H131" s="54" t="s">
        <v>127</v>
      </c>
      <c r="I131" s="124" t="s">
        <v>2721</v>
      </c>
      <c r="J131" s="61">
        <v>4.8599999996909515</v>
      </c>
      <c r="K131" s="67" t="s">
        <v>129</v>
      </c>
      <c r="L131" s="68">
        <v>1.09E-2</v>
      </c>
      <c r="M131" s="68">
        <v>3.6499999997482463E-2</v>
      </c>
      <c r="N131" s="61">
        <v>5921.2745499999992</v>
      </c>
      <c r="O131" s="63">
        <v>97.27</v>
      </c>
      <c r="P131" s="124" t="s">
        <v>2721</v>
      </c>
      <c r="Q131" s="61">
        <v>5.7596237730000004</v>
      </c>
      <c r="R131" s="62">
        <v>1.0598383646920685E-5</v>
      </c>
      <c r="S131" s="62">
        <f t="shared" si="1"/>
        <v>2.6190005374393689E-3</v>
      </c>
      <c r="T131" s="62">
        <f>Q131/'סכום נכסי הקרן'!$C$41</f>
        <v>7.5344024307871975E-5</v>
      </c>
    </row>
    <row r="132" spans="1:20">
      <c r="A132" s="60" t="s">
        <v>524</v>
      </c>
      <c r="B132" s="54" t="s">
        <v>525</v>
      </c>
      <c r="C132" s="67" t="s">
        <v>117</v>
      </c>
      <c r="D132" s="67" t="s">
        <v>26</v>
      </c>
      <c r="E132" s="54" t="s">
        <v>515</v>
      </c>
      <c r="F132" s="67" t="s">
        <v>516</v>
      </c>
      <c r="G132" s="54" t="s">
        <v>517</v>
      </c>
      <c r="H132" s="54" t="s">
        <v>127</v>
      </c>
      <c r="I132" s="124" t="s">
        <v>2721</v>
      </c>
      <c r="J132" s="61">
        <v>5.8100000003742345</v>
      </c>
      <c r="K132" s="67" t="s">
        <v>129</v>
      </c>
      <c r="L132" s="68">
        <v>1.54E-2</v>
      </c>
      <c r="M132" s="68">
        <v>3.8400000001900872E-2</v>
      </c>
      <c r="N132" s="61">
        <v>5293.2671589999991</v>
      </c>
      <c r="O132" s="63">
        <v>95.41</v>
      </c>
      <c r="P132" s="124" t="s">
        <v>2721</v>
      </c>
      <c r="Q132" s="61">
        <v>5.0503061310000001</v>
      </c>
      <c r="R132" s="62">
        <v>1.5123620454285711E-5</v>
      </c>
      <c r="S132" s="62">
        <f t="shared" si="1"/>
        <v>2.2964615385690297E-3</v>
      </c>
      <c r="T132" s="62">
        <f>Q132/'סכום נכסי הקרן'!$C$41</f>
        <v>6.6065146421545419E-5</v>
      </c>
    </row>
    <row r="133" spans="1:20">
      <c r="A133" s="60" t="s">
        <v>526</v>
      </c>
      <c r="B133" s="54" t="s">
        <v>527</v>
      </c>
      <c r="C133" s="67" t="s">
        <v>117</v>
      </c>
      <c r="D133" s="67" t="s">
        <v>26</v>
      </c>
      <c r="E133" s="54" t="s">
        <v>528</v>
      </c>
      <c r="F133" s="67" t="s">
        <v>529</v>
      </c>
      <c r="G133" s="54" t="s">
        <v>530</v>
      </c>
      <c r="H133" s="54" t="s">
        <v>239</v>
      </c>
      <c r="I133" s="124" t="s">
        <v>2721</v>
      </c>
      <c r="J133" s="61">
        <v>4.0000000000769456</v>
      </c>
      <c r="K133" s="67" t="s">
        <v>129</v>
      </c>
      <c r="L133" s="68">
        <v>7.4999999999999997E-3</v>
      </c>
      <c r="M133" s="68">
        <v>3.4100000000592476E-2</v>
      </c>
      <c r="N133" s="61">
        <v>26530.863107000001</v>
      </c>
      <c r="O133" s="63">
        <v>97.97</v>
      </c>
      <c r="P133" s="124" t="s">
        <v>2721</v>
      </c>
      <c r="Q133" s="61">
        <v>25.992286606</v>
      </c>
      <c r="R133" s="62">
        <v>1.7239486631547689E-5</v>
      </c>
      <c r="S133" s="62">
        <f t="shared" si="1"/>
        <v>1.181914223451694E-2</v>
      </c>
      <c r="T133" s="62">
        <f>Q133/'סכום נכסי הקרן'!$C$41</f>
        <v>3.4001586753636023E-4</v>
      </c>
    </row>
    <row r="134" spans="1:20">
      <c r="A134" s="60" t="s">
        <v>531</v>
      </c>
      <c r="B134" s="54" t="s">
        <v>532</v>
      </c>
      <c r="C134" s="67" t="s">
        <v>117</v>
      </c>
      <c r="D134" s="67" t="s">
        <v>26</v>
      </c>
      <c r="E134" s="54" t="s">
        <v>528</v>
      </c>
      <c r="F134" s="67" t="s">
        <v>529</v>
      </c>
      <c r="G134" s="54" t="s">
        <v>530</v>
      </c>
      <c r="H134" s="54" t="s">
        <v>239</v>
      </c>
      <c r="I134" s="124" t="s">
        <v>2721</v>
      </c>
      <c r="J134" s="61">
        <v>6.110000000318232</v>
      </c>
      <c r="K134" s="67" t="s">
        <v>129</v>
      </c>
      <c r="L134" s="68">
        <v>4.0800000000000003E-2</v>
      </c>
      <c r="M134" s="68">
        <v>3.8900000002793866E-2</v>
      </c>
      <c r="N134" s="61">
        <v>6565.8629440000004</v>
      </c>
      <c r="O134" s="63">
        <v>101.94</v>
      </c>
      <c r="P134" s="124" t="s">
        <v>2721</v>
      </c>
      <c r="Q134" s="61">
        <v>6.6932407170000001</v>
      </c>
      <c r="R134" s="62">
        <v>1.8759608411428572E-5</v>
      </c>
      <c r="S134" s="62">
        <f t="shared" si="1"/>
        <v>3.0435323079971714E-3</v>
      </c>
      <c r="T134" s="62">
        <f>Q134/'סכום נכסי הקרן'!$C$41</f>
        <v>8.7557054272212526E-5</v>
      </c>
    </row>
    <row r="135" spans="1:20">
      <c r="A135" s="60" t="s">
        <v>533</v>
      </c>
      <c r="B135" s="54" t="s">
        <v>534</v>
      </c>
      <c r="C135" s="67" t="s">
        <v>117</v>
      </c>
      <c r="D135" s="67" t="s">
        <v>26</v>
      </c>
      <c r="E135" s="54" t="s">
        <v>535</v>
      </c>
      <c r="F135" s="67" t="s">
        <v>516</v>
      </c>
      <c r="G135" s="54" t="s">
        <v>517</v>
      </c>
      <c r="H135" s="54" t="s">
        <v>127</v>
      </c>
      <c r="I135" s="124" t="s">
        <v>2721</v>
      </c>
      <c r="J135" s="61">
        <v>3.0699999999215706</v>
      </c>
      <c r="K135" s="67" t="s">
        <v>129</v>
      </c>
      <c r="L135" s="68">
        <v>1.3300000000000001E-2</v>
      </c>
      <c r="M135" s="68">
        <v>2.9700000000120661E-2</v>
      </c>
      <c r="N135" s="61">
        <v>6225.5240960000001</v>
      </c>
      <c r="O135" s="63">
        <v>106.5</v>
      </c>
      <c r="P135" s="124" t="s">
        <v>2721</v>
      </c>
      <c r="Q135" s="61">
        <v>6.6301834360000003</v>
      </c>
      <c r="R135" s="62">
        <v>1.5494086849178695E-5</v>
      </c>
      <c r="S135" s="62">
        <f t="shared" si="1"/>
        <v>3.0148590718037517E-3</v>
      </c>
      <c r="T135" s="62">
        <f>Q135/'סכום נכסי הקרן'!$C$41</f>
        <v>8.6732175860062755E-5</v>
      </c>
    </row>
    <row r="136" spans="1:20">
      <c r="A136" s="60" t="s">
        <v>536</v>
      </c>
      <c r="B136" s="54" t="s">
        <v>537</v>
      </c>
      <c r="C136" s="67" t="s">
        <v>117</v>
      </c>
      <c r="D136" s="67" t="s">
        <v>26</v>
      </c>
      <c r="E136" s="54" t="s">
        <v>538</v>
      </c>
      <c r="F136" s="67" t="s">
        <v>260</v>
      </c>
      <c r="G136" s="54" t="s">
        <v>530</v>
      </c>
      <c r="H136" s="54" t="s">
        <v>239</v>
      </c>
      <c r="I136" s="124" t="s">
        <v>2721</v>
      </c>
      <c r="J136" s="61">
        <v>3.4999999979222642</v>
      </c>
      <c r="K136" s="67" t="s">
        <v>129</v>
      </c>
      <c r="L136" s="68">
        <v>1.8000000000000002E-2</v>
      </c>
      <c r="M136" s="68">
        <v>2.7999999986148428E-2</v>
      </c>
      <c r="N136" s="61">
        <v>664.34132099999999</v>
      </c>
      <c r="O136" s="63">
        <v>108.67</v>
      </c>
      <c r="P136" s="124" t="s">
        <v>2721</v>
      </c>
      <c r="Q136" s="61">
        <v>0.72193971499999998</v>
      </c>
      <c r="R136" s="62">
        <v>8.4230007743632597E-7</v>
      </c>
      <c r="S136" s="62">
        <f t="shared" si="1"/>
        <v>3.2827847375159182E-4</v>
      </c>
      <c r="T136" s="62">
        <f>Q136/'סכום נכסי הקרן'!$C$41</f>
        <v>9.4439924515149693E-6</v>
      </c>
    </row>
    <row r="137" spans="1:20">
      <c r="A137" s="60" t="s">
        <v>539</v>
      </c>
      <c r="B137" s="54" t="s">
        <v>540</v>
      </c>
      <c r="C137" s="67" t="s">
        <v>117</v>
      </c>
      <c r="D137" s="67" t="s">
        <v>26</v>
      </c>
      <c r="E137" s="54" t="s">
        <v>541</v>
      </c>
      <c r="F137" s="67" t="s">
        <v>260</v>
      </c>
      <c r="G137" s="54" t="s">
        <v>530</v>
      </c>
      <c r="H137" s="54" t="s">
        <v>239</v>
      </c>
      <c r="I137" s="124" t="s">
        <v>2721</v>
      </c>
      <c r="J137" s="61">
        <v>4.6599999998878543</v>
      </c>
      <c r="K137" s="67" t="s">
        <v>129</v>
      </c>
      <c r="L137" s="68">
        <v>3.6200000000000003E-2</v>
      </c>
      <c r="M137" s="68">
        <v>3.8099999998975217E-2</v>
      </c>
      <c r="N137" s="61">
        <v>20281.825487999999</v>
      </c>
      <c r="O137" s="63">
        <v>102</v>
      </c>
      <c r="P137" s="124" t="s">
        <v>2721</v>
      </c>
      <c r="Q137" s="61">
        <v>20.687461952000003</v>
      </c>
      <c r="R137" s="62">
        <v>1.1588715578238099E-5</v>
      </c>
      <c r="S137" s="62">
        <f t="shared" si="1"/>
        <v>9.4069467218556996E-3</v>
      </c>
      <c r="T137" s="62">
        <f>Q137/'סכום נכסי הקרן'!$C$41</f>
        <v>2.706212588895891E-4</v>
      </c>
    </row>
    <row r="138" spans="1:20">
      <c r="A138" s="60" t="s">
        <v>542</v>
      </c>
      <c r="B138" s="54" t="s">
        <v>543</v>
      </c>
      <c r="C138" s="67" t="s">
        <v>117</v>
      </c>
      <c r="D138" s="67" t="s">
        <v>26</v>
      </c>
      <c r="E138" s="54" t="s">
        <v>544</v>
      </c>
      <c r="F138" s="67" t="s">
        <v>545</v>
      </c>
      <c r="G138" s="54" t="s">
        <v>517</v>
      </c>
      <c r="H138" s="54" t="s">
        <v>127</v>
      </c>
      <c r="I138" s="124" t="s">
        <v>2721</v>
      </c>
      <c r="J138" s="61">
        <v>3.9000000001098081</v>
      </c>
      <c r="K138" s="67" t="s">
        <v>129</v>
      </c>
      <c r="L138" s="68">
        <v>3.2500000000000001E-2</v>
      </c>
      <c r="M138" s="68">
        <v>3.8900000000808586E-2</v>
      </c>
      <c r="N138" s="61">
        <v>9755.0878260000009</v>
      </c>
      <c r="O138" s="63">
        <v>102.69</v>
      </c>
      <c r="P138" s="124" t="s">
        <v>2721</v>
      </c>
      <c r="Q138" s="61">
        <v>10.017499470999999</v>
      </c>
      <c r="R138" s="62">
        <v>2.1206712665217394E-5</v>
      </c>
      <c r="S138" s="62">
        <f t="shared" ref="S138:S201" si="2">IFERROR(Q138/$Q$9,0)</f>
        <v>4.555130253704436E-3</v>
      </c>
      <c r="T138" s="62">
        <f>Q138/'סכום נכסי הקרן'!$C$41</f>
        <v>1.3104305999730073E-4</v>
      </c>
    </row>
    <row r="139" spans="1:20">
      <c r="A139" s="60" t="s">
        <v>546</v>
      </c>
      <c r="B139" s="54" t="s">
        <v>547</v>
      </c>
      <c r="C139" s="67" t="s">
        <v>117</v>
      </c>
      <c r="D139" s="67" t="s">
        <v>26</v>
      </c>
      <c r="E139" s="54" t="s">
        <v>548</v>
      </c>
      <c r="F139" s="67" t="s">
        <v>243</v>
      </c>
      <c r="G139" s="54" t="s">
        <v>549</v>
      </c>
      <c r="H139" s="54" t="s">
        <v>239</v>
      </c>
      <c r="I139" s="124" t="s">
        <v>2721</v>
      </c>
      <c r="J139" s="61">
        <v>3.3399999999407513</v>
      </c>
      <c r="K139" s="67" t="s">
        <v>129</v>
      </c>
      <c r="L139" s="68">
        <v>2.75E-2</v>
      </c>
      <c r="M139" s="68">
        <v>3.0399999999971786E-2</v>
      </c>
      <c r="N139" s="61">
        <v>12812.941202</v>
      </c>
      <c r="O139" s="63">
        <v>110.65</v>
      </c>
      <c r="P139" s="124" t="s">
        <v>2721</v>
      </c>
      <c r="Q139" s="61">
        <v>14.177519926</v>
      </c>
      <c r="R139" s="62">
        <v>1.4418171775756284E-5</v>
      </c>
      <c r="S139" s="62">
        <f t="shared" si="2"/>
        <v>6.4467634986531547E-3</v>
      </c>
      <c r="T139" s="62">
        <f>Q139/'סכום נכסי הקרן'!$C$41</f>
        <v>1.8546201071975528E-4</v>
      </c>
    </row>
    <row r="140" spans="1:20">
      <c r="A140" s="60" t="s">
        <v>550</v>
      </c>
      <c r="B140" s="54" t="s">
        <v>551</v>
      </c>
      <c r="C140" s="67" t="s">
        <v>117</v>
      </c>
      <c r="D140" s="67" t="s">
        <v>26</v>
      </c>
      <c r="E140" s="54" t="s">
        <v>535</v>
      </c>
      <c r="F140" s="67" t="s">
        <v>516</v>
      </c>
      <c r="G140" s="54" t="s">
        <v>552</v>
      </c>
      <c r="H140" s="54" t="s">
        <v>127</v>
      </c>
      <c r="I140" s="124" t="s">
        <v>2721</v>
      </c>
      <c r="J140" s="61">
        <v>2.2000000000877673</v>
      </c>
      <c r="K140" s="67" t="s">
        <v>129</v>
      </c>
      <c r="L140" s="68">
        <v>0.04</v>
      </c>
      <c r="M140" s="68">
        <v>6.5800000001082465E-2</v>
      </c>
      <c r="N140" s="61">
        <v>6484.769601</v>
      </c>
      <c r="O140" s="63">
        <v>105.42</v>
      </c>
      <c r="P140" s="124" t="s">
        <v>2721</v>
      </c>
      <c r="Q140" s="61">
        <v>6.8362443470000001</v>
      </c>
      <c r="R140" s="62">
        <v>2.4984643245416192E-6</v>
      </c>
      <c r="S140" s="62">
        <f t="shared" si="2"/>
        <v>3.1085585316858589E-3</v>
      </c>
      <c r="T140" s="62">
        <f>Q140/'סכום נכסי הקרן'!$C$41</f>
        <v>8.9427743990756734E-5</v>
      </c>
    </row>
    <row r="141" spans="1:20">
      <c r="A141" s="60" t="s">
        <v>553</v>
      </c>
      <c r="B141" s="54" t="s">
        <v>554</v>
      </c>
      <c r="C141" s="67" t="s">
        <v>117</v>
      </c>
      <c r="D141" s="67" t="s">
        <v>26</v>
      </c>
      <c r="E141" s="54" t="s">
        <v>535</v>
      </c>
      <c r="F141" s="67" t="s">
        <v>516</v>
      </c>
      <c r="G141" s="54" t="s">
        <v>552</v>
      </c>
      <c r="H141" s="54" t="s">
        <v>127</v>
      </c>
      <c r="I141" s="124" t="s">
        <v>2721</v>
      </c>
      <c r="J141" s="61">
        <v>2.8900000000685511</v>
      </c>
      <c r="K141" s="67" t="s">
        <v>129</v>
      </c>
      <c r="L141" s="68">
        <v>3.2799999999999996E-2</v>
      </c>
      <c r="M141" s="68">
        <v>6.8800000002132697E-2</v>
      </c>
      <c r="N141" s="61">
        <v>8994.1477890000006</v>
      </c>
      <c r="O141" s="63">
        <v>102.18</v>
      </c>
      <c r="P141" s="124" t="s">
        <v>2721</v>
      </c>
      <c r="Q141" s="61">
        <v>9.1902202329999998</v>
      </c>
      <c r="R141" s="62">
        <v>6.4229195805302573E-6</v>
      </c>
      <c r="S141" s="62">
        <f t="shared" si="2"/>
        <v>4.1789520770861574E-3</v>
      </c>
      <c r="T141" s="62">
        <f>Q141/'סכום נכסי הקרן'!$C$41</f>
        <v>1.2022107761201659E-4</v>
      </c>
    </row>
    <row r="142" spans="1:20">
      <c r="A142" s="60" t="s">
        <v>555</v>
      </c>
      <c r="B142" s="54" t="s">
        <v>556</v>
      </c>
      <c r="C142" s="67" t="s">
        <v>117</v>
      </c>
      <c r="D142" s="67" t="s">
        <v>26</v>
      </c>
      <c r="E142" s="54" t="s">
        <v>535</v>
      </c>
      <c r="F142" s="67" t="s">
        <v>516</v>
      </c>
      <c r="G142" s="54" t="s">
        <v>552</v>
      </c>
      <c r="H142" s="54" t="s">
        <v>127</v>
      </c>
      <c r="I142" s="124" t="s">
        <v>2721</v>
      </c>
      <c r="J142" s="61">
        <v>4.729999999369765</v>
      </c>
      <c r="K142" s="67" t="s">
        <v>129</v>
      </c>
      <c r="L142" s="68">
        <v>1.7899999999999999E-2</v>
      </c>
      <c r="M142" s="68">
        <v>6.4999999989007518E-2</v>
      </c>
      <c r="N142" s="61">
        <v>3061.2883379999998</v>
      </c>
      <c r="O142" s="63">
        <v>89.15</v>
      </c>
      <c r="P142" s="124" t="s">
        <v>2721</v>
      </c>
      <c r="Q142" s="61">
        <v>2.7291385639999999</v>
      </c>
      <c r="R142" s="62">
        <v>3.9209212078154009E-6</v>
      </c>
      <c r="S142" s="62">
        <f t="shared" si="2"/>
        <v>1.2409865032103559E-3</v>
      </c>
      <c r="T142" s="62">
        <f>Q142/'סכום נכסי הקרן'!$C$41</f>
        <v>3.5700992010883351E-5</v>
      </c>
    </row>
    <row r="143" spans="1:20">
      <c r="A143" s="60" t="s">
        <v>557</v>
      </c>
      <c r="B143" s="54" t="s">
        <v>558</v>
      </c>
      <c r="C143" s="67" t="s">
        <v>117</v>
      </c>
      <c r="D143" s="67" t="s">
        <v>26</v>
      </c>
      <c r="E143" s="54" t="s">
        <v>538</v>
      </c>
      <c r="F143" s="67" t="s">
        <v>260</v>
      </c>
      <c r="G143" s="54" t="s">
        <v>549</v>
      </c>
      <c r="H143" s="54" t="s">
        <v>239</v>
      </c>
      <c r="I143" s="124" t="s">
        <v>2721</v>
      </c>
      <c r="J143" s="61">
        <v>2.710000000028197</v>
      </c>
      <c r="K143" s="67" t="s">
        <v>129</v>
      </c>
      <c r="L143" s="68">
        <v>3.3000000000000002E-2</v>
      </c>
      <c r="M143" s="68">
        <v>4.2000000000445209E-2</v>
      </c>
      <c r="N143" s="61">
        <v>12399.108312999999</v>
      </c>
      <c r="O143" s="63">
        <v>108.69</v>
      </c>
      <c r="P143" s="124" t="s">
        <v>2721</v>
      </c>
      <c r="Q143" s="61">
        <v>13.476590822</v>
      </c>
      <c r="R143" s="62">
        <v>2.0671233747949188E-5</v>
      </c>
      <c r="S143" s="62">
        <f t="shared" si="2"/>
        <v>6.1280389130841349E-3</v>
      </c>
      <c r="T143" s="62">
        <f>Q143/'סכום נכסי הקרן'!$C$41</f>
        <v>1.7629286677368057E-4</v>
      </c>
    </row>
    <row r="144" spans="1:20">
      <c r="A144" s="60" t="s">
        <v>559</v>
      </c>
      <c r="B144" s="54" t="s">
        <v>560</v>
      </c>
      <c r="C144" s="67" t="s">
        <v>117</v>
      </c>
      <c r="D144" s="67" t="s">
        <v>26</v>
      </c>
      <c r="E144" s="54" t="s">
        <v>538</v>
      </c>
      <c r="F144" s="67" t="s">
        <v>260</v>
      </c>
      <c r="G144" s="54" t="s">
        <v>549</v>
      </c>
      <c r="H144" s="54" t="s">
        <v>239</v>
      </c>
      <c r="I144" s="124" t="s">
        <v>2721</v>
      </c>
      <c r="J144" s="61">
        <v>2.8199999997356366</v>
      </c>
      <c r="K144" s="67" t="s">
        <v>129</v>
      </c>
      <c r="L144" s="68">
        <v>3.6499999999999998E-2</v>
      </c>
      <c r="M144" s="68">
        <v>4.3299999996034538E-2</v>
      </c>
      <c r="N144" s="61">
        <v>4465.9581509999998</v>
      </c>
      <c r="O144" s="63">
        <v>101.64</v>
      </c>
      <c r="P144" s="124" t="s">
        <v>2721</v>
      </c>
      <c r="Q144" s="61">
        <v>4.5391998600000001</v>
      </c>
      <c r="R144" s="62">
        <v>1.3696737260013494E-5</v>
      </c>
      <c r="S144" s="62">
        <f t="shared" si="2"/>
        <v>2.0640526779915954E-3</v>
      </c>
      <c r="T144" s="62">
        <f>Q144/'סכום נכסי הקרן'!$C$41</f>
        <v>5.9379153581761053E-5</v>
      </c>
    </row>
    <row r="145" spans="1:20">
      <c r="A145" s="60" t="s">
        <v>561</v>
      </c>
      <c r="B145" s="54" t="s">
        <v>562</v>
      </c>
      <c r="C145" s="67" t="s">
        <v>117</v>
      </c>
      <c r="D145" s="67" t="s">
        <v>26</v>
      </c>
      <c r="E145" s="54" t="s">
        <v>563</v>
      </c>
      <c r="F145" s="67" t="s">
        <v>260</v>
      </c>
      <c r="G145" s="54" t="s">
        <v>549</v>
      </c>
      <c r="H145" s="54" t="s">
        <v>239</v>
      </c>
      <c r="I145" s="124" t="s">
        <v>2721</v>
      </c>
      <c r="J145" s="61">
        <v>2</v>
      </c>
      <c r="K145" s="67" t="s">
        <v>129</v>
      </c>
      <c r="L145" s="68">
        <v>1E-3</v>
      </c>
      <c r="M145" s="68">
        <v>2.599999999983791E-2</v>
      </c>
      <c r="N145" s="61">
        <v>11635.095364000001</v>
      </c>
      <c r="O145" s="63">
        <v>106.05</v>
      </c>
      <c r="P145" s="124" t="s">
        <v>2721</v>
      </c>
      <c r="Q145" s="61">
        <v>12.339018722</v>
      </c>
      <c r="R145" s="62">
        <v>2.0545452780279355E-5</v>
      </c>
      <c r="S145" s="62">
        <f t="shared" si="2"/>
        <v>5.6107652058599898E-3</v>
      </c>
      <c r="T145" s="62">
        <f>Q145/'סכום נכסי הקרן'!$C$41</f>
        <v>1.6141181493204026E-4</v>
      </c>
    </row>
    <row r="146" spans="1:20">
      <c r="A146" s="60" t="s">
        <v>564</v>
      </c>
      <c r="B146" s="54" t="s">
        <v>565</v>
      </c>
      <c r="C146" s="67" t="s">
        <v>117</v>
      </c>
      <c r="D146" s="67" t="s">
        <v>26</v>
      </c>
      <c r="E146" s="54" t="s">
        <v>563</v>
      </c>
      <c r="F146" s="67" t="s">
        <v>260</v>
      </c>
      <c r="G146" s="54" t="s">
        <v>549</v>
      </c>
      <c r="H146" s="54" t="s">
        <v>239</v>
      </c>
      <c r="I146" s="124" t="s">
        <v>2721</v>
      </c>
      <c r="J146" s="61">
        <v>4.7200000000450375</v>
      </c>
      <c r="K146" s="67" t="s">
        <v>129</v>
      </c>
      <c r="L146" s="68">
        <v>3.0000000000000001E-3</v>
      </c>
      <c r="M146" s="68">
        <v>3.6000000000643406E-2</v>
      </c>
      <c r="N146" s="61">
        <v>6561.4420050000008</v>
      </c>
      <c r="O146" s="63">
        <v>94.75</v>
      </c>
      <c r="P146" s="124" t="s">
        <v>2721</v>
      </c>
      <c r="Q146" s="61">
        <v>6.2169663760000002</v>
      </c>
      <c r="R146" s="62">
        <v>1.6109842042848657E-5</v>
      </c>
      <c r="S146" s="62">
        <f t="shared" si="2"/>
        <v>2.8269621283797154E-3</v>
      </c>
      <c r="T146" s="62">
        <f>Q146/'סכום נכסי הקרן'!$C$41</f>
        <v>8.132671233673074E-5</v>
      </c>
    </row>
    <row r="147" spans="1:20">
      <c r="A147" s="60" t="s">
        <v>566</v>
      </c>
      <c r="B147" s="54" t="s">
        <v>567</v>
      </c>
      <c r="C147" s="67" t="s">
        <v>117</v>
      </c>
      <c r="D147" s="67" t="s">
        <v>26</v>
      </c>
      <c r="E147" s="54" t="s">
        <v>563</v>
      </c>
      <c r="F147" s="67" t="s">
        <v>260</v>
      </c>
      <c r="G147" s="54" t="s">
        <v>549</v>
      </c>
      <c r="H147" s="54" t="s">
        <v>239</v>
      </c>
      <c r="I147" s="124" t="s">
        <v>2721</v>
      </c>
      <c r="J147" s="61">
        <v>3.2299999998365978</v>
      </c>
      <c r="K147" s="67" t="s">
        <v>129</v>
      </c>
      <c r="L147" s="68">
        <v>3.0000000000000001E-3</v>
      </c>
      <c r="M147" s="68">
        <v>3.3799999998795988E-2</v>
      </c>
      <c r="N147" s="61">
        <v>9529.9657480000005</v>
      </c>
      <c r="O147" s="63">
        <v>97.61</v>
      </c>
      <c r="P147" s="124" t="s">
        <v>2721</v>
      </c>
      <c r="Q147" s="61">
        <v>9.3021998239999988</v>
      </c>
      <c r="R147" s="62">
        <v>1.8737644018875345E-5</v>
      </c>
      <c r="S147" s="62">
        <f t="shared" si="2"/>
        <v>4.2298711337068438E-3</v>
      </c>
      <c r="T147" s="62">
        <f>Q147/'סכום נכסי הקרן'!$C$41</f>
        <v>1.2168592902572186E-4</v>
      </c>
    </row>
    <row r="148" spans="1:20">
      <c r="A148" s="60" t="s">
        <v>568</v>
      </c>
      <c r="B148" s="54" t="s">
        <v>569</v>
      </c>
      <c r="C148" s="67" t="s">
        <v>117</v>
      </c>
      <c r="D148" s="67" t="s">
        <v>26</v>
      </c>
      <c r="E148" s="54" t="s">
        <v>563</v>
      </c>
      <c r="F148" s="67" t="s">
        <v>260</v>
      </c>
      <c r="G148" s="54" t="s">
        <v>549</v>
      </c>
      <c r="H148" s="54" t="s">
        <v>239</v>
      </c>
      <c r="I148" s="124" t="s">
        <v>2721</v>
      </c>
      <c r="J148" s="61">
        <v>2.740000000171257</v>
      </c>
      <c r="K148" s="67" t="s">
        <v>129</v>
      </c>
      <c r="L148" s="68">
        <v>3.0000000000000001E-3</v>
      </c>
      <c r="M148" s="68">
        <v>3.2600000001141709E-2</v>
      </c>
      <c r="N148" s="61">
        <v>3668.2026959999998</v>
      </c>
      <c r="O148" s="63">
        <v>95.51</v>
      </c>
      <c r="P148" s="124" t="s">
        <v>2721</v>
      </c>
      <c r="Q148" s="61">
        <v>3.5035003100000002</v>
      </c>
      <c r="R148" s="62">
        <v>1.0282854528635102E-5</v>
      </c>
      <c r="S148" s="62">
        <f t="shared" si="2"/>
        <v>1.5931021810526504E-3</v>
      </c>
      <c r="T148" s="62">
        <f>Q148/'סכום נכסי הקרן'!$C$41</f>
        <v>4.5830738763998259E-5</v>
      </c>
    </row>
    <row r="149" spans="1:20">
      <c r="A149" s="60" t="s">
        <v>570</v>
      </c>
      <c r="B149" s="54" t="s">
        <v>571</v>
      </c>
      <c r="C149" s="67" t="s">
        <v>117</v>
      </c>
      <c r="D149" s="67" t="s">
        <v>26</v>
      </c>
      <c r="E149" s="54" t="s">
        <v>572</v>
      </c>
      <c r="F149" s="67" t="s">
        <v>260</v>
      </c>
      <c r="G149" s="54" t="s">
        <v>573</v>
      </c>
      <c r="H149" s="124" t="s">
        <v>2721</v>
      </c>
      <c r="I149" s="124" t="s">
        <v>2721</v>
      </c>
      <c r="J149" s="61">
        <v>2.9899999998807321</v>
      </c>
      <c r="K149" s="67" t="s">
        <v>129</v>
      </c>
      <c r="L149" s="68">
        <v>1.9E-2</v>
      </c>
      <c r="M149" s="68">
        <v>3.3499999999232435E-2</v>
      </c>
      <c r="N149" s="61">
        <v>8221.6687999999995</v>
      </c>
      <c r="O149" s="63">
        <v>103</v>
      </c>
      <c r="P149" s="124" t="s">
        <v>2721</v>
      </c>
      <c r="Q149" s="61">
        <v>8.4683185989999998</v>
      </c>
      <c r="R149" s="62">
        <v>1.5348847077702709E-5</v>
      </c>
      <c r="S149" s="62">
        <f t="shared" si="2"/>
        <v>3.8506909194238447E-3</v>
      </c>
      <c r="T149" s="62">
        <f>Q149/'סכום נכסי הקרן'!$C$41</f>
        <v>1.1077758331383641E-4</v>
      </c>
    </row>
    <row r="150" spans="1:20">
      <c r="A150" s="60" t="s">
        <v>574</v>
      </c>
      <c r="B150" s="54" t="s">
        <v>575</v>
      </c>
      <c r="C150" s="67" t="s">
        <v>117</v>
      </c>
      <c r="D150" s="67" t="s">
        <v>26</v>
      </c>
      <c r="E150" s="54" t="s">
        <v>576</v>
      </c>
      <c r="F150" s="67" t="s">
        <v>243</v>
      </c>
      <c r="G150" s="54" t="s">
        <v>573</v>
      </c>
      <c r="H150" s="124" t="s">
        <v>2721</v>
      </c>
      <c r="I150" s="124" t="s">
        <v>2721</v>
      </c>
      <c r="J150" s="61">
        <v>2.1000000004730555</v>
      </c>
      <c r="K150" s="67" t="s">
        <v>129</v>
      </c>
      <c r="L150" s="68">
        <v>1.6399999999999998E-2</v>
      </c>
      <c r="M150" s="68">
        <v>3.0300000004047253E-2</v>
      </c>
      <c r="N150" s="61">
        <v>1747.8433740000003</v>
      </c>
      <c r="O150" s="63">
        <v>108.85</v>
      </c>
      <c r="P150" s="124" t="s">
        <v>2721</v>
      </c>
      <c r="Q150" s="61">
        <v>1.9025274409999997</v>
      </c>
      <c r="R150" s="62">
        <v>6.9179952337311856E-6</v>
      </c>
      <c r="S150" s="62">
        <f t="shared" si="2"/>
        <v>8.651121300370649E-4</v>
      </c>
      <c r="T150" s="62">
        <f>Q150/'סכום נכסי הקרן'!$C$41</f>
        <v>2.4887749514658696E-5</v>
      </c>
    </row>
    <row r="151" spans="1:20">
      <c r="A151" s="60" t="s">
        <v>577</v>
      </c>
      <c r="B151" s="54" t="s">
        <v>578</v>
      </c>
      <c r="C151" s="67" t="s">
        <v>117</v>
      </c>
      <c r="D151" s="67" t="s">
        <v>26</v>
      </c>
      <c r="E151" s="54" t="s">
        <v>579</v>
      </c>
      <c r="F151" s="67" t="s">
        <v>580</v>
      </c>
      <c r="G151" s="54" t="s">
        <v>573</v>
      </c>
      <c r="H151" s="124" t="s">
        <v>2721</v>
      </c>
      <c r="I151" s="124" t="s">
        <v>2721</v>
      </c>
      <c r="J151" s="61">
        <v>3.0199999999381117</v>
      </c>
      <c r="K151" s="67" t="s">
        <v>129</v>
      </c>
      <c r="L151" s="68">
        <v>1.4800000000000001E-2</v>
      </c>
      <c r="M151" s="68">
        <v>3.5099999999361364E-2</v>
      </c>
      <c r="N151" s="61">
        <v>14747.718801999999</v>
      </c>
      <c r="O151" s="63">
        <v>102.99</v>
      </c>
      <c r="P151" s="124" t="s">
        <v>2721</v>
      </c>
      <c r="Q151" s="61">
        <v>15.188676347000001</v>
      </c>
      <c r="R151" s="62">
        <v>1.8155860722146265E-5</v>
      </c>
      <c r="S151" s="62">
        <f t="shared" si="2"/>
        <v>6.9065538103829953E-3</v>
      </c>
      <c r="T151" s="62">
        <f>Q151/'סכום נכסי הקרן'!$C$41</f>
        <v>1.9868936670089133E-4</v>
      </c>
    </row>
    <row r="152" spans="1:20">
      <c r="A152" s="60" t="s">
        <v>581</v>
      </c>
      <c r="B152" s="54" t="s">
        <v>582</v>
      </c>
      <c r="C152" s="67" t="s">
        <v>117</v>
      </c>
      <c r="D152" s="67" t="s">
        <v>26</v>
      </c>
      <c r="E152" s="54">
        <v>1154</v>
      </c>
      <c r="F152" s="67" t="s">
        <v>466</v>
      </c>
      <c r="G152" s="54" t="s">
        <v>573</v>
      </c>
      <c r="H152" s="124" t="s">
        <v>2721</v>
      </c>
      <c r="I152" s="124" t="s">
        <v>2721</v>
      </c>
      <c r="J152" s="61">
        <v>1</v>
      </c>
      <c r="K152" s="67" t="s">
        <v>129</v>
      </c>
      <c r="L152" s="68">
        <v>6.8000000000000005E-2</v>
      </c>
      <c r="M152" s="68">
        <v>0</v>
      </c>
      <c r="N152" s="61">
        <v>3210.3109169999998</v>
      </c>
      <c r="O152" s="63">
        <v>22.77</v>
      </c>
      <c r="P152" s="124" t="s">
        <v>2721</v>
      </c>
      <c r="Q152" s="61">
        <v>0.7309878179999999</v>
      </c>
      <c r="R152" s="62">
        <v>7.0689073703463345E-6</v>
      </c>
      <c r="S152" s="62">
        <f t="shared" si="2"/>
        <v>3.3239280266503463E-4</v>
      </c>
      <c r="T152" s="62">
        <f>Q152/'סכום נכסי הקרן'!$C$41</f>
        <v>9.5623544347347585E-6</v>
      </c>
    </row>
    <row r="153" spans="1:20">
      <c r="A153" s="123" t="s">
        <v>2721</v>
      </c>
      <c r="B153" s="124" t="s">
        <v>2721</v>
      </c>
      <c r="C153" s="124" t="s">
        <v>2721</v>
      </c>
      <c r="D153" s="124" t="s">
        <v>2721</v>
      </c>
      <c r="E153" s="124" t="s">
        <v>2721</v>
      </c>
      <c r="F153" s="124" t="s">
        <v>2721</v>
      </c>
      <c r="G153" s="124" t="s">
        <v>2721</v>
      </c>
      <c r="H153" s="124" t="s">
        <v>2721</v>
      </c>
      <c r="I153" s="124" t="s">
        <v>2721</v>
      </c>
      <c r="J153" s="124" t="s">
        <v>2721</v>
      </c>
      <c r="K153" s="124" t="s">
        <v>2721</v>
      </c>
      <c r="L153" s="124" t="s">
        <v>2721</v>
      </c>
      <c r="M153" s="124" t="s">
        <v>2721</v>
      </c>
      <c r="N153" s="124" t="s">
        <v>2721</v>
      </c>
      <c r="O153" s="124" t="s">
        <v>2721</v>
      </c>
      <c r="P153" s="124" t="s">
        <v>2721</v>
      </c>
      <c r="Q153" s="124" t="s">
        <v>2721</v>
      </c>
      <c r="R153" s="124" t="s">
        <v>2721</v>
      </c>
      <c r="S153" s="124" t="s">
        <v>2721</v>
      </c>
      <c r="T153" s="124" t="s">
        <v>2721</v>
      </c>
    </row>
    <row r="154" spans="1:20">
      <c r="A154" s="71" t="s">
        <v>46</v>
      </c>
      <c r="B154" s="121" t="s">
        <v>2721</v>
      </c>
      <c r="C154" s="121" t="s">
        <v>2721</v>
      </c>
      <c r="D154" s="121" t="s">
        <v>2721</v>
      </c>
      <c r="E154" s="121" t="s">
        <v>2721</v>
      </c>
      <c r="F154" s="121" t="s">
        <v>2721</v>
      </c>
      <c r="G154" s="121" t="s">
        <v>2721</v>
      </c>
      <c r="H154" s="121" t="s">
        <v>2721</v>
      </c>
      <c r="I154" s="121" t="s">
        <v>2721</v>
      </c>
      <c r="J154" s="64">
        <v>3.9783301734877461</v>
      </c>
      <c r="K154" s="121" t="s">
        <v>2721</v>
      </c>
      <c r="L154" s="121" t="s">
        <v>2721</v>
      </c>
      <c r="M154" s="76">
        <v>5.3107023699208729E-2</v>
      </c>
      <c r="N154" s="121" t="s">
        <v>2721</v>
      </c>
      <c r="O154" s="121" t="s">
        <v>2721</v>
      </c>
      <c r="P154" s="64">
        <f>SUM(P155:P213)</f>
        <v>2.883220627</v>
      </c>
      <c r="Q154" s="64">
        <v>297.11822419800006</v>
      </c>
      <c r="R154" s="121" t="s">
        <v>2721</v>
      </c>
      <c r="S154" s="65">
        <f t="shared" si="2"/>
        <v>0.13510479495300068</v>
      </c>
      <c r="T154" s="65">
        <f>Q154/'סכום נכסי הקרן'!$C$41</f>
        <v>3.8867265621111381E-3</v>
      </c>
    </row>
    <row r="155" spans="1:20">
      <c r="A155" s="60" t="s">
        <v>583</v>
      </c>
      <c r="B155" s="54" t="s">
        <v>584</v>
      </c>
      <c r="C155" s="67" t="s">
        <v>117</v>
      </c>
      <c r="D155" s="67" t="s">
        <v>26</v>
      </c>
      <c r="E155" s="54" t="s">
        <v>585</v>
      </c>
      <c r="F155" s="67" t="s">
        <v>586</v>
      </c>
      <c r="G155" s="54" t="s">
        <v>238</v>
      </c>
      <c r="H155" s="54" t="s">
        <v>239</v>
      </c>
      <c r="I155" s="124" t="s">
        <v>2721</v>
      </c>
      <c r="J155" s="61">
        <v>0.8999996494887792</v>
      </c>
      <c r="K155" s="67" t="s">
        <v>129</v>
      </c>
      <c r="L155" s="68">
        <v>5.7000000000000002E-2</v>
      </c>
      <c r="M155" s="68">
        <v>4.6120283018867926E-2</v>
      </c>
      <c r="N155" s="61">
        <v>8.3699999999999996E-4</v>
      </c>
      <c r="O155" s="63">
        <v>101.48</v>
      </c>
      <c r="P155" s="124" t="s">
        <v>2721</v>
      </c>
      <c r="Q155" s="61">
        <v>8.4799999999999997E-7</v>
      </c>
      <c r="R155" s="62">
        <v>5.419214717328516E-12</v>
      </c>
      <c r="S155" s="62">
        <f t="shared" si="2"/>
        <v>3.856002654478565E-10</v>
      </c>
      <c r="T155" s="62">
        <f>Q155/'סכום נכסי הקרן'!$C$41</f>
        <v>1.1093039255895063E-11</v>
      </c>
    </row>
    <row r="156" spans="1:20">
      <c r="A156" s="60" t="s">
        <v>587</v>
      </c>
      <c r="B156" s="54" t="s">
        <v>588</v>
      </c>
      <c r="C156" s="67" t="s">
        <v>117</v>
      </c>
      <c r="D156" s="67" t="s">
        <v>26</v>
      </c>
      <c r="E156" s="54" t="s">
        <v>295</v>
      </c>
      <c r="F156" s="67" t="s">
        <v>260</v>
      </c>
      <c r="G156" s="54" t="s">
        <v>281</v>
      </c>
      <c r="H156" s="54" t="s">
        <v>239</v>
      </c>
      <c r="I156" s="124" t="s">
        <v>2721</v>
      </c>
      <c r="J156" s="61">
        <v>5.6499999998394017</v>
      </c>
      <c r="K156" s="67" t="s">
        <v>129</v>
      </c>
      <c r="L156" s="68">
        <v>2.5499999999999998E-2</v>
      </c>
      <c r="M156" s="68">
        <v>5.0299999998826658E-2</v>
      </c>
      <c r="N156" s="61">
        <v>17489.470367999998</v>
      </c>
      <c r="O156" s="63">
        <v>87.22</v>
      </c>
      <c r="P156" s="124" t="s">
        <v>2721</v>
      </c>
      <c r="Q156" s="61">
        <v>15.255554893000001</v>
      </c>
      <c r="R156" s="62">
        <v>1.2832783810995689E-5</v>
      </c>
      <c r="S156" s="62">
        <f t="shared" si="2"/>
        <v>6.9369646418574842E-3</v>
      </c>
      <c r="T156" s="62">
        <f>Q156/'סכום נכסי הקרן'!$C$41</f>
        <v>1.9956423266333847E-4</v>
      </c>
    </row>
    <row r="157" spans="1:20">
      <c r="A157" s="60" t="s">
        <v>589</v>
      </c>
      <c r="B157" s="54" t="s">
        <v>590</v>
      </c>
      <c r="C157" s="67" t="s">
        <v>117</v>
      </c>
      <c r="D157" s="67" t="s">
        <v>26</v>
      </c>
      <c r="E157" s="54" t="s">
        <v>302</v>
      </c>
      <c r="F157" s="67" t="s">
        <v>303</v>
      </c>
      <c r="G157" s="54" t="s">
        <v>273</v>
      </c>
      <c r="H157" s="54" t="s">
        <v>127</v>
      </c>
      <c r="I157" s="124" t="s">
        <v>2721</v>
      </c>
      <c r="J157" s="61">
        <v>4.9900000007467913</v>
      </c>
      <c r="K157" s="67" t="s">
        <v>129</v>
      </c>
      <c r="L157" s="68">
        <v>1.9400000000000001E-2</v>
      </c>
      <c r="M157" s="68">
        <v>4.710000000636156E-2</v>
      </c>
      <c r="N157" s="61">
        <v>2070.7133279999998</v>
      </c>
      <c r="O157" s="63">
        <v>87.3</v>
      </c>
      <c r="P157" s="124" t="s">
        <v>2721</v>
      </c>
      <c r="Q157" s="61">
        <v>1.8077327350000001</v>
      </c>
      <c r="R157" s="62">
        <v>3.3756519445668597E-6</v>
      </c>
      <c r="S157" s="62">
        <f t="shared" si="2"/>
        <v>8.2200733782403267E-4</v>
      </c>
      <c r="T157" s="62">
        <f>Q157/'סכום נכסי הקרן'!$C$41</f>
        <v>2.3647700699907486E-5</v>
      </c>
    </row>
    <row r="158" spans="1:20">
      <c r="A158" s="60" t="s">
        <v>591</v>
      </c>
      <c r="B158" s="54" t="s">
        <v>592</v>
      </c>
      <c r="C158" s="67" t="s">
        <v>117</v>
      </c>
      <c r="D158" s="67" t="s">
        <v>26</v>
      </c>
      <c r="E158" s="54" t="s">
        <v>593</v>
      </c>
      <c r="F158" s="67" t="s">
        <v>303</v>
      </c>
      <c r="G158" s="54" t="s">
        <v>273</v>
      </c>
      <c r="H158" s="54" t="s">
        <v>127</v>
      </c>
      <c r="I158" s="124" t="s">
        <v>2721</v>
      </c>
      <c r="J158" s="61">
        <v>5.4800000035952703</v>
      </c>
      <c r="K158" s="67" t="s">
        <v>129</v>
      </c>
      <c r="L158" s="68">
        <v>1.95E-2</v>
      </c>
      <c r="M158" s="68">
        <v>4.8600000088247573E-2</v>
      </c>
      <c r="N158" s="61">
        <v>143.40634800000001</v>
      </c>
      <c r="O158" s="63">
        <v>85.34</v>
      </c>
      <c r="P158" s="124" t="s">
        <v>2721</v>
      </c>
      <c r="Q158" s="61">
        <v>0.12238297199999999</v>
      </c>
      <c r="R158" s="62">
        <v>1.3102450454344911E-7</v>
      </c>
      <c r="S158" s="62">
        <f t="shared" si="2"/>
        <v>5.5649653879124513E-5</v>
      </c>
      <c r="T158" s="62">
        <f>Q158/'סכום נכסי הקרן'!$C$41</f>
        <v>1.6009423498220592E-6</v>
      </c>
    </row>
    <row r="159" spans="1:20">
      <c r="A159" s="60" t="s">
        <v>594</v>
      </c>
      <c r="B159" s="54" t="s">
        <v>595</v>
      </c>
      <c r="C159" s="67" t="s">
        <v>117</v>
      </c>
      <c r="D159" s="67" t="s">
        <v>26</v>
      </c>
      <c r="E159" s="54" t="s">
        <v>596</v>
      </c>
      <c r="F159" s="67" t="s">
        <v>260</v>
      </c>
      <c r="G159" s="54" t="s">
        <v>281</v>
      </c>
      <c r="H159" s="54" t="s">
        <v>239</v>
      </c>
      <c r="I159" s="124" t="s">
        <v>2721</v>
      </c>
      <c r="J159" s="61">
        <v>0.81000000018873952</v>
      </c>
      <c r="K159" s="67" t="s">
        <v>129</v>
      </c>
      <c r="L159" s="68">
        <v>2.5499999999999998E-2</v>
      </c>
      <c r="M159" s="68">
        <v>4.4300000005662185E-2</v>
      </c>
      <c r="N159" s="61">
        <v>2149.8515520000001</v>
      </c>
      <c r="O159" s="63">
        <v>98.58</v>
      </c>
      <c r="P159" s="124" t="s">
        <v>2721</v>
      </c>
      <c r="Q159" s="61">
        <v>2.1193236600000001</v>
      </c>
      <c r="R159" s="62">
        <v>1.0678565655361508E-5</v>
      </c>
      <c r="S159" s="62">
        <f t="shared" si="2"/>
        <v>9.6369312012490899E-4</v>
      </c>
      <c r="T159" s="62">
        <f>Q159/'סכום נכסי הקרן'!$C$41</f>
        <v>2.7723750656046229E-5</v>
      </c>
    </row>
    <row r="160" spans="1:20">
      <c r="A160" s="60" t="s">
        <v>597</v>
      </c>
      <c r="B160" s="54" t="s">
        <v>598</v>
      </c>
      <c r="C160" s="67" t="s">
        <v>117</v>
      </c>
      <c r="D160" s="67" t="s">
        <v>26</v>
      </c>
      <c r="E160" s="54" t="s">
        <v>373</v>
      </c>
      <c r="F160" s="67" t="s">
        <v>125</v>
      </c>
      <c r="G160" s="54" t="s">
        <v>281</v>
      </c>
      <c r="H160" s="54" t="s">
        <v>239</v>
      </c>
      <c r="I160" s="124" t="s">
        <v>2721</v>
      </c>
      <c r="J160" s="61">
        <v>3.6299999996681409</v>
      </c>
      <c r="K160" s="67" t="s">
        <v>129</v>
      </c>
      <c r="L160" s="68">
        <v>4.5599999999999995E-2</v>
      </c>
      <c r="M160" s="68">
        <v>5.0899999996388584E-2</v>
      </c>
      <c r="N160" s="61">
        <v>4157.149128</v>
      </c>
      <c r="O160" s="63">
        <v>98.58</v>
      </c>
      <c r="P160" s="124" t="s">
        <v>2721</v>
      </c>
      <c r="Q160" s="61">
        <v>4.0981174720000002</v>
      </c>
      <c r="R160" s="62">
        <v>8.0538199052156939E-6</v>
      </c>
      <c r="S160" s="62">
        <f t="shared" si="2"/>
        <v>1.8634848880185126E-3</v>
      </c>
      <c r="T160" s="62">
        <f>Q160/'סכום נכסי הקרן'!$C$41</f>
        <v>5.3609172160572454E-5</v>
      </c>
    </row>
    <row r="161" spans="1:20">
      <c r="A161" s="60" t="s">
        <v>599</v>
      </c>
      <c r="B161" s="54" t="s">
        <v>600</v>
      </c>
      <c r="C161" s="67" t="s">
        <v>117</v>
      </c>
      <c r="D161" s="67" t="s">
        <v>26</v>
      </c>
      <c r="E161" s="54" t="s">
        <v>383</v>
      </c>
      <c r="F161" s="67" t="s">
        <v>152</v>
      </c>
      <c r="G161" s="54" t="s">
        <v>384</v>
      </c>
      <c r="H161" s="54" t="s">
        <v>127</v>
      </c>
      <c r="I161" s="124" t="s">
        <v>2721</v>
      </c>
      <c r="J161" s="61">
        <v>8.5199999988318922</v>
      </c>
      <c r="K161" s="67" t="s">
        <v>129</v>
      </c>
      <c r="L161" s="68">
        <v>2.7900000000000001E-2</v>
      </c>
      <c r="M161" s="68">
        <v>5.0099999992012222E-2</v>
      </c>
      <c r="N161" s="61">
        <v>4182.5349999999999</v>
      </c>
      <c r="O161" s="63">
        <v>83.51</v>
      </c>
      <c r="P161" s="124" t="s">
        <v>2721</v>
      </c>
      <c r="Q161" s="61">
        <v>3.4928349790000004</v>
      </c>
      <c r="R161" s="62">
        <v>9.725920844572597E-6</v>
      </c>
      <c r="S161" s="62">
        <f t="shared" si="2"/>
        <v>1.5882524705990075E-3</v>
      </c>
      <c r="T161" s="62">
        <f>Q161/'סכום נכסי הקרן'!$C$41</f>
        <v>4.5691221151427371E-5</v>
      </c>
    </row>
    <row r="162" spans="1:20">
      <c r="A162" s="60" t="s">
        <v>601</v>
      </c>
      <c r="B162" s="54" t="s">
        <v>602</v>
      </c>
      <c r="C162" s="67" t="s">
        <v>117</v>
      </c>
      <c r="D162" s="67" t="s">
        <v>26</v>
      </c>
      <c r="E162" s="54" t="s">
        <v>603</v>
      </c>
      <c r="F162" s="67" t="s">
        <v>126</v>
      </c>
      <c r="G162" s="54" t="s">
        <v>384</v>
      </c>
      <c r="H162" s="54" t="s">
        <v>127</v>
      </c>
      <c r="I162" s="124" t="s">
        <v>2721</v>
      </c>
      <c r="J162" s="61">
        <v>1.2999999999340246</v>
      </c>
      <c r="K162" s="67" t="s">
        <v>129</v>
      </c>
      <c r="L162" s="68">
        <v>6.0999999999999999E-2</v>
      </c>
      <c r="M162" s="68">
        <v>5.9899999998372602E-2</v>
      </c>
      <c r="N162" s="61">
        <v>8962.5750000000007</v>
      </c>
      <c r="O162" s="63">
        <v>101.47</v>
      </c>
      <c r="P162" s="124" t="s">
        <v>2721</v>
      </c>
      <c r="Q162" s="61">
        <v>9.0943249520000009</v>
      </c>
      <c r="R162" s="62">
        <v>2.3266724643700839E-5</v>
      </c>
      <c r="S162" s="62">
        <f t="shared" si="2"/>
        <v>4.1353468343871052E-3</v>
      </c>
      <c r="T162" s="62">
        <f>Q162/'סכום נכסי הקרן'!$C$41</f>
        <v>1.1896663171981367E-4</v>
      </c>
    </row>
    <row r="163" spans="1:20">
      <c r="A163" s="60" t="s">
        <v>604</v>
      </c>
      <c r="B163" s="54" t="s">
        <v>605</v>
      </c>
      <c r="C163" s="67" t="s">
        <v>117</v>
      </c>
      <c r="D163" s="67" t="s">
        <v>26</v>
      </c>
      <c r="E163" s="54" t="s">
        <v>417</v>
      </c>
      <c r="F163" s="67" t="s">
        <v>303</v>
      </c>
      <c r="G163" s="54" t="s">
        <v>384</v>
      </c>
      <c r="H163" s="54" t="s">
        <v>127</v>
      </c>
      <c r="I163" s="124" t="s">
        <v>2721</v>
      </c>
      <c r="J163" s="61">
        <v>7.0799999994627543</v>
      </c>
      <c r="K163" s="67" t="s">
        <v>129</v>
      </c>
      <c r="L163" s="68">
        <v>3.0499999999999999E-2</v>
      </c>
      <c r="M163" s="68">
        <v>5.1699999996386838E-2</v>
      </c>
      <c r="N163" s="61">
        <v>6102.0692859999999</v>
      </c>
      <c r="O163" s="63">
        <v>86.63</v>
      </c>
      <c r="P163" s="124" t="s">
        <v>2721</v>
      </c>
      <c r="Q163" s="61">
        <v>5.2862226229999996</v>
      </c>
      <c r="R163" s="62">
        <v>8.9386195189870256E-6</v>
      </c>
      <c r="S163" s="62">
        <f t="shared" si="2"/>
        <v>2.4037368474590379E-3</v>
      </c>
      <c r="T163" s="62">
        <f>Q163/'סכום נכסי הקרן'!$C$41</f>
        <v>6.9151267773985334E-5</v>
      </c>
    </row>
    <row r="164" spans="1:20">
      <c r="A164" s="60" t="s">
        <v>606</v>
      </c>
      <c r="B164" s="54" t="s">
        <v>607</v>
      </c>
      <c r="C164" s="67" t="s">
        <v>117</v>
      </c>
      <c r="D164" s="67" t="s">
        <v>26</v>
      </c>
      <c r="E164" s="54" t="s">
        <v>417</v>
      </c>
      <c r="F164" s="67" t="s">
        <v>303</v>
      </c>
      <c r="G164" s="54" t="s">
        <v>384</v>
      </c>
      <c r="H164" s="54" t="s">
        <v>127</v>
      </c>
      <c r="I164" s="124" t="s">
        <v>2721</v>
      </c>
      <c r="J164" s="61">
        <v>2.4199999995990336</v>
      </c>
      <c r="K164" s="67" t="s">
        <v>129</v>
      </c>
      <c r="L164" s="68">
        <v>2.9100000000000001E-2</v>
      </c>
      <c r="M164" s="68">
        <v>4.2699999992648952E-2</v>
      </c>
      <c r="N164" s="61">
        <v>2933.182159</v>
      </c>
      <c r="O164" s="63">
        <v>96.93</v>
      </c>
      <c r="P164" s="124" t="s">
        <v>2721</v>
      </c>
      <c r="Q164" s="61">
        <v>2.8431334669999999</v>
      </c>
      <c r="R164" s="62">
        <v>4.8886369316666669E-6</v>
      </c>
      <c r="S164" s="62">
        <f t="shared" si="2"/>
        <v>1.2928219570505714E-3</v>
      </c>
      <c r="T164" s="62">
        <f>Q164/'סכום נכסי הקרן'!$C$41</f>
        <v>3.7192206555636824E-5</v>
      </c>
    </row>
    <row r="165" spans="1:20">
      <c r="A165" s="60" t="s">
        <v>608</v>
      </c>
      <c r="B165" s="54" t="s">
        <v>609</v>
      </c>
      <c r="C165" s="67" t="s">
        <v>117</v>
      </c>
      <c r="D165" s="67" t="s">
        <v>26</v>
      </c>
      <c r="E165" s="54" t="s">
        <v>417</v>
      </c>
      <c r="F165" s="67" t="s">
        <v>303</v>
      </c>
      <c r="G165" s="54" t="s">
        <v>384</v>
      </c>
      <c r="H165" s="54" t="s">
        <v>127</v>
      </c>
      <c r="I165" s="124" t="s">
        <v>2721</v>
      </c>
      <c r="J165" s="61">
        <v>6.3099999999481486</v>
      </c>
      <c r="K165" s="67" t="s">
        <v>129</v>
      </c>
      <c r="L165" s="68">
        <v>3.0499999999999999E-2</v>
      </c>
      <c r="M165" s="68">
        <v>5.0600000000045095E-2</v>
      </c>
      <c r="N165" s="61">
        <v>10009.725337</v>
      </c>
      <c r="O165" s="63">
        <v>88.63</v>
      </c>
      <c r="P165" s="124" t="s">
        <v>2721</v>
      </c>
      <c r="Q165" s="61">
        <v>8.8716195659999997</v>
      </c>
      <c r="R165" s="62">
        <v>1.373318251159498E-5</v>
      </c>
      <c r="S165" s="62">
        <f t="shared" si="2"/>
        <v>4.03407884387028E-3</v>
      </c>
      <c r="T165" s="62">
        <f>Q165/'סכום נכסי הקרן'!$C$41</f>
        <v>1.1605333031722254E-4</v>
      </c>
    </row>
    <row r="166" spans="1:20">
      <c r="A166" s="60" t="s">
        <v>610</v>
      </c>
      <c r="B166" s="54" t="s">
        <v>611</v>
      </c>
      <c r="C166" s="67" t="s">
        <v>117</v>
      </c>
      <c r="D166" s="67" t="s">
        <v>26</v>
      </c>
      <c r="E166" s="54" t="s">
        <v>417</v>
      </c>
      <c r="F166" s="67" t="s">
        <v>303</v>
      </c>
      <c r="G166" s="54" t="s">
        <v>384</v>
      </c>
      <c r="H166" s="54" t="s">
        <v>127</v>
      </c>
      <c r="I166" s="124" t="s">
        <v>2721</v>
      </c>
      <c r="J166" s="61">
        <v>7.9499999999659243</v>
      </c>
      <c r="K166" s="67" t="s">
        <v>129</v>
      </c>
      <c r="L166" s="68">
        <v>2.63E-2</v>
      </c>
      <c r="M166" s="68">
        <v>5.240000000027259E-2</v>
      </c>
      <c r="N166" s="61">
        <v>10755.09</v>
      </c>
      <c r="O166" s="63">
        <v>81.86</v>
      </c>
      <c r="P166" s="124" t="s">
        <v>2721</v>
      </c>
      <c r="Q166" s="61">
        <v>8.8041166740000012</v>
      </c>
      <c r="R166" s="62">
        <v>1.5504128633456923E-5</v>
      </c>
      <c r="S166" s="62">
        <f t="shared" si="2"/>
        <v>4.0033841114720517E-3</v>
      </c>
      <c r="T166" s="62">
        <f>Q166/'סכום נכסי הקרן'!$C$41</f>
        <v>1.1517029702613478E-4</v>
      </c>
    </row>
    <row r="167" spans="1:20">
      <c r="A167" s="60" t="s">
        <v>612</v>
      </c>
      <c r="B167" s="54" t="s">
        <v>613</v>
      </c>
      <c r="C167" s="67" t="s">
        <v>117</v>
      </c>
      <c r="D167" s="67" t="s">
        <v>26</v>
      </c>
      <c r="E167" s="54" t="s">
        <v>614</v>
      </c>
      <c r="F167" s="67" t="s">
        <v>303</v>
      </c>
      <c r="G167" s="54" t="s">
        <v>380</v>
      </c>
      <c r="H167" s="54" t="s">
        <v>239</v>
      </c>
      <c r="I167" s="124" t="s">
        <v>2721</v>
      </c>
      <c r="J167" s="61">
        <v>3.7300000001337481</v>
      </c>
      <c r="K167" s="67" t="s">
        <v>129</v>
      </c>
      <c r="L167" s="68">
        <v>4.7E-2</v>
      </c>
      <c r="M167" s="68">
        <v>4.5400000000799003E-2</v>
      </c>
      <c r="N167" s="61">
        <v>5497.0459999999994</v>
      </c>
      <c r="O167" s="63">
        <v>104.73</v>
      </c>
      <c r="P167" s="124" t="s">
        <v>2721</v>
      </c>
      <c r="Q167" s="61">
        <v>5.757056351000001</v>
      </c>
      <c r="R167" s="62">
        <v>6.1139428317206091E-6</v>
      </c>
      <c r="S167" s="62">
        <f t="shared" si="2"/>
        <v>2.6178330862545621E-3</v>
      </c>
      <c r="T167" s="62">
        <f>Q167/'סכום נכסי הקרן'!$C$41</f>
        <v>7.5310438797220519E-5</v>
      </c>
    </row>
    <row r="168" spans="1:20">
      <c r="A168" s="60" t="s">
        <v>615</v>
      </c>
      <c r="B168" s="54" t="s">
        <v>616</v>
      </c>
      <c r="C168" s="67" t="s">
        <v>117</v>
      </c>
      <c r="D168" s="67" t="s">
        <v>26</v>
      </c>
      <c r="E168" s="54" t="s">
        <v>424</v>
      </c>
      <c r="F168" s="67" t="s">
        <v>303</v>
      </c>
      <c r="G168" s="54" t="s">
        <v>384</v>
      </c>
      <c r="H168" s="54" t="s">
        <v>127</v>
      </c>
      <c r="I168" s="124" t="s">
        <v>2721</v>
      </c>
      <c r="J168" s="61">
        <v>5.7200000000844984</v>
      </c>
      <c r="K168" s="67" t="s">
        <v>129</v>
      </c>
      <c r="L168" s="68">
        <v>2.64E-2</v>
      </c>
      <c r="M168" s="68">
        <v>4.950000000095401E-2</v>
      </c>
      <c r="N168" s="61">
        <v>16553.592563999999</v>
      </c>
      <c r="O168" s="63">
        <v>88.65</v>
      </c>
      <c r="P168" s="124" t="s">
        <v>2721</v>
      </c>
      <c r="Q168" s="61">
        <v>14.674759808000001</v>
      </c>
      <c r="R168" s="62">
        <v>1.0117267606327141E-5</v>
      </c>
      <c r="S168" s="62">
        <f t="shared" si="2"/>
        <v>6.672867072344736E-3</v>
      </c>
      <c r="T168" s="62">
        <f>Q168/'סכום נכסי הקרן'!$C$41</f>
        <v>1.9196661158133856E-4</v>
      </c>
    </row>
    <row r="169" spans="1:20">
      <c r="A169" s="60" t="s">
        <v>617</v>
      </c>
      <c r="B169" s="54" t="s">
        <v>618</v>
      </c>
      <c r="C169" s="67" t="s">
        <v>117</v>
      </c>
      <c r="D169" s="67" t="s">
        <v>26</v>
      </c>
      <c r="E169" s="54" t="s">
        <v>424</v>
      </c>
      <c r="F169" s="67" t="s">
        <v>303</v>
      </c>
      <c r="G169" s="54" t="s">
        <v>384</v>
      </c>
      <c r="H169" s="54" t="s">
        <v>127</v>
      </c>
      <c r="I169" s="124" t="s">
        <v>2721</v>
      </c>
      <c r="J169" s="61">
        <v>7.3500000000855197</v>
      </c>
      <c r="K169" s="67" t="s">
        <v>129</v>
      </c>
      <c r="L169" s="68">
        <v>2.5000000000000001E-2</v>
      </c>
      <c r="M169" s="68">
        <v>5.2800000001172839E-2</v>
      </c>
      <c r="N169" s="61">
        <v>9904.7132359999996</v>
      </c>
      <c r="O169" s="63">
        <v>82.64</v>
      </c>
      <c r="P169" s="124" t="s">
        <v>2721</v>
      </c>
      <c r="Q169" s="61">
        <v>8.1852550179999994</v>
      </c>
      <c r="R169" s="62">
        <v>7.4267861713673723E-6</v>
      </c>
      <c r="S169" s="62">
        <f t="shared" si="2"/>
        <v>3.7219770137962255E-3</v>
      </c>
      <c r="T169" s="62">
        <f>Q169/'סכום נכסי הקרן'!$C$41</f>
        <v>1.0707471136106845E-4</v>
      </c>
    </row>
    <row r="170" spans="1:20">
      <c r="A170" s="60" t="s">
        <v>619</v>
      </c>
      <c r="B170" s="54" t="s">
        <v>620</v>
      </c>
      <c r="C170" s="67" t="s">
        <v>117</v>
      </c>
      <c r="D170" s="67" t="s">
        <v>26</v>
      </c>
      <c r="E170" s="54" t="s">
        <v>621</v>
      </c>
      <c r="F170" s="67" t="s">
        <v>303</v>
      </c>
      <c r="G170" s="54" t="s">
        <v>384</v>
      </c>
      <c r="H170" s="54" t="s">
        <v>127</v>
      </c>
      <c r="I170" s="124" t="s">
        <v>2721</v>
      </c>
      <c r="J170" s="61">
        <v>5.0400000003707248</v>
      </c>
      <c r="K170" s="67" t="s">
        <v>129</v>
      </c>
      <c r="L170" s="68">
        <v>3.4300000000000004E-2</v>
      </c>
      <c r="M170" s="68">
        <v>4.6700000002341403E-2</v>
      </c>
      <c r="N170" s="61">
        <v>6521.8642289999998</v>
      </c>
      <c r="O170" s="63">
        <v>94.3</v>
      </c>
      <c r="P170" s="124" t="s">
        <v>2721</v>
      </c>
      <c r="Q170" s="61">
        <v>6.1501179680000009</v>
      </c>
      <c r="R170" s="62">
        <v>2.1461972584572859E-5</v>
      </c>
      <c r="S170" s="62">
        <f t="shared" si="2"/>
        <v>2.7965650011750379E-3</v>
      </c>
      <c r="T170" s="62">
        <f>Q170/'סכום נכסי הקרן'!$C$41</f>
        <v>8.0452240621945269E-5</v>
      </c>
    </row>
    <row r="171" spans="1:20">
      <c r="A171" s="60" t="s">
        <v>622</v>
      </c>
      <c r="B171" s="54" t="s">
        <v>623</v>
      </c>
      <c r="C171" s="67" t="s">
        <v>117</v>
      </c>
      <c r="D171" s="67" t="s">
        <v>26</v>
      </c>
      <c r="E171" s="54" t="s">
        <v>621</v>
      </c>
      <c r="F171" s="67" t="s">
        <v>303</v>
      </c>
      <c r="G171" s="54" t="s">
        <v>384</v>
      </c>
      <c r="H171" s="54" t="s">
        <v>127</v>
      </c>
      <c r="I171" s="124" t="s">
        <v>2721</v>
      </c>
      <c r="J171" s="61">
        <v>6.3199999998842555</v>
      </c>
      <c r="K171" s="67" t="s">
        <v>129</v>
      </c>
      <c r="L171" s="68">
        <v>2.98E-2</v>
      </c>
      <c r="M171" s="68">
        <v>4.9399999998649642E-2</v>
      </c>
      <c r="N171" s="61">
        <v>5836.3093390000004</v>
      </c>
      <c r="O171" s="63">
        <v>88.82</v>
      </c>
      <c r="P171" s="124" t="s">
        <v>2721</v>
      </c>
      <c r="Q171" s="61">
        <v>5.1838099550000001</v>
      </c>
      <c r="R171" s="62">
        <v>1.4867980449754072E-5</v>
      </c>
      <c r="S171" s="62">
        <f t="shared" si="2"/>
        <v>2.3571680361783504E-3</v>
      </c>
      <c r="T171" s="62">
        <f>Q171/'סכום נכסי הקרן'!$C$41</f>
        <v>6.7811565242823838E-5</v>
      </c>
    </row>
    <row r="172" spans="1:20">
      <c r="A172" s="60" t="s">
        <v>624</v>
      </c>
      <c r="B172" s="54" t="s">
        <v>625</v>
      </c>
      <c r="C172" s="67" t="s">
        <v>117</v>
      </c>
      <c r="D172" s="67" t="s">
        <v>26</v>
      </c>
      <c r="E172" s="54" t="s">
        <v>445</v>
      </c>
      <c r="F172" s="67" t="s">
        <v>303</v>
      </c>
      <c r="G172" s="54" t="s">
        <v>384</v>
      </c>
      <c r="H172" s="54" t="s">
        <v>127</v>
      </c>
      <c r="I172" s="124" t="s">
        <v>2721</v>
      </c>
      <c r="J172" s="61">
        <v>2.5400000001810992</v>
      </c>
      <c r="K172" s="67" t="s">
        <v>129</v>
      </c>
      <c r="L172" s="68">
        <v>3.3000000000000002E-2</v>
      </c>
      <c r="M172" s="68">
        <v>4.2600000002821783E-2</v>
      </c>
      <c r="N172" s="61">
        <v>4805.4646739999998</v>
      </c>
      <c r="O172" s="63">
        <v>98.82</v>
      </c>
      <c r="P172" s="124" t="s">
        <v>2721</v>
      </c>
      <c r="Q172" s="61">
        <v>4.7487601910000006</v>
      </c>
      <c r="R172" s="62">
        <v>1.5584701143199986E-5</v>
      </c>
      <c r="S172" s="62">
        <f t="shared" si="2"/>
        <v>2.1593433846672336E-3</v>
      </c>
      <c r="T172" s="62">
        <f>Q172/'סכום נכסי הקרן'!$C$41</f>
        <v>6.2120499074993797E-5</v>
      </c>
    </row>
    <row r="173" spans="1:20">
      <c r="A173" s="60" t="s">
        <v>626</v>
      </c>
      <c r="B173" s="54" t="s">
        <v>627</v>
      </c>
      <c r="C173" s="67" t="s">
        <v>117</v>
      </c>
      <c r="D173" s="67" t="s">
        <v>26</v>
      </c>
      <c r="E173" s="54" t="s">
        <v>445</v>
      </c>
      <c r="F173" s="67" t="s">
        <v>303</v>
      </c>
      <c r="G173" s="54" t="s">
        <v>384</v>
      </c>
      <c r="H173" s="54" t="s">
        <v>127</v>
      </c>
      <c r="I173" s="124" t="s">
        <v>2721</v>
      </c>
      <c r="J173" s="61">
        <v>4.9700000002767437</v>
      </c>
      <c r="K173" s="67" t="s">
        <v>129</v>
      </c>
      <c r="L173" s="68">
        <v>2.6200000000000001E-2</v>
      </c>
      <c r="M173" s="68">
        <v>4.7100000002122597E-2</v>
      </c>
      <c r="N173" s="61">
        <v>8187.1045700000004</v>
      </c>
      <c r="O173" s="63">
        <v>90.92</v>
      </c>
      <c r="P173" s="124" t="s">
        <v>2721</v>
      </c>
      <c r="Q173" s="61">
        <v>7.4437152019999999</v>
      </c>
      <c r="R173" s="62">
        <v>6.3301000803333338E-6</v>
      </c>
      <c r="S173" s="62">
        <f t="shared" si="2"/>
        <v>3.3847860351526472E-3</v>
      </c>
      <c r="T173" s="62">
        <f>Q173/'סכום נכסי הקרן'!$C$41</f>
        <v>9.7374321869680248E-5</v>
      </c>
    </row>
    <row r="174" spans="1:20">
      <c r="A174" s="60" t="s">
        <v>628</v>
      </c>
      <c r="B174" s="54" t="s">
        <v>629</v>
      </c>
      <c r="C174" s="67" t="s">
        <v>117</v>
      </c>
      <c r="D174" s="67" t="s">
        <v>26</v>
      </c>
      <c r="E174" s="54" t="s">
        <v>630</v>
      </c>
      <c r="F174" s="67" t="s">
        <v>124</v>
      </c>
      <c r="G174" s="54" t="s">
        <v>380</v>
      </c>
      <c r="H174" s="54" t="s">
        <v>239</v>
      </c>
      <c r="I174" s="124" t="s">
        <v>2721</v>
      </c>
      <c r="J174" s="61">
        <v>1.3699999999558872</v>
      </c>
      <c r="K174" s="67" t="s">
        <v>129</v>
      </c>
      <c r="L174" s="68">
        <v>2.75E-2</v>
      </c>
      <c r="M174" s="68">
        <v>4.9400000002058589E-2</v>
      </c>
      <c r="N174" s="61">
        <v>2774.411595</v>
      </c>
      <c r="O174" s="63">
        <v>98.05</v>
      </c>
      <c r="P174" s="124" t="s">
        <v>2721</v>
      </c>
      <c r="Q174" s="61">
        <v>2.7203104760000003</v>
      </c>
      <c r="R174" s="62">
        <v>1.0276066974475514E-5</v>
      </c>
      <c r="S174" s="62">
        <f t="shared" si="2"/>
        <v>1.2369722189223878E-3</v>
      </c>
      <c r="T174" s="62">
        <f>Q174/'סכום נכסי הקרן'!$C$41</f>
        <v>3.5585508135012487E-5</v>
      </c>
    </row>
    <row r="175" spans="1:20">
      <c r="A175" s="60" t="s">
        <v>631</v>
      </c>
      <c r="B175" s="54" t="s">
        <v>632</v>
      </c>
      <c r="C175" s="67" t="s">
        <v>117</v>
      </c>
      <c r="D175" s="67" t="s">
        <v>26</v>
      </c>
      <c r="E175" s="54" t="s">
        <v>630</v>
      </c>
      <c r="F175" s="67" t="s">
        <v>124</v>
      </c>
      <c r="G175" s="54" t="s">
        <v>380</v>
      </c>
      <c r="H175" s="54" t="s">
        <v>239</v>
      </c>
      <c r="I175" s="124" t="s">
        <v>2721</v>
      </c>
      <c r="J175" s="61">
        <v>0.28999999978794355</v>
      </c>
      <c r="K175" s="67" t="s">
        <v>129</v>
      </c>
      <c r="L175" s="68">
        <v>2.4E-2</v>
      </c>
      <c r="M175" s="68">
        <v>5.6600000062203233E-2</v>
      </c>
      <c r="N175" s="61">
        <v>284.96677899999997</v>
      </c>
      <c r="O175" s="63">
        <v>99.29</v>
      </c>
      <c r="P175" s="124" t="s">
        <v>2721</v>
      </c>
      <c r="Q175" s="61">
        <v>0.28294351400000001</v>
      </c>
      <c r="R175" s="62">
        <v>6.0663680771531014E-6</v>
      </c>
      <c r="S175" s="62">
        <f t="shared" si="2"/>
        <v>1.2865930908626097E-4</v>
      </c>
      <c r="T175" s="62">
        <f>Q175/'סכום נכסי הקרן'!$C$41</f>
        <v>3.7013013066071866E-6</v>
      </c>
    </row>
    <row r="176" spans="1:20">
      <c r="A176" s="60" t="s">
        <v>633</v>
      </c>
      <c r="B176" s="54" t="s">
        <v>634</v>
      </c>
      <c r="C176" s="67" t="s">
        <v>117</v>
      </c>
      <c r="D176" s="67" t="s">
        <v>26</v>
      </c>
      <c r="E176" s="54" t="s">
        <v>630</v>
      </c>
      <c r="F176" s="67" t="s">
        <v>124</v>
      </c>
      <c r="G176" s="54" t="s">
        <v>380</v>
      </c>
      <c r="H176" s="54" t="s">
        <v>239</v>
      </c>
      <c r="I176" s="124" t="s">
        <v>2721</v>
      </c>
      <c r="J176" s="61">
        <v>2.2900000001061755</v>
      </c>
      <c r="K176" s="67" t="s">
        <v>129</v>
      </c>
      <c r="L176" s="68">
        <v>2.3E-2</v>
      </c>
      <c r="M176" s="68">
        <v>4.9499999999720587E-2</v>
      </c>
      <c r="N176" s="61">
        <v>3766.1645389999994</v>
      </c>
      <c r="O176" s="63">
        <v>95.03</v>
      </c>
      <c r="P176" s="124" t="s">
        <v>2721</v>
      </c>
      <c r="Q176" s="61">
        <v>3.5789860779999998</v>
      </c>
      <c r="R176" s="62">
        <v>4.4856017212905354E-6</v>
      </c>
      <c r="S176" s="62">
        <f t="shared" si="2"/>
        <v>1.6274268652252154E-3</v>
      </c>
      <c r="T176" s="62">
        <f>Q176/'סכום נכסי הקרן'!$C$41</f>
        <v>4.681819936268385E-5</v>
      </c>
    </row>
    <row r="177" spans="1:20">
      <c r="A177" s="60" t="s">
        <v>635</v>
      </c>
      <c r="B177" s="54" t="s">
        <v>636</v>
      </c>
      <c r="C177" s="67" t="s">
        <v>117</v>
      </c>
      <c r="D177" s="67" t="s">
        <v>26</v>
      </c>
      <c r="E177" s="54" t="s">
        <v>630</v>
      </c>
      <c r="F177" s="67" t="s">
        <v>124</v>
      </c>
      <c r="G177" s="54" t="s">
        <v>380</v>
      </c>
      <c r="H177" s="54" t="s">
        <v>239</v>
      </c>
      <c r="I177" s="124" t="s">
        <v>2721</v>
      </c>
      <c r="J177" s="61">
        <v>2.3700000000432375</v>
      </c>
      <c r="K177" s="67" t="s">
        <v>129</v>
      </c>
      <c r="L177" s="68">
        <v>2.1499999999999998E-2</v>
      </c>
      <c r="M177" s="68">
        <v>5.1799999998847011E-2</v>
      </c>
      <c r="N177" s="61">
        <v>2801.1245290000002</v>
      </c>
      <c r="O177" s="63">
        <v>93.26</v>
      </c>
      <c r="P177" s="61">
        <v>0.16304218600000001</v>
      </c>
      <c r="Q177" s="61">
        <v>2.7753709239999997</v>
      </c>
      <c r="R177" s="62">
        <v>2.8610598875748019E-6</v>
      </c>
      <c r="S177" s="62">
        <f t="shared" si="2"/>
        <v>1.2620091568521965E-3</v>
      </c>
      <c r="T177" s="62">
        <f>Q177/'סכום נכסי הקרן'!$C$41</f>
        <v>3.6305776662266217E-5</v>
      </c>
    </row>
    <row r="178" spans="1:20">
      <c r="A178" s="60" t="s">
        <v>637</v>
      </c>
      <c r="B178" s="54" t="s">
        <v>638</v>
      </c>
      <c r="C178" s="67" t="s">
        <v>117</v>
      </c>
      <c r="D178" s="67" t="s">
        <v>26</v>
      </c>
      <c r="E178" s="54" t="s">
        <v>452</v>
      </c>
      <c r="F178" s="67" t="s">
        <v>125</v>
      </c>
      <c r="G178" s="54" t="s">
        <v>453</v>
      </c>
      <c r="H178" s="54" t="s">
        <v>239</v>
      </c>
      <c r="I178" s="124" t="s">
        <v>2721</v>
      </c>
      <c r="J178" s="61">
        <v>1.4599999977903677</v>
      </c>
      <c r="K178" s="67" t="s">
        <v>129</v>
      </c>
      <c r="L178" s="68">
        <v>3.2500000000000001E-2</v>
      </c>
      <c r="M178" s="68">
        <v>5.7399999580169822E-2</v>
      </c>
      <c r="N178" s="61">
        <v>55.820406000000006</v>
      </c>
      <c r="O178" s="63">
        <v>97.29</v>
      </c>
      <c r="P178" s="124" t="s">
        <v>2721</v>
      </c>
      <c r="Q178" s="61">
        <v>5.4307671999999994E-2</v>
      </c>
      <c r="R178" s="62">
        <v>1.0544191293828088E-7</v>
      </c>
      <c r="S178" s="62">
        <f t="shared" si="2"/>
        <v>2.4694637663980095E-5</v>
      </c>
      <c r="T178" s="62">
        <f>Q178/'סכום נכסי הקרן'!$C$41</f>
        <v>7.1042115258522764E-7</v>
      </c>
    </row>
    <row r="179" spans="1:20">
      <c r="A179" s="60" t="s">
        <v>639</v>
      </c>
      <c r="B179" s="54" t="s">
        <v>640</v>
      </c>
      <c r="C179" s="67" t="s">
        <v>117</v>
      </c>
      <c r="D179" s="67" t="s">
        <v>26</v>
      </c>
      <c r="E179" s="54" t="s">
        <v>452</v>
      </c>
      <c r="F179" s="67" t="s">
        <v>125</v>
      </c>
      <c r="G179" s="54" t="s">
        <v>453</v>
      </c>
      <c r="H179" s="54" t="s">
        <v>239</v>
      </c>
      <c r="I179" s="124" t="s">
        <v>2721</v>
      </c>
      <c r="J179" s="61">
        <v>2.1700000000050674</v>
      </c>
      <c r="K179" s="67" t="s">
        <v>129</v>
      </c>
      <c r="L179" s="68">
        <v>5.7000000000000002E-2</v>
      </c>
      <c r="M179" s="68">
        <v>5.6400000000228045E-2</v>
      </c>
      <c r="N179" s="61">
        <v>15702.104535</v>
      </c>
      <c r="O179" s="63">
        <v>100.54</v>
      </c>
      <c r="P179" s="124" t="s">
        <v>2721</v>
      </c>
      <c r="Q179" s="61">
        <v>15.786895375999999</v>
      </c>
      <c r="R179" s="62">
        <v>2.8070384895294514E-5</v>
      </c>
      <c r="S179" s="62">
        <f t="shared" si="2"/>
        <v>7.1785743485650207E-3</v>
      </c>
      <c r="T179" s="62">
        <f>Q179/'סכום נכסי הקרן'!$C$41</f>
        <v>2.0651491761164651E-4</v>
      </c>
    </row>
    <row r="180" spans="1:20">
      <c r="A180" s="60" t="s">
        <v>641</v>
      </c>
      <c r="B180" s="54" t="s">
        <v>642</v>
      </c>
      <c r="C180" s="67" t="s">
        <v>117</v>
      </c>
      <c r="D180" s="67" t="s">
        <v>26</v>
      </c>
      <c r="E180" s="54" t="s">
        <v>458</v>
      </c>
      <c r="F180" s="67" t="s">
        <v>125</v>
      </c>
      <c r="G180" s="54" t="s">
        <v>453</v>
      </c>
      <c r="H180" s="54" t="s">
        <v>239</v>
      </c>
      <c r="I180" s="124" t="s">
        <v>2721</v>
      </c>
      <c r="J180" s="61">
        <v>1.9299999996161101</v>
      </c>
      <c r="K180" s="67" t="s">
        <v>129</v>
      </c>
      <c r="L180" s="68">
        <v>2.7999999999999997E-2</v>
      </c>
      <c r="M180" s="68">
        <v>5.429999999216225E-2</v>
      </c>
      <c r="N180" s="61">
        <v>2625.149727</v>
      </c>
      <c r="O180" s="63">
        <v>95.26</v>
      </c>
      <c r="P180" s="124" t="s">
        <v>2721</v>
      </c>
      <c r="Q180" s="61">
        <v>2.5007175720000001</v>
      </c>
      <c r="R180" s="62">
        <v>1.0072937170439728E-5</v>
      </c>
      <c r="S180" s="62">
        <f t="shared" si="2"/>
        <v>1.1371195277987255E-3</v>
      </c>
      <c r="T180" s="62">
        <f>Q180/'סכום נכסי הקרן'!$C$41</f>
        <v>3.2712922398705886E-5</v>
      </c>
    </row>
    <row r="181" spans="1:20">
      <c r="A181" s="60" t="s">
        <v>643</v>
      </c>
      <c r="B181" s="54" t="s">
        <v>644</v>
      </c>
      <c r="C181" s="67" t="s">
        <v>117</v>
      </c>
      <c r="D181" s="67" t="s">
        <v>26</v>
      </c>
      <c r="E181" s="54" t="s">
        <v>458</v>
      </c>
      <c r="F181" s="67" t="s">
        <v>125</v>
      </c>
      <c r="G181" s="54" t="s">
        <v>453</v>
      </c>
      <c r="H181" s="54" t="s">
        <v>239</v>
      </c>
      <c r="I181" s="124" t="s">
        <v>2721</v>
      </c>
      <c r="J181" s="61">
        <v>3.1900000001784088</v>
      </c>
      <c r="K181" s="67" t="s">
        <v>129</v>
      </c>
      <c r="L181" s="68">
        <v>5.6500000000000002E-2</v>
      </c>
      <c r="M181" s="68">
        <v>6.0100000002705663E-2</v>
      </c>
      <c r="N181" s="61">
        <v>8419.0923079999993</v>
      </c>
      <c r="O181" s="63">
        <v>100.53</v>
      </c>
      <c r="P181" s="124" t="s">
        <v>2721</v>
      </c>
      <c r="Q181" s="61">
        <v>8.4637138709999995</v>
      </c>
      <c r="R181" s="62">
        <v>1.993805820267208E-5</v>
      </c>
      <c r="S181" s="62">
        <f t="shared" si="2"/>
        <v>3.8485970699673406E-3</v>
      </c>
      <c r="T181" s="62">
        <f>Q181/'סכום נכסי הקרן'!$C$41</f>
        <v>1.1071734695951245E-4</v>
      </c>
    </row>
    <row r="182" spans="1:20">
      <c r="A182" s="60" t="s">
        <v>645</v>
      </c>
      <c r="B182" s="54" t="s">
        <v>646</v>
      </c>
      <c r="C182" s="67" t="s">
        <v>117</v>
      </c>
      <c r="D182" s="67" t="s">
        <v>26</v>
      </c>
      <c r="E182" s="54" t="s">
        <v>465</v>
      </c>
      <c r="F182" s="67" t="s">
        <v>466</v>
      </c>
      <c r="G182" s="54" t="s">
        <v>453</v>
      </c>
      <c r="H182" s="54" t="s">
        <v>239</v>
      </c>
      <c r="I182" s="124" t="s">
        <v>2721</v>
      </c>
      <c r="J182" s="61">
        <v>4.4299999998817281</v>
      </c>
      <c r="K182" s="67" t="s">
        <v>129</v>
      </c>
      <c r="L182" s="68">
        <v>5.5E-2</v>
      </c>
      <c r="M182" s="68">
        <v>5.7599999998678146E-2</v>
      </c>
      <c r="N182" s="61">
        <v>5793.2108250000001</v>
      </c>
      <c r="O182" s="63">
        <v>99.23</v>
      </c>
      <c r="P182" s="124" t="s">
        <v>2721</v>
      </c>
      <c r="Q182" s="61">
        <v>5.7494881759999998</v>
      </c>
      <c r="R182" s="62">
        <v>2.3800314799370608E-5</v>
      </c>
      <c r="S182" s="62">
        <f t="shared" si="2"/>
        <v>2.6143917061968304E-3</v>
      </c>
      <c r="T182" s="62">
        <f>Q182/'סכום נכסי הקרן'!$C$41</f>
        <v>7.5211436365179839E-5</v>
      </c>
    </row>
    <row r="183" spans="1:20">
      <c r="A183" s="60" t="s">
        <v>647</v>
      </c>
      <c r="B183" s="54" t="s">
        <v>648</v>
      </c>
      <c r="C183" s="67" t="s">
        <v>117</v>
      </c>
      <c r="D183" s="67" t="s">
        <v>26</v>
      </c>
      <c r="E183" s="54" t="s">
        <v>649</v>
      </c>
      <c r="F183" s="67" t="s">
        <v>529</v>
      </c>
      <c r="G183" s="54" t="s">
        <v>470</v>
      </c>
      <c r="H183" s="54" t="s">
        <v>127</v>
      </c>
      <c r="I183" s="124" t="s">
        <v>2721</v>
      </c>
      <c r="J183" s="61">
        <v>0.81999999916614763</v>
      </c>
      <c r="K183" s="67" t="s">
        <v>129</v>
      </c>
      <c r="L183" s="68">
        <v>3.0499999999999999E-2</v>
      </c>
      <c r="M183" s="68">
        <v>4.8399999946262852E-2</v>
      </c>
      <c r="N183" s="61">
        <v>218.86398500000004</v>
      </c>
      <c r="O183" s="63">
        <v>98.63</v>
      </c>
      <c r="P183" s="124" t="s">
        <v>2721</v>
      </c>
      <c r="Q183" s="61">
        <v>0.21586554899999999</v>
      </c>
      <c r="R183" s="62">
        <v>3.2606164011113847E-6</v>
      </c>
      <c r="S183" s="62">
        <f t="shared" si="2"/>
        <v>9.8157798343687818E-5</v>
      </c>
      <c r="T183" s="62">
        <f>Q183/'סכום נכסי הקרן'!$C$41</f>
        <v>2.8238266616183243E-6</v>
      </c>
    </row>
    <row r="184" spans="1:20">
      <c r="A184" s="60" t="s">
        <v>650</v>
      </c>
      <c r="B184" s="54" t="s">
        <v>651</v>
      </c>
      <c r="C184" s="67" t="s">
        <v>117</v>
      </c>
      <c r="D184" s="67" t="s">
        <v>26</v>
      </c>
      <c r="E184" s="54" t="s">
        <v>649</v>
      </c>
      <c r="F184" s="67" t="s">
        <v>529</v>
      </c>
      <c r="G184" s="54" t="s">
        <v>470</v>
      </c>
      <c r="H184" s="54" t="s">
        <v>127</v>
      </c>
      <c r="I184" s="124" t="s">
        <v>2721</v>
      </c>
      <c r="J184" s="61">
        <v>2.8000000004862651</v>
      </c>
      <c r="K184" s="67" t="s">
        <v>129</v>
      </c>
      <c r="L184" s="68">
        <v>2.58E-2</v>
      </c>
      <c r="M184" s="68">
        <v>5.0700000011062542E-2</v>
      </c>
      <c r="N184" s="61">
        <v>1759.37544</v>
      </c>
      <c r="O184" s="63">
        <v>93.51</v>
      </c>
      <c r="P184" s="124" t="s">
        <v>2721</v>
      </c>
      <c r="Q184" s="61">
        <v>1.6451919740000001</v>
      </c>
      <c r="R184" s="62">
        <v>6.564673313262953E-6</v>
      </c>
      <c r="S184" s="62">
        <f t="shared" si="2"/>
        <v>7.4809724279137151E-4</v>
      </c>
      <c r="T184" s="62">
        <f>Q184/'סכום נכסי הקרן'!$C$41</f>
        <v>2.1521437678143266E-5</v>
      </c>
    </row>
    <row r="185" spans="1:20">
      <c r="A185" s="60" t="s">
        <v>652</v>
      </c>
      <c r="B185" s="54" t="s">
        <v>653</v>
      </c>
      <c r="C185" s="67" t="s">
        <v>117</v>
      </c>
      <c r="D185" s="67" t="s">
        <v>26</v>
      </c>
      <c r="E185" s="54" t="s">
        <v>649</v>
      </c>
      <c r="F185" s="67" t="s">
        <v>529</v>
      </c>
      <c r="G185" s="54" t="s">
        <v>470</v>
      </c>
      <c r="H185" s="54" t="s">
        <v>127</v>
      </c>
      <c r="I185" s="124" t="s">
        <v>2721</v>
      </c>
      <c r="J185" s="61">
        <v>3.9800000000219748</v>
      </c>
      <c r="K185" s="67" t="s">
        <v>129</v>
      </c>
      <c r="L185" s="68">
        <v>0.04</v>
      </c>
      <c r="M185" s="68">
        <v>5.3300000000219755E-2</v>
      </c>
      <c r="N185" s="61">
        <v>9560.08</v>
      </c>
      <c r="O185" s="63">
        <v>95.2</v>
      </c>
      <c r="P185" s="124" t="s">
        <v>2721</v>
      </c>
      <c r="Q185" s="61">
        <v>9.1011961599999989</v>
      </c>
      <c r="R185" s="62">
        <v>2.1840379233537037E-5</v>
      </c>
      <c r="S185" s="62">
        <f t="shared" si="2"/>
        <v>4.1384712914964766E-3</v>
      </c>
      <c r="T185" s="62">
        <f>Q185/'סכום נכסי הקרן'!$C$41</f>
        <v>1.1905651683783183E-4</v>
      </c>
    </row>
    <row r="186" spans="1:20">
      <c r="A186" s="60" t="s">
        <v>654</v>
      </c>
      <c r="B186" s="54" t="s">
        <v>655</v>
      </c>
      <c r="C186" s="67" t="s">
        <v>117</v>
      </c>
      <c r="D186" s="67" t="s">
        <v>26</v>
      </c>
      <c r="E186" s="54" t="s">
        <v>656</v>
      </c>
      <c r="F186" s="67" t="s">
        <v>125</v>
      </c>
      <c r="G186" s="54" t="s">
        <v>453</v>
      </c>
      <c r="H186" s="54" t="s">
        <v>239</v>
      </c>
      <c r="I186" s="124" t="s">
        <v>2721</v>
      </c>
      <c r="J186" s="61">
        <v>0.74000000007416455</v>
      </c>
      <c r="K186" s="67" t="s">
        <v>129</v>
      </c>
      <c r="L186" s="68">
        <v>2.9500000000000002E-2</v>
      </c>
      <c r="M186" s="68">
        <v>5.4499999988257282E-2</v>
      </c>
      <c r="N186" s="61">
        <v>823.42099900000005</v>
      </c>
      <c r="O186" s="63">
        <v>98.25</v>
      </c>
      <c r="P186" s="124" t="s">
        <v>2721</v>
      </c>
      <c r="Q186" s="61">
        <v>0.80901113099999999</v>
      </c>
      <c r="R186" s="62">
        <v>2.3026417960103233E-5</v>
      </c>
      <c r="S186" s="62">
        <f t="shared" si="2"/>
        <v>3.6787135243380965E-4</v>
      </c>
      <c r="T186" s="62">
        <f>Q186/'סכום נכסי הקרן'!$C$41</f>
        <v>1.0583009710659272E-5</v>
      </c>
    </row>
    <row r="187" spans="1:20">
      <c r="A187" s="60" t="s">
        <v>657</v>
      </c>
      <c r="B187" s="54" t="s">
        <v>658</v>
      </c>
      <c r="C187" s="67" t="s">
        <v>117</v>
      </c>
      <c r="D187" s="67" t="s">
        <v>26</v>
      </c>
      <c r="E187" s="54" t="s">
        <v>507</v>
      </c>
      <c r="F187" s="67" t="s">
        <v>152</v>
      </c>
      <c r="G187" s="54" t="s">
        <v>453</v>
      </c>
      <c r="H187" s="54" t="s">
        <v>239</v>
      </c>
      <c r="I187" s="124" t="s">
        <v>2721</v>
      </c>
      <c r="J187" s="61">
        <v>1.5500000001680436</v>
      </c>
      <c r="K187" s="67" t="s">
        <v>129</v>
      </c>
      <c r="L187" s="68">
        <v>3.5499999999999997E-2</v>
      </c>
      <c r="M187" s="68">
        <v>4.8900000005041307E-2</v>
      </c>
      <c r="N187" s="61">
        <v>2981.2356930000005</v>
      </c>
      <c r="O187" s="63">
        <v>98.03</v>
      </c>
      <c r="P187" s="61">
        <v>5.2916932999999999E-2</v>
      </c>
      <c r="Q187" s="61">
        <v>2.97542215</v>
      </c>
      <c r="R187" s="62">
        <v>7.6275952638450643E-6</v>
      </c>
      <c r="S187" s="62">
        <f t="shared" si="2"/>
        <v>1.3529759090323489E-3</v>
      </c>
      <c r="T187" s="62">
        <f>Q187/'סכום נכסי הקרן'!$C$41</f>
        <v>3.8922729614162365E-5</v>
      </c>
    </row>
    <row r="188" spans="1:20">
      <c r="A188" s="60" t="s">
        <v>659</v>
      </c>
      <c r="B188" s="54" t="s">
        <v>660</v>
      </c>
      <c r="C188" s="67" t="s">
        <v>117</v>
      </c>
      <c r="D188" s="67" t="s">
        <v>26</v>
      </c>
      <c r="E188" s="54" t="s">
        <v>507</v>
      </c>
      <c r="F188" s="67" t="s">
        <v>152</v>
      </c>
      <c r="G188" s="54" t="s">
        <v>453</v>
      </c>
      <c r="H188" s="54" t="s">
        <v>239</v>
      </c>
      <c r="I188" s="124" t="s">
        <v>2721</v>
      </c>
      <c r="J188" s="61">
        <v>2.5599999999838765</v>
      </c>
      <c r="K188" s="67" t="s">
        <v>129</v>
      </c>
      <c r="L188" s="68">
        <v>2.5000000000000001E-2</v>
      </c>
      <c r="M188" s="68">
        <v>4.899999999919382E-2</v>
      </c>
      <c r="N188" s="61">
        <v>10454.975221999997</v>
      </c>
      <c r="O188" s="63">
        <v>94.18</v>
      </c>
      <c r="P188" s="61">
        <v>2.5577350060000001</v>
      </c>
      <c r="Q188" s="61">
        <v>12.40423067</v>
      </c>
      <c r="R188" s="62">
        <v>1.3636445989118526E-5</v>
      </c>
      <c r="S188" s="62">
        <f t="shared" si="2"/>
        <v>5.6404182064014657E-3</v>
      </c>
      <c r="T188" s="62">
        <f>Q188/'סכום נכסי הקרן'!$C$41</f>
        <v>1.6226487943571641E-4</v>
      </c>
    </row>
    <row r="189" spans="1:20">
      <c r="A189" s="60" t="s">
        <v>661</v>
      </c>
      <c r="B189" s="54" t="s">
        <v>662</v>
      </c>
      <c r="C189" s="67" t="s">
        <v>117</v>
      </c>
      <c r="D189" s="67" t="s">
        <v>26</v>
      </c>
      <c r="E189" s="54" t="s">
        <v>507</v>
      </c>
      <c r="F189" s="67" t="s">
        <v>152</v>
      </c>
      <c r="G189" s="54" t="s">
        <v>453</v>
      </c>
      <c r="H189" s="54" t="s">
        <v>239</v>
      </c>
      <c r="I189" s="124" t="s">
        <v>2721</v>
      </c>
      <c r="J189" s="61">
        <v>3.9300000004430853</v>
      </c>
      <c r="K189" s="67" t="s">
        <v>129</v>
      </c>
      <c r="L189" s="68">
        <v>4.7300000000000002E-2</v>
      </c>
      <c r="M189" s="68">
        <v>5.0400000004771683E-2</v>
      </c>
      <c r="N189" s="61">
        <v>4631.1417540000002</v>
      </c>
      <c r="O189" s="63">
        <v>99</v>
      </c>
      <c r="P189" s="61">
        <v>0.109526502</v>
      </c>
      <c r="Q189" s="61">
        <v>4.6943570440000002</v>
      </c>
      <c r="R189" s="62">
        <v>1.1726933021029842E-5</v>
      </c>
      <c r="S189" s="62">
        <f t="shared" si="2"/>
        <v>2.1346053328695934E-3</v>
      </c>
      <c r="T189" s="62">
        <f>Q189/'סכום נכסי הקרן'!$C$41</f>
        <v>6.1408828974386212E-5</v>
      </c>
    </row>
    <row r="190" spans="1:20">
      <c r="A190" s="60" t="s">
        <v>663</v>
      </c>
      <c r="B190" s="54" t="s">
        <v>664</v>
      </c>
      <c r="C190" s="67" t="s">
        <v>117</v>
      </c>
      <c r="D190" s="67" t="s">
        <v>26</v>
      </c>
      <c r="E190" s="54" t="s">
        <v>510</v>
      </c>
      <c r="F190" s="67" t="s">
        <v>243</v>
      </c>
      <c r="G190" s="54" t="s">
        <v>453</v>
      </c>
      <c r="H190" s="54" t="s">
        <v>239</v>
      </c>
      <c r="I190" s="124" t="s">
        <v>2721</v>
      </c>
      <c r="J190" s="61">
        <v>4.5099999997425195</v>
      </c>
      <c r="K190" s="67" t="s">
        <v>129</v>
      </c>
      <c r="L190" s="68">
        <v>2.4300000000000002E-2</v>
      </c>
      <c r="M190" s="68">
        <v>4.9099999997199335E-2</v>
      </c>
      <c r="N190" s="61">
        <v>9849.8645469999992</v>
      </c>
      <c r="O190" s="63">
        <v>89.9</v>
      </c>
      <c r="P190" s="124" t="s">
        <v>2721</v>
      </c>
      <c r="Q190" s="61">
        <v>8.8550282279999983</v>
      </c>
      <c r="R190" s="62">
        <v>6.725224408462292E-6</v>
      </c>
      <c r="S190" s="62">
        <f t="shared" si="2"/>
        <v>4.0265344755484218E-3</v>
      </c>
      <c r="T190" s="62">
        <f>Q190/'סכום נכסי הקרן'!$C$41</f>
        <v>1.1583629215243264E-4</v>
      </c>
    </row>
    <row r="191" spans="1:20">
      <c r="A191" s="60" t="s">
        <v>665</v>
      </c>
      <c r="B191" s="54" t="s">
        <v>666</v>
      </c>
      <c r="C191" s="67" t="s">
        <v>117</v>
      </c>
      <c r="D191" s="67" t="s">
        <v>26</v>
      </c>
      <c r="E191" s="54" t="s">
        <v>667</v>
      </c>
      <c r="F191" s="67" t="s">
        <v>152</v>
      </c>
      <c r="G191" s="54" t="s">
        <v>453</v>
      </c>
      <c r="H191" s="54" t="s">
        <v>239</v>
      </c>
      <c r="I191" s="124" t="s">
        <v>2721</v>
      </c>
      <c r="J191" s="61">
        <v>0.48</v>
      </c>
      <c r="K191" s="67" t="s">
        <v>129</v>
      </c>
      <c r="L191" s="68">
        <v>2.1600000000000001E-2</v>
      </c>
      <c r="M191" s="68">
        <v>5.058510638297873E-2</v>
      </c>
      <c r="N191" s="61">
        <v>1.8999999999999998E-4</v>
      </c>
      <c r="O191" s="63">
        <v>98.7</v>
      </c>
      <c r="P191" s="124" t="s">
        <v>2721</v>
      </c>
      <c r="Q191" s="61">
        <v>1.8799999999999996E-7</v>
      </c>
      <c r="R191" s="62">
        <v>1.4855174789974019E-12</v>
      </c>
      <c r="S191" s="62">
        <f t="shared" si="2"/>
        <v>8.5486851302119116E-11</v>
      </c>
      <c r="T191" s="62">
        <f>Q191/'סכום נכסי הקרן'!$C$41</f>
        <v>2.459305872769188E-12</v>
      </c>
    </row>
    <row r="192" spans="1:20">
      <c r="A192" s="60" t="s">
        <v>668</v>
      </c>
      <c r="B192" s="54" t="s">
        <v>669</v>
      </c>
      <c r="C192" s="67" t="s">
        <v>117</v>
      </c>
      <c r="D192" s="67" t="s">
        <v>26</v>
      </c>
      <c r="E192" s="54" t="s">
        <v>670</v>
      </c>
      <c r="F192" s="67" t="s">
        <v>671</v>
      </c>
      <c r="G192" s="54" t="s">
        <v>453</v>
      </c>
      <c r="H192" s="54" t="s">
        <v>239</v>
      </c>
      <c r="I192" s="124" t="s">
        <v>2721</v>
      </c>
      <c r="J192" s="61">
        <v>6.2399999996203128</v>
      </c>
      <c r="K192" s="67" t="s">
        <v>129</v>
      </c>
      <c r="L192" s="68">
        <v>2.3399999999999997E-2</v>
      </c>
      <c r="M192" s="68">
        <v>5.2499999996726832E-2</v>
      </c>
      <c r="N192" s="61">
        <v>7301.0939980000003</v>
      </c>
      <c r="O192" s="63">
        <v>83.69</v>
      </c>
      <c r="P192" s="124" t="s">
        <v>2721</v>
      </c>
      <c r="Q192" s="61">
        <v>6.1102855680000001</v>
      </c>
      <c r="R192" s="62">
        <v>7.4060125035293236E-6</v>
      </c>
      <c r="S192" s="62">
        <f t="shared" si="2"/>
        <v>2.7784525200271306E-3</v>
      </c>
      <c r="T192" s="62">
        <f>Q192/'סכום נכסי הקרן'!$C$41</f>
        <v>7.99311764982937E-5</v>
      </c>
    </row>
    <row r="193" spans="1:20">
      <c r="A193" s="60" t="s">
        <v>672</v>
      </c>
      <c r="B193" s="54" t="s">
        <v>673</v>
      </c>
      <c r="C193" s="67" t="s">
        <v>117</v>
      </c>
      <c r="D193" s="67" t="s">
        <v>26</v>
      </c>
      <c r="E193" s="54" t="s">
        <v>674</v>
      </c>
      <c r="F193" s="67" t="s">
        <v>529</v>
      </c>
      <c r="G193" s="54" t="s">
        <v>517</v>
      </c>
      <c r="H193" s="54" t="s">
        <v>127</v>
      </c>
      <c r="I193" s="124" t="s">
        <v>2721</v>
      </c>
      <c r="J193" s="61">
        <v>2.090000000012147</v>
      </c>
      <c r="K193" s="67" t="s">
        <v>129</v>
      </c>
      <c r="L193" s="68">
        <v>2.9500000000000002E-2</v>
      </c>
      <c r="M193" s="68">
        <v>5.3499999998351463E-2</v>
      </c>
      <c r="N193" s="61">
        <v>6046.2354180000002</v>
      </c>
      <c r="O193" s="63">
        <v>95.31</v>
      </c>
      <c r="P193" s="124" t="s">
        <v>2721</v>
      </c>
      <c r="Q193" s="61">
        <v>5.7626669770000003</v>
      </c>
      <c r="R193" s="62">
        <v>1.9535291784781356E-5</v>
      </c>
      <c r="S193" s="62">
        <f t="shared" si="2"/>
        <v>2.6203843349278267E-3</v>
      </c>
      <c r="T193" s="62">
        <f>Q193/'סכום נכסי הקרן'!$C$41</f>
        <v>7.5383833719942374E-5</v>
      </c>
    </row>
    <row r="194" spans="1:20">
      <c r="A194" s="60" t="s">
        <v>675</v>
      </c>
      <c r="B194" s="54" t="s">
        <v>676</v>
      </c>
      <c r="C194" s="67" t="s">
        <v>117</v>
      </c>
      <c r="D194" s="67" t="s">
        <v>26</v>
      </c>
      <c r="E194" s="54" t="s">
        <v>674</v>
      </c>
      <c r="F194" s="67" t="s">
        <v>529</v>
      </c>
      <c r="G194" s="54" t="s">
        <v>517</v>
      </c>
      <c r="H194" s="54" t="s">
        <v>127</v>
      </c>
      <c r="I194" s="124" t="s">
        <v>2721</v>
      </c>
      <c r="J194" s="61">
        <v>2.970000000171467</v>
      </c>
      <c r="K194" s="67" t="s">
        <v>129</v>
      </c>
      <c r="L194" s="68">
        <v>2.5499999999999998E-2</v>
      </c>
      <c r="M194" s="68">
        <v>5.5300000006079285E-2</v>
      </c>
      <c r="N194" s="61">
        <v>698.67538300000001</v>
      </c>
      <c r="O194" s="63">
        <v>91.82</v>
      </c>
      <c r="P194" s="124" t="s">
        <v>2721</v>
      </c>
      <c r="Q194" s="61">
        <v>0.64152373699999998</v>
      </c>
      <c r="R194" s="62">
        <v>1.1998752906627282E-6</v>
      </c>
      <c r="S194" s="62">
        <f t="shared" si="2"/>
        <v>2.9171193782818501E-4</v>
      </c>
      <c r="T194" s="62">
        <f>Q194/'סכום נכסי הקרן'!$C$41</f>
        <v>8.3920377336432773E-6</v>
      </c>
    </row>
    <row r="195" spans="1:20">
      <c r="A195" s="60" t="s">
        <v>677</v>
      </c>
      <c r="B195" s="54" t="s">
        <v>678</v>
      </c>
      <c r="C195" s="67" t="s">
        <v>117</v>
      </c>
      <c r="D195" s="67" t="s">
        <v>26</v>
      </c>
      <c r="E195" s="54" t="s">
        <v>679</v>
      </c>
      <c r="F195" s="67" t="s">
        <v>303</v>
      </c>
      <c r="G195" s="54" t="s">
        <v>517</v>
      </c>
      <c r="H195" s="54" t="s">
        <v>127</v>
      </c>
      <c r="I195" s="124" t="s">
        <v>2721</v>
      </c>
      <c r="J195" s="61">
        <v>1.8299999997141636</v>
      </c>
      <c r="K195" s="67" t="s">
        <v>129</v>
      </c>
      <c r="L195" s="68">
        <v>3.27E-2</v>
      </c>
      <c r="M195" s="68">
        <v>4.5199999994819218E-2</v>
      </c>
      <c r="N195" s="61">
        <v>2278.4606779999999</v>
      </c>
      <c r="O195" s="63">
        <v>98.27</v>
      </c>
      <c r="P195" s="124" t="s">
        <v>2721</v>
      </c>
      <c r="Q195" s="61">
        <v>2.2390433079999998</v>
      </c>
      <c r="R195" s="62">
        <v>7.2196172855544959E-6</v>
      </c>
      <c r="S195" s="62">
        <f t="shared" si="2"/>
        <v>1.0181317145212814E-3</v>
      </c>
      <c r="T195" s="62">
        <f>Q195/'סכום נכסי הקרן'!$C$41</f>
        <v>2.9289852961430589E-5</v>
      </c>
    </row>
    <row r="196" spans="1:20">
      <c r="A196" s="60" t="s">
        <v>680</v>
      </c>
      <c r="B196" s="54" t="s">
        <v>681</v>
      </c>
      <c r="C196" s="67" t="s">
        <v>117</v>
      </c>
      <c r="D196" s="67" t="s">
        <v>26</v>
      </c>
      <c r="E196" s="54" t="s">
        <v>682</v>
      </c>
      <c r="F196" s="67" t="s">
        <v>580</v>
      </c>
      <c r="G196" s="54" t="s">
        <v>517</v>
      </c>
      <c r="H196" s="54" t="s">
        <v>127</v>
      </c>
      <c r="I196" s="124" t="s">
        <v>2721</v>
      </c>
      <c r="J196" s="61">
        <v>2.2000000021788528</v>
      </c>
      <c r="K196" s="67" t="s">
        <v>129</v>
      </c>
      <c r="L196" s="68">
        <v>3.4500000000000003E-2</v>
      </c>
      <c r="M196" s="68">
        <v>5.0400000058829039E-2</v>
      </c>
      <c r="N196" s="61">
        <v>187.61658700000001</v>
      </c>
      <c r="O196" s="63">
        <v>97.85</v>
      </c>
      <c r="P196" s="124" t="s">
        <v>2721</v>
      </c>
      <c r="Q196" s="61">
        <v>0.18358282299999998</v>
      </c>
      <c r="R196" s="62">
        <v>2.5756612788454584E-7</v>
      </c>
      <c r="S196" s="62">
        <f t="shared" si="2"/>
        <v>8.3478284528852413E-5</v>
      </c>
      <c r="T196" s="62">
        <f>Q196/'סכום נכסי הקרן'!$C$41</f>
        <v>2.4015229507630126E-6</v>
      </c>
    </row>
    <row r="197" spans="1:20">
      <c r="A197" s="60" t="s">
        <v>683</v>
      </c>
      <c r="B197" s="54" t="s">
        <v>684</v>
      </c>
      <c r="C197" s="67" t="s">
        <v>117</v>
      </c>
      <c r="D197" s="67" t="s">
        <v>26</v>
      </c>
      <c r="E197" s="54" t="s">
        <v>685</v>
      </c>
      <c r="F197" s="67" t="s">
        <v>580</v>
      </c>
      <c r="G197" s="54" t="s">
        <v>517</v>
      </c>
      <c r="H197" s="54" t="s">
        <v>127</v>
      </c>
      <c r="I197" s="124" t="s">
        <v>2721</v>
      </c>
      <c r="J197" s="61">
        <v>3.5599999997550524</v>
      </c>
      <c r="K197" s="67" t="s">
        <v>129</v>
      </c>
      <c r="L197" s="68">
        <v>2.5000000000000001E-3</v>
      </c>
      <c r="M197" s="68">
        <v>5.1699999995327851E-2</v>
      </c>
      <c r="N197" s="61">
        <v>5224.0733309999996</v>
      </c>
      <c r="O197" s="63">
        <v>84.4</v>
      </c>
      <c r="P197" s="124" t="s">
        <v>2721</v>
      </c>
      <c r="Q197" s="61">
        <v>4.4091177180000001</v>
      </c>
      <c r="R197" s="62">
        <v>9.2200051023469725E-6</v>
      </c>
      <c r="S197" s="62">
        <f t="shared" si="2"/>
        <v>2.0049020783627918E-3</v>
      </c>
      <c r="T197" s="62">
        <f>Q197/'סכום נכסי הקרן'!$C$41</f>
        <v>5.7677495200042996E-5</v>
      </c>
    </row>
    <row r="198" spans="1:20">
      <c r="A198" s="60" t="s">
        <v>686</v>
      </c>
      <c r="B198" s="54" t="s">
        <v>687</v>
      </c>
      <c r="C198" s="67" t="s">
        <v>117</v>
      </c>
      <c r="D198" s="67" t="s">
        <v>26</v>
      </c>
      <c r="E198" s="54" t="s">
        <v>528</v>
      </c>
      <c r="F198" s="67" t="s">
        <v>529</v>
      </c>
      <c r="G198" s="54" t="s">
        <v>530</v>
      </c>
      <c r="H198" s="54" t="s">
        <v>239</v>
      </c>
      <c r="I198" s="124" t="s">
        <v>2721</v>
      </c>
      <c r="J198" s="61">
        <v>2.3200000000509058</v>
      </c>
      <c r="K198" s="67" t="s">
        <v>129</v>
      </c>
      <c r="L198" s="68">
        <v>4.2999999999999997E-2</v>
      </c>
      <c r="M198" s="68">
        <v>5.2300000000309071E-2</v>
      </c>
      <c r="N198" s="61">
        <v>5500.8999279999998</v>
      </c>
      <c r="O198" s="63">
        <v>99.99</v>
      </c>
      <c r="P198" s="124" t="s">
        <v>2721</v>
      </c>
      <c r="Q198" s="61">
        <v>5.500350021</v>
      </c>
      <c r="R198" s="62">
        <v>4.9551617961371333E-6</v>
      </c>
      <c r="S198" s="62">
        <f t="shared" si="2"/>
        <v>2.5011042784831641E-3</v>
      </c>
      <c r="T198" s="62">
        <f>Q198/'סכום נכסי הקרן'!$C$41</f>
        <v>7.1952356962401225E-5</v>
      </c>
    </row>
    <row r="199" spans="1:20">
      <c r="A199" s="60" t="s">
        <v>688</v>
      </c>
      <c r="B199" s="54" t="s">
        <v>689</v>
      </c>
      <c r="C199" s="67" t="s">
        <v>117</v>
      </c>
      <c r="D199" s="67" t="s">
        <v>26</v>
      </c>
      <c r="E199" s="54" t="s">
        <v>690</v>
      </c>
      <c r="F199" s="67" t="s">
        <v>516</v>
      </c>
      <c r="G199" s="54" t="s">
        <v>517</v>
      </c>
      <c r="H199" s="54" t="s">
        <v>127</v>
      </c>
      <c r="I199" s="124" t="s">
        <v>2721</v>
      </c>
      <c r="J199" s="61">
        <v>0.84999999989225883</v>
      </c>
      <c r="K199" s="67" t="s">
        <v>129</v>
      </c>
      <c r="L199" s="68">
        <v>3.5000000000000003E-2</v>
      </c>
      <c r="M199" s="68">
        <v>5.3099999997916994E-2</v>
      </c>
      <c r="N199" s="61">
        <v>2788.3566559999999</v>
      </c>
      <c r="O199" s="63">
        <v>99.86</v>
      </c>
      <c r="P199" s="124" t="s">
        <v>2721</v>
      </c>
      <c r="Q199" s="61">
        <v>2.7844530180000002</v>
      </c>
      <c r="R199" s="62">
        <v>1.4543900771959107E-5</v>
      </c>
      <c r="S199" s="62">
        <f t="shared" si="2"/>
        <v>1.2661389420611853E-3</v>
      </c>
      <c r="T199" s="62">
        <f>Q199/'סכום נכסי הקרן'!$C$41</f>
        <v>3.6424583295836655E-5</v>
      </c>
    </row>
    <row r="200" spans="1:20">
      <c r="A200" s="60" t="s">
        <v>691</v>
      </c>
      <c r="B200" s="54" t="s">
        <v>692</v>
      </c>
      <c r="C200" s="67" t="s">
        <v>117</v>
      </c>
      <c r="D200" s="67" t="s">
        <v>26</v>
      </c>
      <c r="E200" s="54" t="s">
        <v>690</v>
      </c>
      <c r="F200" s="67" t="s">
        <v>516</v>
      </c>
      <c r="G200" s="54" t="s">
        <v>517</v>
      </c>
      <c r="H200" s="54" t="s">
        <v>127</v>
      </c>
      <c r="I200" s="124" t="s">
        <v>2721</v>
      </c>
      <c r="J200" s="61">
        <v>2.3700000002301032</v>
      </c>
      <c r="K200" s="67" t="s">
        <v>129</v>
      </c>
      <c r="L200" s="68">
        <v>2.6499999999999999E-2</v>
      </c>
      <c r="M200" s="68">
        <v>5.2800000004602061E-2</v>
      </c>
      <c r="N200" s="61">
        <v>2286.5826320000001</v>
      </c>
      <c r="O200" s="63">
        <v>95.03</v>
      </c>
      <c r="P200" s="124" t="s">
        <v>2721</v>
      </c>
      <c r="Q200" s="61">
        <v>2.1729395500000002</v>
      </c>
      <c r="R200" s="62">
        <v>3.7207363748921775E-6</v>
      </c>
      <c r="S200" s="62">
        <f t="shared" si="2"/>
        <v>9.8807319254970026E-4</v>
      </c>
      <c r="T200" s="62">
        <f>Q200/'סכום נכסי הקרן'!$C$41</f>
        <v>2.8425122321741691E-5</v>
      </c>
    </row>
    <row r="201" spans="1:20">
      <c r="A201" s="60" t="s">
        <v>693</v>
      </c>
      <c r="B201" s="54" t="s">
        <v>694</v>
      </c>
      <c r="C201" s="67" t="s">
        <v>117</v>
      </c>
      <c r="D201" s="67" t="s">
        <v>26</v>
      </c>
      <c r="E201" s="54" t="s">
        <v>690</v>
      </c>
      <c r="F201" s="67" t="s">
        <v>516</v>
      </c>
      <c r="G201" s="54" t="s">
        <v>517</v>
      </c>
      <c r="H201" s="54" t="s">
        <v>127</v>
      </c>
      <c r="I201" s="124" t="s">
        <v>2721</v>
      </c>
      <c r="J201" s="61">
        <v>1.9100000001416899</v>
      </c>
      <c r="K201" s="67" t="s">
        <v>129</v>
      </c>
      <c r="L201" s="68">
        <v>4.99E-2</v>
      </c>
      <c r="M201" s="68">
        <v>4.680000000280872E-2</v>
      </c>
      <c r="N201" s="61">
        <v>7823.3935369999999</v>
      </c>
      <c r="O201" s="63">
        <v>101.94</v>
      </c>
      <c r="P201" s="124" t="s">
        <v>2721</v>
      </c>
      <c r="Q201" s="61">
        <v>7.9751674569999995</v>
      </c>
      <c r="R201" s="62">
        <v>2.2432669640143369E-5</v>
      </c>
      <c r="S201" s="62">
        <f t="shared" si="2"/>
        <v>3.6264465665215876E-3</v>
      </c>
      <c r="T201" s="62">
        <f>Q201/'סכום נכסי הקרן'!$C$41</f>
        <v>1.0432646895381815E-4</v>
      </c>
    </row>
    <row r="202" spans="1:20">
      <c r="A202" s="60" t="s">
        <v>695</v>
      </c>
      <c r="B202" s="54" t="s">
        <v>696</v>
      </c>
      <c r="C202" s="67" t="s">
        <v>117</v>
      </c>
      <c r="D202" s="67" t="s">
        <v>26</v>
      </c>
      <c r="E202" s="54" t="s">
        <v>544</v>
      </c>
      <c r="F202" s="67" t="s">
        <v>545</v>
      </c>
      <c r="G202" s="54" t="s">
        <v>517</v>
      </c>
      <c r="H202" s="54" t="s">
        <v>127</v>
      </c>
      <c r="I202" s="124" t="s">
        <v>2721</v>
      </c>
      <c r="J202" s="61">
        <v>1.6899999996124513</v>
      </c>
      <c r="K202" s="67" t="s">
        <v>129</v>
      </c>
      <c r="L202" s="68">
        <v>3.2500000000000001E-2</v>
      </c>
      <c r="M202" s="68">
        <v>5.3599999992249028E-2</v>
      </c>
      <c r="N202" s="61">
        <v>1334.4643659999999</v>
      </c>
      <c r="O202" s="63">
        <v>96.68</v>
      </c>
      <c r="P202" s="124" t="s">
        <v>2721</v>
      </c>
      <c r="Q202" s="61">
        <v>1.29016015</v>
      </c>
      <c r="R202" s="62">
        <v>4.2120954878916675E-6</v>
      </c>
      <c r="S202" s="62">
        <f t="shared" ref="S202:S216" si="3">IFERROR(Q202/$Q$9,0)</f>
        <v>5.8665813244132819E-4</v>
      </c>
      <c r="T202" s="62">
        <f>Q202/'סכום נכסי הקרן'!$C$41</f>
        <v>1.6877119328232857E-5</v>
      </c>
    </row>
    <row r="203" spans="1:20">
      <c r="A203" s="60" t="s">
        <v>697</v>
      </c>
      <c r="B203" s="54" t="s">
        <v>698</v>
      </c>
      <c r="C203" s="67" t="s">
        <v>117</v>
      </c>
      <c r="D203" s="67" t="s">
        <v>26</v>
      </c>
      <c r="E203" s="54" t="s">
        <v>544</v>
      </c>
      <c r="F203" s="67" t="s">
        <v>545</v>
      </c>
      <c r="G203" s="54" t="s">
        <v>517</v>
      </c>
      <c r="H203" s="54" t="s">
        <v>127</v>
      </c>
      <c r="I203" s="124" t="s">
        <v>2721</v>
      </c>
      <c r="J203" s="61">
        <v>3.5399999999201199</v>
      </c>
      <c r="K203" s="67" t="s">
        <v>129</v>
      </c>
      <c r="L203" s="68">
        <v>2.1600000000000001E-2</v>
      </c>
      <c r="M203" s="68">
        <v>6.0499999999152801E-2</v>
      </c>
      <c r="N203" s="61">
        <v>18782.517769999999</v>
      </c>
      <c r="O203" s="63">
        <v>87.98</v>
      </c>
      <c r="P203" s="124" t="s">
        <v>2721</v>
      </c>
      <c r="Q203" s="61">
        <v>16.524858508000001</v>
      </c>
      <c r="R203" s="62">
        <v>2.422894885201949E-5</v>
      </c>
      <c r="S203" s="62">
        <f t="shared" si="3"/>
        <v>7.5141389471380547E-3</v>
      </c>
      <c r="T203" s="62">
        <f>Q203/'סכום נכסי הקרן'!$C$41</f>
        <v>2.1616851901810793E-4</v>
      </c>
    </row>
    <row r="204" spans="1:20">
      <c r="A204" s="60" t="s">
        <v>699</v>
      </c>
      <c r="B204" s="54" t="s">
        <v>700</v>
      </c>
      <c r="C204" s="67" t="s">
        <v>117</v>
      </c>
      <c r="D204" s="67" t="s">
        <v>26</v>
      </c>
      <c r="E204" s="54" t="s">
        <v>701</v>
      </c>
      <c r="F204" s="67" t="s">
        <v>529</v>
      </c>
      <c r="G204" s="54" t="s">
        <v>530</v>
      </c>
      <c r="H204" s="54" t="s">
        <v>239</v>
      </c>
      <c r="I204" s="124" t="s">
        <v>2721</v>
      </c>
      <c r="J204" s="61">
        <v>3.5199999999022857</v>
      </c>
      <c r="K204" s="67" t="s">
        <v>129</v>
      </c>
      <c r="L204" s="68">
        <v>5.3399999999999996E-2</v>
      </c>
      <c r="M204" s="68">
        <v>5.6899999998278369E-2</v>
      </c>
      <c r="N204" s="61">
        <v>8637.9267529999997</v>
      </c>
      <c r="O204" s="63">
        <v>99.52</v>
      </c>
      <c r="P204" s="124" t="s">
        <v>2721</v>
      </c>
      <c r="Q204" s="61">
        <v>8.5964649919999996</v>
      </c>
      <c r="R204" s="62">
        <v>2.1594816882499998E-5</v>
      </c>
      <c r="S204" s="62">
        <f t="shared" si="3"/>
        <v>3.9089613005051952E-3</v>
      </c>
      <c r="T204" s="62">
        <f>Q204/'סכום נכסי הקרן'!$C$41</f>
        <v>1.124539193610656E-4</v>
      </c>
    </row>
    <row r="205" spans="1:20">
      <c r="A205" s="60" t="s">
        <v>702</v>
      </c>
      <c r="B205" s="54" t="s">
        <v>703</v>
      </c>
      <c r="C205" s="67" t="s">
        <v>117</v>
      </c>
      <c r="D205" s="67" t="s">
        <v>26</v>
      </c>
      <c r="E205" s="54" t="s">
        <v>548</v>
      </c>
      <c r="F205" s="67" t="s">
        <v>243</v>
      </c>
      <c r="G205" s="54" t="s">
        <v>549</v>
      </c>
      <c r="H205" s="54" t="s">
        <v>239</v>
      </c>
      <c r="I205" s="124" t="s">
        <v>2721</v>
      </c>
      <c r="J205" s="61">
        <v>3.5400000012397541</v>
      </c>
      <c r="K205" s="67" t="s">
        <v>129</v>
      </c>
      <c r="L205" s="68">
        <v>2.5000000000000001E-2</v>
      </c>
      <c r="M205" s="68">
        <v>5.3900000017199405E-2</v>
      </c>
      <c r="N205" s="61">
        <v>1254.945129</v>
      </c>
      <c r="O205" s="63">
        <v>91.27</v>
      </c>
      <c r="P205" s="124" t="s">
        <v>2721</v>
      </c>
      <c r="Q205" s="61">
        <v>1.145388377</v>
      </c>
      <c r="R205" s="62">
        <v>1.4750749958566799E-6</v>
      </c>
      <c r="S205" s="62">
        <f t="shared" si="3"/>
        <v>5.2082790355199231E-4</v>
      </c>
      <c r="T205" s="62">
        <f>Q205/'סכום נכסי הקרן'!$C$41</f>
        <v>1.4983299798711007E-5</v>
      </c>
    </row>
    <row r="206" spans="1:20">
      <c r="A206" s="60" t="s">
        <v>704</v>
      </c>
      <c r="B206" s="54" t="s">
        <v>705</v>
      </c>
      <c r="C206" s="67" t="s">
        <v>117</v>
      </c>
      <c r="D206" s="67" t="s">
        <v>26</v>
      </c>
      <c r="E206" s="54" t="s">
        <v>706</v>
      </c>
      <c r="F206" s="67" t="s">
        <v>529</v>
      </c>
      <c r="G206" s="54" t="s">
        <v>552</v>
      </c>
      <c r="H206" s="54" t="s">
        <v>127</v>
      </c>
      <c r="I206" s="124" t="s">
        <v>2721</v>
      </c>
      <c r="J206" s="61">
        <v>2.940000000076977</v>
      </c>
      <c r="K206" s="67" t="s">
        <v>129</v>
      </c>
      <c r="L206" s="68">
        <v>4.53E-2</v>
      </c>
      <c r="M206" s="68">
        <v>5.5900000002192168E-2</v>
      </c>
      <c r="N206" s="61">
        <v>6147.9268389999997</v>
      </c>
      <c r="O206" s="63">
        <v>97.2</v>
      </c>
      <c r="P206" s="124" t="s">
        <v>2721</v>
      </c>
      <c r="Q206" s="61">
        <v>5.9757850910000005</v>
      </c>
      <c r="R206" s="62">
        <v>8.7827526271428574E-6</v>
      </c>
      <c r="S206" s="62">
        <f t="shared" si="3"/>
        <v>2.7172928270624334E-3</v>
      </c>
      <c r="T206" s="62">
        <f>Q206/'סכום נכסי הקרן'!$C$41</f>
        <v>7.8171720046291818E-5</v>
      </c>
    </row>
    <row r="207" spans="1:20">
      <c r="A207" s="60" t="s">
        <v>707</v>
      </c>
      <c r="B207" s="54" t="s">
        <v>708</v>
      </c>
      <c r="C207" s="67" t="s">
        <v>117</v>
      </c>
      <c r="D207" s="67" t="s">
        <v>26</v>
      </c>
      <c r="E207" s="54" t="s">
        <v>535</v>
      </c>
      <c r="F207" s="67" t="s">
        <v>516</v>
      </c>
      <c r="G207" s="54" t="s">
        <v>552</v>
      </c>
      <c r="H207" s="54" t="s">
        <v>127</v>
      </c>
      <c r="I207" s="124" t="s">
        <v>2721</v>
      </c>
      <c r="J207" s="61">
        <v>4.430000000234239</v>
      </c>
      <c r="K207" s="67" t="s">
        <v>129</v>
      </c>
      <c r="L207" s="68">
        <v>5.5E-2</v>
      </c>
      <c r="M207" s="68">
        <v>6.3900000002953442E-2</v>
      </c>
      <c r="N207" s="61">
        <v>5975.05</v>
      </c>
      <c r="O207" s="63">
        <v>98.6</v>
      </c>
      <c r="P207" s="124" t="s">
        <v>2721</v>
      </c>
      <c r="Q207" s="61">
        <v>5.8913992340000005</v>
      </c>
      <c r="R207" s="62">
        <v>1.0406992743904775E-5</v>
      </c>
      <c r="S207" s="62">
        <f t="shared" si="3"/>
        <v>2.6789211185020033E-3</v>
      </c>
      <c r="T207" s="62">
        <f>Q207/'סכום נכסי הקרן'!$C$41</f>
        <v>7.7067833696830321E-5</v>
      </c>
    </row>
    <row r="208" spans="1:20">
      <c r="A208" s="60" t="s">
        <v>709</v>
      </c>
      <c r="B208" s="54" t="s">
        <v>710</v>
      </c>
      <c r="C208" s="67" t="s">
        <v>117</v>
      </c>
      <c r="D208" s="67" t="s">
        <v>26</v>
      </c>
      <c r="E208" s="54" t="s">
        <v>711</v>
      </c>
      <c r="F208" s="67" t="s">
        <v>529</v>
      </c>
      <c r="G208" s="54" t="s">
        <v>552</v>
      </c>
      <c r="H208" s="54" t="s">
        <v>127</v>
      </c>
      <c r="I208" s="124" t="s">
        <v>2721</v>
      </c>
      <c r="J208" s="61">
        <v>3.1500000002767732</v>
      </c>
      <c r="K208" s="67" t="s">
        <v>129</v>
      </c>
      <c r="L208" s="68">
        <v>2.5000000000000001E-2</v>
      </c>
      <c r="M208" s="68">
        <v>6.1000000005140075E-2</v>
      </c>
      <c r="N208" s="61">
        <v>5643.1027809999996</v>
      </c>
      <c r="O208" s="63">
        <v>89.63</v>
      </c>
      <c r="P208" s="124" t="s">
        <v>2721</v>
      </c>
      <c r="Q208" s="61">
        <v>5.0583049039999999</v>
      </c>
      <c r="R208" s="62">
        <v>2.833177731968013E-5</v>
      </c>
      <c r="S208" s="62">
        <f t="shared" si="3"/>
        <v>2.3000987189841912E-3</v>
      </c>
      <c r="T208" s="62">
        <f>Q208/'סכום נכסי הקרן'!$C$41</f>
        <v>6.6169781684385036E-5</v>
      </c>
    </row>
    <row r="209" spans="1:20">
      <c r="A209" s="60" t="s">
        <v>712</v>
      </c>
      <c r="B209" s="54" t="s">
        <v>713</v>
      </c>
      <c r="C209" s="67" t="s">
        <v>117</v>
      </c>
      <c r="D209" s="67" t="s">
        <v>26</v>
      </c>
      <c r="E209" s="54" t="s">
        <v>714</v>
      </c>
      <c r="F209" s="67" t="s">
        <v>243</v>
      </c>
      <c r="G209" s="54" t="s">
        <v>552</v>
      </c>
      <c r="H209" s="54" t="s">
        <v>127</v>
      </c>
      <c r="I209" s="124" t="s">
        <v>2721</v>
      </c>
      <c r="J209" s="61">
        <v>4.7999999997710434</v>
      </c>
      <c r="K209" s="67" t="s">
        <v>129</v>
      </c>
      <c r="L209" s="68">
        <v>6.7699999999999996E-2</v>
      </c>
      <c r="M209" s="68">
        <v>5.959999999746067E-2</v>
      </c>
      <c r="N209" s="61">
        <v>8978.5030490000008</v>
      </c>
      <c r="O209" s="63">
        <v>107.02</v>
      </c>
      <c r="P209" s="124" t="s">
        <v>2721</v>
      </c>
      <c r="Q209" s="61">
        <v>9.6087939389999999</v>
      </c>
      <c r="R209" s="62">
        <v>1.1971337398666668E-5</v>
      </c>
      <c r="S209" s="62">
        <f t="shared" si="3"/>
        <v>4.3692847800850879E-3</v>
      </c>
      <c r="T209" s="62">
        <f>Q209/'סכום נכסי הקרן'!$C$41</f>
        <v>1.2569661364048766E-4</v>
      </c>
    </row>
    <row r="210" spans="1:20">
      <c r="A210" s="60" t="s">
        <v>715</v>
      </c>
      <c r="B210" s="54" t="s">
        <v>716</v>
      </c>
      <c r="C210" s="67" t="s">
        <v>117</v>
      </c>
      <c r="D210" s="67" t="s">
        <v>26</v>
      </c>
      <c r="E210" s="54" t="s">
        <v>717</v>
      </c>
      <c r="F210" s="67" t="s">
        <v>580</v>
      </c>
      <c r="G210" s="54" t="s">
        <v>573</v>
      </c>
      <c r="H210" s="124" t="s">
        <v>2721</v>
      </c>
      <c r="I210" s="124" t="s">
        <v>2721</v>
      </c>
      <c r="J210" s="61">
        <v>2.9500000007929166</v>
      </c>
      <c r="K210" s="67" t="s">
        <v>129</v>
      </c>
      <c r="L210" s="68">
        <v>1.2E-2</v>
      </c>
      <c r="M210" s="68">
        <v>8.4200000010924633E-2</v>
      </c>
      <c r="N210" s="61">
        <v>695.49581999999998</v>
      </c>
      <c r="O210" s="63">
        <v>81.599999999999994</v>
      </c>
      <c r="P210" s="124" t="s">
        <v>2721</v>
      </c>
      <c r="Q210" s="61">
        <v>0.56752458900000002</v>
      </c>
      <c r="R210" s="62">
        <v>1.1217674516129032E-5</v>
      </c>
      <c r="S210" s="62">
        <f t="shared" si="3"/>
        <v>2.5806324547946423E-4</v>
      </c>
      <c r="T210" s="62">
        <f>Q210/'סכום נכסי הקרן'!$C$41</f>
        <v>7.4240242269607446E-6</v>
      </c>
    </row>
    <row r="211" spans="1:20">
      <c r="A211" s="60" t="s">
        <v>718</v>
      </c>
      <c r="B211" s="54" t="s">
        <v>719</v>
      </c>
      <c r="C211" s="67" t="s">
        <v>117</v>
      </c>
      <c r="D211" s="67" t="s">
        <v>26</v>
      </c>
      <c r="E211" s="54" t="s">
        <v>717</v>
      </c>
      <c r="F211" s="67" t="s">
        <v>580</v>
      </c>
      <c r="G211" s="54" t="s">
        <v>573</v>
      </c>
      <c r="H211" s="124" t="s">
        <v>2721</v>
      </c>
      <c r="I211" s="124" t="s">
        <v>2721</v>
      </c>
      <c r="J211" s="61">
        <v>0.97000000079162363</v>
      </c>
      <c r="K211" s="67" t="s">
        <v>129</v>
      </c>
      <c r="L211" s="68">
        <v>3.5499999999999997E-2</v>
      </c>
      <c r="M211" s="68">
        <v>7.2900000031569559E-2</v>
      </c>
      <c r="N211" s="61">
        <v>1085.0440329999999</v>
      </c>
      <c r="O211" s="63">
        <v>96.63</v>
      </c>
      <c r="P211" s="124" t="s">
        <v>2721</v>
      </c>
      <c r="Q211" s="61">
        <v>1.048478061</v>
      </c>
      <c r="R211" s="62">
        <v>3.7885298202808355E-6</v>
      </c>
      <c r="S211" s="62">
        <f t="shared" si="3"/>
        <v>4.7676110688426161E-4</v>
      </c>
      <c r="T211" s="62">
        <f>Q211/'סכום נכסי הקרן'!$C$41</f>
        <v>1.3715575813228465E-5</v>
      </c>
    </row>
    <row r="212" spans="1:20">
      <c r="A212" s="60" t="s">
        <v>720</v>
      </c>
      <c r="B212" s="54" t="s">
        <v>721</v>
      </c>
      <c r="C212" s="67" t="s">
        <v>117</v>
      </c>
      <c r="D212" s="67" t="s">
        <v>26</v>
      </c>
      <c r="E212" s="54" t="s">
        <v>717</v>
      </c>
      <c r="F212" s="67" t="s">
        <v>580</v>
      </c>
      <c r="G212" s="54" t="s">
        <v>573</v>
      </c>
      <c r="H212" s="124" t="s">
        <v>2721</v>
      </c>
      <c r="I212" s="124" t="s">
        <v>2721</v>
      </c>
      <c r="J212" s="61">
        <v>3.3300000001597341</v>
      </c>
      <c r="K212" s="67" t="s">
        <v>129</v>
      </c>
      <c r="L212" s="68">
        <v>6.0499999999999998E-2</v>
      </c>
      <c r="M212" s="68">
        <v>5.9000000001256339E-2</v>
      </c>
      <c r="N212" s="61">
        <v>5446.497077</v>
      </c>
      <c r="O212" s="63">
        <v>102.3</v>
      </c>
      <c r="P212" s="124" t="s">
        <v>2721</v>
      </c>
      <c r="Q212" s="61">
        <v>5.5717662670000001</v>
      </c>
      <c r="R212" s="62">
        <v>2.4756804895454545E-5</v>
      </c>
      <c r="S212" s="62">
        <f t="shared" si="3"/>
        <v>2.5335784806233639E-3</v>
      </c>
      <c r="T212" s="62">
        <f>Q212/'סכום נכסי הקרן'!$C$41</f>
        <v>7.2886582458140211E-5</v>
      </c>
    </row>
    <row r="213" spans="1:20">
      <c r="A213" s="60" t="s">
        <v>722</v>
      </c>
      <c r="B213" s="54" t="s">
        <v>723</v>
      </c>
      <c r="C213" s="67" t="s">
        <v>117</v>
      </c>
      <c r="D213" s="67" t="s">
        <v>26</v>
      </c>
      <c r="E213" s="54" t="s">
        <v>724</v>
      </c>
      <c r="F213" s="67" t="s">
        <v>260</v>
      </c>
      <c r="G213" s="54" t="s">
        <v>573</v>
      </c>
      <c r="H213" s="124" t="s">
        <v>2721</v>
      </c>
      <c r="I213" s="124" t="s">
        <v>2721</v>
      </c>
      <c r="J213" s="61">
        <v>1.9799999996287188</v>
      </c>
      <c r="K213" s="67" t="s">
        <v>129</v>
      </c>
      <c r="L213" s="68">
        <v>0.01</v>
      </c>
      <c r="M213" s="68">
        <v>6.5099999985281376E-2</v>
      </c>
      <c r="N213" s="61">
        <v>1675.882024</v>
      </c>
      <c r="O213" s="63">
        <v>90</v>
      </c>
      <c r="P213" s="124" t="s">
        <v>2721</v>
      </c>
      <c r="Q213" s="61">
        <v>1.5082938220000004</v>
      </c>
      <c r="R213" s="62">
        <v>6.982841766666667E-6</v>
      </c>
      <c r="S213" s="62">
        <f t="shared" si="3"/>
        <v>6.8584728553839876E-4</v>
      </c>
      <c r="T213" s="62">
        <f>Q213/'סכום נכסי הקרן'!$C$41</f>
        <v>1.9730616246308969E-5</v>
      </c>
    </row>
    <row r="214" spans="1:20">
      <c r="A214" s="123" t="s">
        <v>2721</v>
      </c>
      <c r="B214" s="124" t="s">
        <v>2721</v>
      </c>
      <c r="C214" s="124" t="s">
        <v>2721</v>
      </c>
      <c r="D214" s="124" t="s">
        <v>2721</v>
      </c>
      <c r="E214" s="124" t="s">
        <v>2721</v>
      </c>
      <c r="F214" s="124" t="s">
        <v>2721</v>
      </c>
      <c r="G214" s="124" t="s">
        <v>2721</v>
      </c>
      <c r="H214" s="124" t="s">
        <v>2721</v>
      </c>
      <c r="I214" s="124" t="s">
        <v>2721</v>
      </c>
      <c r="J214" s="124" t="s">
        <v>2721</v>
      </c>
      <c r="K214" s="124" t="s">
        <v>2721</v>
      </c>
      <c r="L214" s="124" t="s">
        <v>2721</v>
      </c>
      <c r="M214" s="124" t="s">
        <v>2721</v>
      </c>
      <c r="N214" s="124" t="s">
        <v>2721</v>
      </c>
      <c r="O214" s="124" t="s">
        <v>2721</v>
      </c>
      <c r="P214" s="124" t="s">
        <v>2721</v>
      </c>
      <c r="Q214" s="124" t="s">
        <v>2721</v>
      </c>
      <c r="R214" s="124" t="s">
        <v>2721</v>
      </c>
      <c r="S214" s="124" t="s">
        <v>2721</v>
      </c>
      <c r="T214" s="124" t="s">
        <v>2721</v>
      </c>
    </row>
    <row r="215" spans="1:20">
      <c r="A215" s="71" t="s">
        <v>47</v>
      </c>
      <c r="B215" s="121" t="s">
        <v>2721</v>
      </c>
      <c r="C215" s="121" t="s">
        <v>2721</v>
      </c>
      <c r="D215" s="121" t="s">
        <v>2721</v>
      </c>
      <c r="E215" s="121" t="s">
        <v>2721</v>
      </c>
      <c r="F215" s="121" t="s">
        <v>2721</v>
      </c>
      <c r="G215" s="121" t="s">
        <v>2721</v>
      </c>
      <c r="H215" s="121" t="s">
        <v>2721</v>
      </c>
      <c r="I215" s="121" t="s">
        <v>2721</v>
      </c>
      <c r="J215" s="64">
        <v>2.8199999998803547</v>
      </c>
      <c r="K215" s="121" t="s">
        <v>2721</v>
      </c>
      <c r="L215" s="121" t="s">
        <v>2721</v>
      </c>
      <c r="M215" s="76">
        <v>4.7699999995812412E-2</v>
      </c>
      <c r="N215" s="121" t="s">
        <v>2721</v>
      </c>
      <c r="O215" s="121" t="s">
        <v>2721</v>
      </c>
      <c r="P215" s="121" t="s">
        <v>2721</v>
      </c>
      <c r="Q215" s="64">
        <v>4.1790120749999993</v>
      </c>
      <c r="R215" s="121" t="s">
        <v>2721</v>
      </c>
      <c r="S215" s="65">
        <f t="shared" si="3"/>
        <v>1.9002690630068365E-3</v>
      </c>
      <c r="T215" s="65">
        <f>Q215/'סכום נכסי הקרן'!$C$41</f>
        <v>5.466738797032367E-5</v>
      </c>
    </row>
    <row r="216" spans="1:20">
      <c r="A216" s="60" t="s">
        <v>725</v>
      </c>
      <c r="B216" s="54" t="s">
        <v>726</v>
      </c>
      <c r="C216" s="67" t="s">
        <v>117</v>
      </c>
      <c r="D216" s="67" t="s">
        <v>26</v>
      </c>
      <c r="E216" s="54" t="s">
        <v>727</v>
      </c>
      <c r="F216" s="67" t="s">
        <v>586</v>
      </c>
      <c r="G216" s="54" t="s">
        <v>281</v>
      </c>
      <c r="H216" s="54" t="s">
        <v>239</v>
      </c>
      <c r="I216" s="124" t="s">
        <v>2721</v>
      </c>
      <c r="J216" s="61">
        <v>2.8199999998803547</v>
      </c>
      <c r="K216" s="67" t="s">
        <v>129</v>
      </c>
      <c r="L216" s="68">
        <v>2.12E-2</v>
      </c>
      <c r="M216" s="68">
        <v>4.7699999995812412E-2</v>
      </c>
      <c r="N216" s="61">
        <v>4057.2934420000001</v>
      </c>
      <c r="O216" s="63">
        <v>103</v>
      </c>
      <c r="P216" s="124" t="s">
        <v>2721</v>
      </c>
      <c r="Q216" s="61">
        <v>4.1790120749999993</v>
      </c>
      <c r="R216" s="62">
        <v>2.7048622946666669E-5</v>
      </c>
      <c r="S216" s="62">
        <f t="shared" si="3"/>
        <v>1.9002690630068365E-3</v>
      </c>
      <c r="T216" s="62">
        <f>Q216/'סכום נכסי הקרן'!$C$41</f>
        <v>5.466738797032367E-5</v>
      </c>
    </row>
    <row r="217" spans="1:20">
      <c r="A217" s="126" t="s">
        <v>2721</v>
      </c>
      <c r="B217" s="127" t="s">
        <v>2721</v>
      </c>
      <c r="C217" s="127" t="s">
        <v>2721</v>
      </c>
      <c r="D217" s="127" t="s">
        <v>2721</v>
      </c>
      <c r="E217" s="127" t="s">
        <v>2721</v>
      </c>
      <c r="F217" s="127" t="s">
        <v>2721</v>
      </c>
      <c r="G217" s="127" t="s">
        <v>2721</v>
      </c>
      <c r="H217" s="127" t="s">
        <v>2721</v>
      </c>
      <c r="I217" s="127" t="s">
        <v>2721</v>
      </c>
      <c r="J217" s="127" t="s">
        <v>2721</v>
      </c>
      <c r="K217" s="127" t="s">
        <v>2721</v>
      </c>
      <c r="L217" s="127" t="s">
        <v>2721</v>
      </c>
      <c r="M217" s="127" t="s">
        <v>2721</v>
      </c>
      <c r="N217" s="127" t="s">
        <v>2721</v>
      </c>
      <c r="O217" s="127" t="s">
        <v>2721</v>
      </c>
      <c r="P217" s="127" t="s">
        <v>2721</v>
      </c>
      <c r="Q217" s="127" t="s">
        <v>2721</v>
      </c>
      <c r="R217" s="127" t="s">
        <v>2721</v>
      </c>
      <c r="S217" s="127" t="s">
        <v>2721</v>
      </c>
      <c r="T217" s="127" t="s">
        <v>2721</v>
      </c>
    </row>
    <row r="218" spans="1:20">
      <c r="A218" s="126" t="s">
        <v>2721</v>
      </c>
      <c r="B218" s="127" t="s">
        <v>2721</v>
      </c>
      <c r="C218" s="127" t="s">
        <v>2721</v>
      </c>
      <c r="D218" s="127" t="s">
        <v>2721</v>
      </c>
      <c r="E218" s="127" t="s">
        <v>2721</v>
      </c>
      <c r="F218" s="127" t="s">
        <v>2721</v>
      </c>
      <c r="G218" s="127" t="s">
        <v>2721</v>
      </c>
      <c r="H218" s="127" t="s">
        <v>2721</v>
      </c>
      <c r="I218" s="127" t="s">
        <v>2721</v>
      </c>
      <c r="J218" s="127" t="s">
        <v>2721</v>
      </c>
      <c r="K218" s="127" t="s">
        <v>2721</v>
      </c>
      <c r="L218" s="127" t="s">
        <v>2721</v>
      </c>
      <c r="M218" s="127" t="s">
        <v>2721</v>
      </c>
      <c r="N218" s="127" t="s">
        <v>2721</v>
      </c>
      <c r="O218" s="127" t="s">
        <v>2721</v>
      </c>
      <c r="P218" s="127" t="s">
        <v>2721</v>
      </c>
      <c r="Q218" s="127" t="s">
        <v>2721</v>
      </c>
      <c r="R218" s="127" t="s">
        <v>2721</v>
      </c>
      <c r="S218" s="127" t="s">
        <v>2721</v>
      </c>
      <c r="T218" s="127" t="s">
        <v>2721</v>
      </c>
    </row>
    <row r="219" spans="1:20">
      <c r="A219" s="126" t="s">
        <v>2721</v>
      </c>
      <c r="B219" s="127" t="s">
        <v>2721</v>
      </c>
      <c r="C219" s="127" t="s">
        <v>2721</v>
      </c>
      <c r="D219" s="127" t="s">
        <v>2721</v>
      </c>
      <c r="E219" s="127" t="s">
        <v>2721</v>
      </c>
      <c r="F219" s="127" t="s">
        <v>2721</v>
      </c>
      <c r="G219" s="127" t="s">
        <v>2721</v>
      </c>
      <c r="H219" s="127" t="s">
        <v>2721</v>
      </c>
      <c r="I219" s="127" t="s">
        <v>2721</v>
      </c>
      <c r="J219" s="127" t="s">
        <v>2721</v>
      </c>
      <c r="K219" s="127" t="s">
        <v>2721</v>
      </c>
      <c r="L219" s="127" t="s">
        <v>2721</v>
      </c>
      <c r="M219" s="127" t="s">
        <v>2721</v>
      </c>
      <c r="N219" s="127" t="s">
        <v>2721</v>
      </c>
      <c r="O219" s="127" t="s">
        <v>2721</v>
      </c>
      <c r="P219" s="127" t="s">
        <v>2721</v>
      </c>
      <c r="Q219" s="127" t="s">
        <v>2721</v>
      </c>
      <c r="R219" s="127" t="s">
        <v>2721</v>
      </c>
      <c r="S219" s="127" t="s">
        <v>2721</v>
      </c>
      <c r="T219" s="127" t="s">
        <v>2721</v>
      </c>
    </row>
    <row r="220" spans="1:20">
      <c r="A220" s="90" t="s">
        <v>200</v>
      </c>
      <c r="B220" s="130" t="s">
        <v>2721</v>
      </c>
      <c r="C220" s="130" t="s">
        <v>2721</v>
      </c>
      <c r="D220" s="130" t="s">
        <v>2721</v>
      </c>
      <c r="E220" s="130" t="s">
        <v>2721</v>
      </c>
      <c r="F220" s="130" t="s">
        <v>2721</v>
      </c>
      <c r="G220" s="130" t="s">
        <v>2721</v>
      </c>
      <c r="H220" s="130" t="s">
        <v>2721</v>
      </c>
      <c r="I220" s="130" t="s">
        <v>2721</v>
      </c>
      <c r="J220" s="130" t="s">
        <v>2721</v>
      </c>
      <c r="K220" s="127" t="s">
        <v>2721</v>
      </c>
      <c r="L220" s="127" t="s">
        <v>2721</v>
      </c>
      <c r="M220" s="127" t="s">
        <v>2721</v>
      </c>
      <c r="N220" s="127" t="s">
        <v>2721</v>
      </c>
      <c r="O220" s="127" t="s">
        <v>2721</v>
      </c>
      <c r="P220" s="127" t="s">
        <v>2721</v>
      </c>
      <c r="Q220" s="127" t="s">
        <v>2721</v>
      </c>
      <c r="R220" s="127" t="s">
        <v>2721</v>
      </c>
      <c r="S220" s="127" t="s">
        <v>2721</v>
      </c>
      <c r="T220" s="127" t="s">
        <v>2721</v>
      </c>
    </row>
    <row r="221" spans="1:20">
      <c r="A221" s="90" t="s">
        <v>109</v>
      </c>
      <c r="B221" s="130" t="s">
        <v>2721</v>
      </c>
      <c r="C221" s="130" t="s">
        <v>2721</v>
      </c>
      <c r="D221" s="130" t="s">
        <v>2721</v>
      </c>
      <c r="E221" s="130" t="s">
        <v>2721</v>
      </c>
      <c r="F221" s="130" t="s">
        <v>2721</v>
      </c>
      <c r="G221" s="130" t="s">
        <v>2721</v>
      </c>
      <c r="H221" s="130" t="s">
        <v>2721</v>
      </c>
      <c r="I221" s="130" t="s">
        <v>2721</v>
      </c>
      <c r="J221" s="130" t="s">
        <v>2721</v>
      </c>
      <c r="K221" s="127" t="s">
        <v>2721</v>
      </c>
      <c r="L221" s="127" t="s">
        <v>2721</v>
      </c>
      <c r="M221" s="127" t="s">
        <v>2721</v>
      </c>
      <c r="N221" s="127" t="s">
        <v>2721</v>
      </c>
      <c r="O221" s="127" t="s">
        <v>2721</v>
      </c>
      <c r="P221" s="127" t="s">
        <v>2721</v>
      </c>
      <c r="Q221" s="127" t="s">
        <v>2721</v>
      </c>
      <c r="R221" s="127" t="s">
        <v>2721</v>
      </c>
      <c r="S221" s="127" t="s">
        <v>2721</v>
      </c>
      <c r="T221" s="127" t="s">
        <v>2721</v>
      </c>
    </row>
    <row r="222" spans="1:20">
      <c r="A222" s="90" t="s">
        <v>183</v>
      </c>
      <c r="B222" s="130" t="s">
        <v>2721</v>
      </c>
      <c r="C222" s="130" t="s">
        <v>2721</v>
      </c>
      <c r="D222" s="130" t="s">
        <v>2721</v>
      </c>
      <c r="E222" s="130" t="s">
        <v>2721</v>
      </c>
      <c r="F222" s="130" t="s">
        <v>2721</v>
      </c>
      <c r="G222" s="130" t="s">
        <v>2721</v>
      </c>
      <c r="H222" s="130" t="s">
        <v>2721</v>
      </c>
      <c r="I222" s="130" t="s">
        <v>2721</v>
      </c>
      <c r="J222" s="130" t="s">
        <v>2721</v>
      </c>
      <c r="K222" s="127" t="s">
        <v>2721</v>
      </c>
      <c r="L222" s="127" t="s">
        <v>2721</v>
      </c>
      <c r="M222" s="127" t="s">
        <v>2721</v>
      </c>
      <c r="N222" s="127" t="s">
        <v>2721</v>
      </c>
      <c r="O222" s="127" t="s">
        <v>2721</v>
      </c>
      <c r="P222" s="127" t="s">
        <v>2721</v>
      </c>
      <c r="Q222" s="127" t="s">
        <v>2721</v>
      </c>
      <c r="R222" s="127" t="s">
        <v>2721</v>
      </c>
      <c r="S222" s="127" t="s">
        <v>2721</v>
      </c>
      <c r="T222" s="127" t="s">
        <v>2721</v>
      </c>
    </row>
    <row r="223" spans="1:20">
      <c r="A223" s="90" t="s">
        <v>191</v>
      </c>
      <c r="B223" s="130" t="s">
        <v>2721</v>
      </c>
      <c r="C223" s="130" t="s">
        <v>2721</v>
      </c>
      <c r="D223" s="130" t="s">
        <v>2721</v>
      </c>
      <c r="E223" s="130" t="s">
        <v>2721</v>
      </c>
      <c r="F223" s="130" t="s">
        <v>2721</v>
      </c>
      <c r="G223" s="130" t="s">
        <v>2721</v>
      </c>
      <c r="H223" s="130" t="s">
        <v>2721</v>
      </c>
      <c r="I223" s="130" t="s">
        <v>2721</v>
      </c>
      <c r="J223" s="130" t="s">
        <v>2721</v>
      </c>
      <c r="K223" s="127" t="s">
        <v>2721</v>
      </c>
      <c r="L223" s="127" t="s">
        <v>2721</v>
      </c>
      <c r="M223" s="127" t="s">
        <v>2721</v>
      </c>
      <c r="N223" s="127" t="s">
        <v>2721</v>
      </c>
      <c r="O223" s="127" t="s">
        <v>2721</v>
      </c>
      <c r="P223" s="127" t="s">
        <v>2721</v>
      </c>
      <c r="Q223" s="127" t="s">
        <v>2721</v>
      </c>
      <c r="R223" s="127" t="s">
        <v>2721</v>
      </c>
      <c r="S223" s="127" t="s">
        <v>2721</v>
      </c>
      <c r="T223" s="127" t="s">
        <v>2721</v>
      </c>
    </row>
    <row r="224" spans="1:20">
      <c r="A224" s="90" t="s">
        <v>196</v>
      </c>
      <c r="B224" s="131" t="s">
        <v>2721</v>
      </c>
      <c r="C224" s="131" t="s">
        <v>2721</v>
      </c>
      <c r="D224" s="131" t="s">
        <v>2721</v>
      </c>
      <c r="E224" s="131" t="s">
        <v>2721</v>
      </c>
      <c r="F224" s="131" t="s">
        <v>2721</v>
      </c>
      <c r="G224" s="131" t="s">
        <v>2721</v>
      </c>
      <c r="H224" s="131" t="s">
        <v>2721</v>
      </c>
      <c r="I224" s="131" t="s">
        <v>2721</v>
      </c>
      <c r="J224" s="131" t="s">
        <v>2721</v>
      </c>
      <c r="K224" s="127" t="s">
        <v>2721</v>
      </c>
      <c r="L224" s="127" t="s">
        <v>2721</v>
      </c>
      <c r="M224" s="127" t="s">
        <v>2721</v>
      </c>
      <c r="N224" s="127" t="s">
        <v>2721</v>
      </c>
      <c r="O224" s="127" t="s">
        <v>2721</v>
      </c>
      <c r="P224" s="127" t="s">
        <v>2721</v>
      </c>
      <c r="Q224" s="127" t="s">
        <v>2721</v>
      </c>
      <c r="R224" s="127" t="s">
        <v>2721</v>
      </c>
      <c r="S224" s="127" t="s">
        <v>2721</v>
      </c>
      <c r="T224" s="127" t="s">
        <v>2721</v>
      </c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0:A216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222 A224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33 H225:H826 H35:H223 F10:F33 F225:F553 F35:F223 K10:K826 D10:D33 D225:D820 D35:D223" xr:uid="{00000000-0002-0000-0400-000002000000}">
      <formula1>#REF!</formula1>
    </dataValidation>
  </dataValidations>
  <pageMargins left="0" right="0" top="0.5" bottom="0.5" header="0" footer="0.25"/>
  <pageSetup paperSize="9" scale="1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zoomScale="55" zoomScaleNormal="55" workbookViewId="0"/>
  </sheetViews>
  <sheetFormatPr defaultColWidth="0" defaultRowHeight="18" zeroHeight="1"/>
  <cols>
    <col min="1" max="1" width="42.7109375" style="2" bestFit="1" customWidth="1"/>
    <col min="2" max="2" width="64.85546875" style="2" bestFit="1" customWidth="1"/>
    <col min="3" max="3" width="12.7109375" style="2" customWidth="1"/>
    <col min="4" max="4" width="11.7109375" style="2" customWidth="1"/>
    <col min="5" max="5" width="13.7109375" style="2" customWidth="1"/>
    <col min="6" max="6" width="44.7109375" style="2" bestFit="1" customWidth="1"/>
    <col min="7" max="7" width="12.28515625" style="1" bestFit="1" customWidth="1"/>
    <col min="8" max="8" width="13.7109375" style="1" customWidth="1"/>
    <col min="9" max="9" width="13.140625" style="1" bestFit="1" customWidth="1"/>
    <col min="10" max="10" width="31.140625" style="1" customWidth="1"/>
    <col min="11" max="11" width="10.7109375" style="1" customWidth="1"/>
    <col min="12" max="12" width="22.140625" style="1" customWidth="1"/>
    <col min="13" max="13" width="26.42578125" style="1" customWidth="1"/>
    <col min="14" max="14" width="24.710937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142</v>
      </c>
      <c r="B1" s="36" t="s" vm="1">
        <v>208</v>
      </c>
    </row>
    <row r="2" spans="1:14">
      <c r="A2" s="36" t="s">
        <v>141</v>
      </c>
      <c r="B2" s="36" t="s">
        <v>209</v>
      </c>
    </row>
    <row r="3" spans="1:14">
      <c r="A3" s="36" t="s">
        <v>143</v>
      </c>
      <c r="B3" s="36" t="s">
        <v>210</v>
      </c>
    </row>
    <row r="4" spans="1:14">
      <c r="A4" s="36" t="s">
        <v>144</v>
      </c>
      <c r="B4" s="36">
        <v>8602</v>
      </c>
    </row>
    <row r="5" spans="1:14" ht="18.75">
      <c r="A5" s="150" t="s">
        <v>89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</row>
    <row r="6" spans="1:14" s="3" customFormat="1">
      <c r="A6" s="37" t="s">
        <v>112</v>
      </c>
      <c r="B6" s="38" t="s">
        <v>44</v>
      </c>
      <c r="C6" s="38" t="s">
        <v>116</v>
      </c>
      <c r="D6" s="38" t="s">
        <v>173</v>
      </c>
      <c r="E6" s="38" t="s">
        <v>114</v>
      </c>
      <c r="F6" s="38" t="s">
        <v>65</v>
      </c>
      <c r="G6" s="38" t="s">
        <v>100</v>
      </c>
      <c r="H6" s="39" t="s">
        <v>185</v>
      </c>
      <c r="I6" s="39" t="s">
        <v>184</v>
      </c>
      <c r="J6" s="38" t="s">
        <v>199</v>
      </c>
      <c r="K6" s="39" t="s">
        <v>62</v>
      </c>
      <c r="L6" s="39" t="s">
        <v>59</v>
      </c>
      <c r="M6" s="39" t="s">
        <v>145</v>
      </c>
      <c r="N6" s="41" t="s">
        <v>147</v>
      </c>
    </row>
    <row r="7" spans="1:14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118" t="s">
        <v>2721</v>
      </c>
      <c r="G7" s="118" t="s">
        <v>2721</v>
      </c>
      <c r="H7" s="12" t="s">
        <v>192</v>
      </c>
      <c r="I7" s="118" t="s">
        <v>2721</v>
      </c>
      <c r="J7" s="12" t="s">
        <v>188</v>
      </c>
      <c r="K7" s="12" t="s">
        <v>188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70" t="s">
        <v>28</v>
      </c>
      <c r="B9" s="120" t="s">
        <v>2721</v>
      </c>
      <c r="C9" s="120" t="s">
        <v>2721</v>
      </c>
      <c r="D9" s="120" t="s">
        <v>2721</v>
      </c>
      <c r="E9" s="120" t="s">
        <v>2721</v>
      </c>
      <c r="F9" s="120" t="s">
        <v>2721</v>
      </c>
      <c r="G9" s="120" t="s">
        <v>2721</v>
      </c>
      <c r="H9" s="120" t="s">
        <v>2721</v>
      </c>
      <c r="I9" s="120" t="s">
        <v>2721</v>
      </c>
      <c r="J9" s="72">
        <v>0.31423335699999999</v>
      </c>
      <c r="K9" s="72">
        <v>521.08275715599996</v>
      </c>
      <c r="L9" s="120" t="s">
        <v>2721</v>
      </c>
      <c r="M9" s="75">
        <f>IFERROR(K9/$K$9,0)</f>
        <v>1</v>
      </c>
      <c r="N9" s="75">
        <f>K9/'סכום נכסי הקרן'!$C$41</f>
        <v>6.816499387619742E-3</v>
      </c>
    </row>
    <row r="10" spans="1:14">
      <c r="A10" s="55" t="s">
        <v>179</v>
      </c>
      <c r="B10" s="121" t="s">
        <v>2721</v>
      </c>
      <c r="C10" s="121" t="s">
        <v>2721</v>
      </c>
      <c r="D10" s="121" t="s">
        <v>2721</v>
      </c>
      <c r="E10" s="121" t="s">
        <v>2721</v>
      </c>
      <c r="F10" s="121" t="s">
        <v>2721</v>
      </c>
      <c r="G10" s="121" t="s">
        <v>2721</v>
      </c>
      <c r="H10" s="121" t="s">
        <v>2721</v>
      </c>
      <c r="I10" s="121" t="s">
        <v>2721</v>
      </c>
      <c r="J10" s="64">
        <v>0.25917767100000005</v>
      </c>
      <c r="K10" s="64">
        <v>381.87540131799994</v>
      </c>
      <c r="L10" s="121" t="s">
        <v>2721</v>
      </c>
      <c r="M10" s="65">
        <f t="shared" ref="M10:M73" si="0">IFERROR(K10/$K$9,0)</f>
        <v>0.73284981334294164</v>
      </c>
      <c r="N10" s="65">
        <f>K10/'סכום נכסי הקרן'!$C$41</f>
        <v>4.9954703038694037E-3</v>
      </c>
    </row>
    <row r="11" spans="1:14">
      <c r="A11" s="71" t="s">
        <v>728</v>
      </c>
      <c r="B11" s="121" t="s">
        <v>2721</v>
      </c>
      <c r="C11" s="121" t="s">
        <v>2721</v>
      </c>
      <c r="D11" s="121" t="s">
        <v>2721</v>
      </c>
      <c r="E11" s="121" t="s">
        <v>2721</v>
      </c>
      <c r="F11" s="121" t="s">
        <v>2721</v>
      </c>
      <c r="G11" s="121" t="s">
        <v>2721</v>
      </c>
      <c r="H11" s="121" t="s">
        <v>2721</v>
      </c>
      <c r="I11" s="121" t="s">
        <v>2721</v>
      </c>
      <c r="J11" s="64">
        <v>3.5817954999999999E-2</v>
      </c>
      <c r="K11" s="64">
        <v>236.98736475899995</v>
      </c>
      <c r="L11" s="121" t="s">
        <v>2721</v>
      </c>
      <c r="M11" s="65">
        <f t="shared" si="0"/>
        <v>0.45479794045085142</v>
      </c>
      <c r="N11" s="65">
        <f>K11/'סכום נכסי הקרן'!$C$41</f>
        <v>3.1001298825739489E-3</v>
      </c>
    </row>
    <row r="12" spans="1:14">
      <c r="A12" s="60" t="s">
        <v>729</v>
      </c>
      <c r="B12" s="54" t="s">
        <v>730</v>
      </c>
      <c r="C12" s="67" t="s">
        <v>117</v>
      </c>
      <c r="D12" s="67" t="s">
        <v>26</v>
      </c>
      <c r="E12" s="54" t="s">
        <v>548</v>
      </c>
      <c r="F12" s="67" t="s">
        <v>243</v>
      </c>
      <c r="G12" s="67" t="s">
        <v>129</v>
      </c>
      <c r="H12" s="61">
        <v>180.54840100000001</v>
      </c>
      <c r="I12" s="63">
        <v>2400</v>
      </c>
      <c r="J12" s="124" t="s">
        <v>2721</v>
      </c>
      <c r="K12" s="61">
        <v>4.3331616210000004</v>
      </c>
      <c r="L12" s="62">
        <v>8.0444752342721874E-7</v>
      </c>
      <c r="M12" s="62">
        <f t="shared" si="0"/>
        <v>8.3156879814059049E-3</v>
      </c>
      <c r="N12" s="62">
        <f>K12/'סכום נכסי הקרן'!$C$41</f>
        <v>5.66838820328902E-5</v>
      </c>
    </row>
    <row r="13" spans="1:14">
      <c r="A13" s="60" t="s">
        <v>731</v>
      </c>
      <c r="B13" s="54" t="s">
        <v>732</v>
      </c>
      <c r="C13" s="67" t="s">
        <v>117</v>
      </c>
      <c r="D13" s="67" t="s">
        <v>26</v>
      </c>
      <c r="E13" s="54" t="s">
        <v>733</v>
      </c>
      <c r="F13" s="67" t="s">
        <v>580</v>
      </c>
      <c r="G13" s="67" t="s">
        <v>129</v>
      </c>
      <c r="H13" s="61">
        <v>22.743079000000002</v>
      </c>
      <c r="I13" s="63">
        <v>27680</v>
      </c>
      <c r="J13" s="124" t="s">
        <v>2721</v>
      </c>
      <c r="K13" s="61">
        <v>6.2952841810000004</v>
      </c>
      <c r="L13" s="62">
        <v>4.0543197813430917E-7</v>
      </c>
      <c r="M13" s="62">
        <f t="shared" si="0"/>
        <v>1.2081160035612808E-2</v>
      </c>
      <c r="N13" s="62">
        <f>K13/'סכום נכסי הקרן'!$C$41</f>
        <v>8.2351219984490813E-5</v>
      </c>
    </row>
    <row r="14" spans="1:14">
      <c r="A14" s="60" t="s">
        <v>734</v>
      </c>
      <c r="B14" s="54" t="s">
        <v>735</v>
      </c>
      <c r="C14" s="67" t="s">
        <v>117</v>
      </c>
      <c r="D14" s="67" t="s">
        <v>26</v>
      </c>
      <c r="E14" s="54" t="s">
        <v>736</v>
      </c>
      <c r="F14" s="67" t="s">
        <v>379</v>
      </c>
      <c r="G14" s="67" t="s">
        <v>129</v>
      </c>
      <c r="H14" s="61">
        <v>826.58597500000008</v>
      </c>
      <c r="I14" s="63">
        <v>1818</v>
      </c>
      <c r="J14" s="124" t="s">
        <v>2721</v>
      </c>
      <c r="K14" s="61">
        <v>15.027333021</v>
      </c>
      <c r="L14" s="62">
        <v>6.41047540484301E-7</v>
      </c>
      <c r="M14" s="62">
        <f t="shared" si="0"/>
        <v>2.8838668742403175E-2</v>
      </c>
      <c r="N14" s="62">
        <f>K14/'סכום נכסי הקרן'!$C$41</f>
        <v>1.9657876782235985E-4</v>
      </c>
    </row>
    <row r="15" spans="1:14">
      <c r="A15" s="60" t="s">
        <v>737</v>
      </c>
      <c r="B15" s="54" t="s">
        <v>738</v>
      </c>
      <c r="C15" s="67" t="s">
        <v>117</v>
      </c>
      <c r="D15" s="67" t="s">
        <v>26</v>
      </c>
      <c r="E15" s="54" t="s">
        <v>727</v>
      </c>
      <c r="F15" s="67" t="s">
        <v>586</v>
      </c>
      <c r="G15" s="67" t="s">
        <v>129</v>
      </c>
      <c r="H15" s="61">
        <v>19.745289</v>
      </c>
      <c r="I15" s="63">
        <v>77500</v>
      </c>
      <c r="J15" s="61">
        <v>3.5817954999999999E-2</v>
      </c>
      <c r="K15" s="61">
        <v>15.338416928000001</v>
      </c>
      <c r="L15" s="62">
        <v>4.4417500396478596E-7</v>
      </c>
      <c r="M15" s="62">
        <f t="shared" si="0"/>
        <v>2.9435663946577373E-2</v>
      </c>
      <c r="N15" s="62">
        <f>K15/'סכום נכסי הקרן'!$C$41</f>
        <v>2.006481852660252E-4</v>
      </c>
    </row>
    <row r="16" spans="1:14">
      <c r="A16" s="60" t="s">
        <v>739</v>
      </c>
      <c r="B16" s="54" t="s">
        <v>740</v>
      </c>
      <c r="C16" s="67" t="s">
        <v>117</v>
      </c>
      <c r="D16" s="67" t="s">
        <v>26</v>
      </c>
      <c r="E16" s="54" t="s">
        <v>741</v>
      </c>
      <c r="F16" s="67" t="s">
        <v>466</v>
      </c>
      <c r="G16" s="67" t="s">
        <v>129</v>
      </c>
      <c r="H16" s="61">
        <v>4.80898</v>
      </c>
      <c r="I16" s="63">
        <v>152920</v>
      </c>
      <c r="J16" s="124" t="s">
        <v>2721</v>
      </c>
      <c r="K16" s="61">
        <v>7.3538925980000007</v>
      </c>
      <c r="L16" s="62">
        <v>1.2525319665250389E-6</v>
      </c>
      <c r="M16" s="62">
        <f t="shared" si="0"/>
        <v>1.4112715297156566E-2</v>
      </c>
      <c r="N16" s="62">
        <f>K16/'סכום נכסי הקרן'!$C$41</f>
        <v>9.6199315180719501E-5</v>
      </c>
    </row>
    <row r="17" spans="1:14">
      <c r="A17" s="60" t="s">
        <v>742</v>
      </c>
      <c r="B17" s="54" t="s">
        <v>743</v>
      </c>
      <c r="C17" s="67" t="s">
        <v>117</v>
      </c>
      <c r="D17" s="67" t="s">
        <v>26</v>
      </c>
      <c r="E17" s="54" t="s">
        <v>272</v>
      </c>
      <c r="F17" s="67" t="s">
        <v>260</v>
      </c>
      <c r="G17" s="67" t="s">
        <v>129</v>
      </c>
      <c r="H17" s="61">
        <v>178.25376199999999</v>
      </c>
      <c r="I17" s="63">
        <v>2000</v>
      </c>
      <c r="J17" s="124" t="s">
        <v>2721</v>
      </c>
      <c r="K17" s="61">
        <v>3.5650752489999999</v>
      </c>
      <c r="L17" s="62">
        <v>3.7899897000991184E-7</v>
      </c>
      <c r="M17" s="62">
        <f t="shared" si="0"/>
        <v>6.8416680460848568E-3</v>
      </c>
      <c r="N17" s="62">
        <f>K17/'סכום נכסי הקרן'!$C$41</f>
        <v>4.663622604643498E-5</v>
      </c>
    </row>
    <row r="18" spans="1:14">
      <c r="A18" s="60" t="s">
        <v>744</v>
      </c>
      <c r="B18" s="54" t="s">
        <v>745</v>
      </c>
      <c r="C18" s="67" t="s">
        <v>117</v>
      </c>
      <c r="D18" s="67" t="s">
        <v>26</v>
      </c>
      <c r="E18" s="54" t="s">
        <v>682</v>
      </c>
      <c r="F18" s="67" t="s">
        <v>580</v>
      </c>
      <c r="G18" s="67" t="s">
        <v>129</v>
      </c>
      <c r="H18" s="61">
        <v>75.450261999999995</v>
      </c>
      <c r="I18" s="63">
        <v>7120</v>
      </c>
      <c r="J18" s="124" t="s">
        <v>2721</v>
      </c>
      <c r="K18" s="61">
        <v>5.3720586319999999</v>
      </c>
      <c r="L18" s="62">
        <v>6.4018216644834643E-7</v>
      </c>
      <c r="M18" s="62">
        <f t="shared" si="0"/>
        <v>1.0309415458918614E-2</v>
      </c>
      <c r="N18" s="62">
        <f>K18/'סכום נכסי הקרן'!$C$41</f>
        <v>7.0274124162436231E-5</v>
      </c>
    </row>
    <row r="19" spans="1:14">
      <c r="A19" s="60" t="s">
        <v>746</v>
      </c>
      <c r="B19" s="54" t="s">
        <v>747</v>
      </c>
      <c r="C19" s="67" t="s">
        <v>117</v>
      </c>
      <c r="D19" s="67" t="s">
        <v>26</v>
      </c>
      <c r="E19" s="54" t="s">
        <v>748</v>
      </c>
      <c r="F19" s="67" t="s">
        <v>123</v>
      </c>
      <c r="G19" s="67" t="s">
        <v>129</v>
      </c>
      <c r="H19" s="61">
        <v>75.724592000000001</v>
      </c>
      <c r="I19" s="63">
        <v>4850</v>
      </c>
      <c r="J19" s="124" t="s">
        <v>2721</v>
      </c>
      <c r="K19" s="61">
        <v>3.6726426929999998</v>
      </c>
      <c r="L19" s="62">
        <v>4.2760656162571353E-7</v>
      </c>
      <c r="M19" s="62">
        <f t="shared" si="0"/>
        <v>7.0480986802265201E-3</v>
      </c>
      <c r="N19" s="62">
        <f>K19/'סכום נכסי הקרן'!$C$41</f>
        <v>4.8043360337647593E-5</v>
      </c>
    </row>
    <row r="20" spans="1:14">
      <c r="A20" s="60" t="s">
        <v>749</v>
      </c>
      <c r="B20" s="54" t="s">
        <v>750</v>
      </c>
      <c r="C20" s="67" t="s">
        <v>117</v>
      </c>
      <c r="D20" s="67" t="s">
        <v>26</v>
      </c>
      <c r="E20" s="54" t="s">
        <v>685</v>
      </c>
      <c r="F20" s="67" t="s">
        <v>580</v>
      </c>
      <c r="G20" s="67" t="s">
        <v>129</v>
      </c>
      <c r="H20" s="61">
        <v>419.00031300000001</v>
      </c>
      <c r="I20" s="63">
        <v>1336</v>
      </c>
      <c r="J20" s="124" t="s">
        <v>2721</v>
      </c>
      <c r="K20" s="61">
        <v>5.5978441820000002</v>
      </c>
      <c r="L20" s="62">
        <v>7.6475312254489795E-7</v>
      </c>
      <c r="M20" s="62">
        <f t="shared" si="0"/>
        <v>1.0742716209901639E-2</v>
      </c>
      <c r="N20" s="62">
        <f>K20/'סכום נכסי הקרן'!$C$41</f>
        <v>7.3227718466167211E-5</v>
      </c>
    </row>
    <row r="21" spans="1:14">
      <c r="A21" s="60" t="s">
        <v>751</v>
      </c>
      <c r="B21" s="54" t="s">
        <v>752</v>
      </c>
      <c r="C21" s="67" t="s">
        <v>117</v>
      </c>
      <c r="D21" s="67" t="s">
        <v>26</v>
      </c>
      <c r="E21" s="54" t="s">
        <v>280</v>
      </c>
      <c r="F21" s="67" t="s">
        <v>260</v>
      </c>
      <c r="G21" s="67" t="s">
        <v>129</v>
      </c>
      <c r="H21" s="61">
        <v>54.668593000000001</v>
      </c>
      <c r="I21" s="63">
        <v>6200</v>
      </c>
      <c r="J21" s="124" t="s">
        <v>2721</v>
      </c>
      <c r="K21" s="61">
        <v>3.389452736</v>
      </c>
      <c r="L21" s="62">
        <v>4.4173977875757957E-7</v>
      </c>
      <c r="M21" s="62">
        <f t="shared" si="0"/>
        <v>6.5046342245120145E-3</v>
      </c>
      <c r="N21" s="62">
        <f>K21/'סכום נכסי הקרן'!$C$41</f>
        <v>4.4338835208076563E-5</v>
      </c>
    </row>
    <row r="22" spans="1:14">
      <c r="A22" s="60" t="s">
        <v>753</v>
      </c>
      <c r="B22" s="54" t="s">
        <v>754</v>
      </c>
      <c r="C22" s="67" t="s">
        <v>117</v>
      </c>
      <c r="D22" s="67" t="s">
        <v>26</v>
      </c>
      <c r="E22" s="54" t="s">
        <v>528</v>
      </c>
      <c r="F22" s="67" t="s">
        <v>529</v>
      </c>
      <c r="G22" s="67" t="s">
        <v>129</v>
      </c>
      <c r="H22" s="61">
        <v>11.189209999999997</v>
      </c>
      <c r="I22" s="63">
        <v>5701</v>
      </c>
      <c r="J22" s="124" t="s">
        <v>2721</v>
      </c>
      <c r="K22" s="61">
        <v>0.63789687400000006</v>
      </c>
      <c r="L22" s="62">
        <v>1.1052076607104408E-7</v>
      </c>
      <c r="M22" s="62">
        <f t="shared" si="0"/>
        <v>1.2241757479782213E-3</v>
      </c>
      <c r="N22" s="62">
        <f>K22/'סכום נכסי הקרן'!$C$41</f>
        <v>8.344593236432485E-6</v>
      </c>
    </row>
    <row r="23" spans="1:14">
      <c r="A23" s="60" t="s">
        <v>755</v>
      </c>
      <c r="B23" s="54" t="s">
        <v>756</v>
      </c>
      <c r="C23" s="67" t="s">
        <v>117</v>
      </c>
      <c r="D23" s="67" t="s">
        <v>26</v>
      </c>
      <c r="E23" s="54" t="s">
        <v>383</v>
      </c>
      <c r="F23" s="67" t="s">
        <v>152</v>
      </c>
      <c r="G23" s="67" t="s">
        <v>129</v>
      </c>
      <c r="H23" s="61">
        <v>1617.1560589999999</v>
      </c>
      <c r="I23" s="63">
        <v>495</v>
      </c>
      <c r="J23" s="124" t="s">
        <v>2721</v>
      </c>
      <c r="K23" s="61">
        <v>8.0049224920000004</v>
      </c>
      <c r="L23" s="62">
        <v>5.8448066139841891E-7</v>
      </c>
      <c r="M23" s="62">
        <f t="shared" si="0"/>
        <v>1.5362094373818466E-2</v>
      </c>
      <c r="N23" s="62">
        <f>K23/'סכום נכסי הקרן'!$C$41</f>
        <v>1.0471570689169026E-4</v>
      </c>
    </row>
    <row r="24" spans="1:14">
      <c r="A24" s="60" t="s">
        <v>757</v>
      </c>
      <c r="B24" s="54" t="s">
        <v>758</v>
      </c>
      <c r="C24" s="67" t="s">
        <v>117</v>
      </c>
      <c r="D24" s="67" t="s">
        <v>26</v>
      </c>
      <c r="E24" s="54" t="s">
        <v>288</v>
      </c>
      <c r="F24" s="67" t="s">
        <v>260</v>
      </c>
      <c r="G24" s="67" t="s">
        <v>129</v>
      </c>
      <c r="H24" s="61">
        <v>25.603820999999996</v>
      </c>
      <c r="I24" s="63">
        <v>37170</v>
      </c>
      <c r="J24" s="124" t="s">
        <v>2721</v>
      </c>
      <c r="K24" s="61">
        <v>9.5169400950000007</v>
      </c>
      <c r="L24" s="62">
        <v>1.048060096949102E-6</v>
      </c>
      <c r="M24" s="62">
        <f t="shared" si="0"/>
        <v>1.8263778573181327E-2</v>
      </c>
      <c r="N24" s="62">
        <f>K24/'סכום נכסי הקרן'!$C$41</f>
        <v>1.2449503545971309E-4</v>
      </c>
    </row>
    <row r="25" spans="1:14">
      <c r="A25" s="60" t="s">
        <v>759</v>
      </c>
      <c r="B25" s="54" t="s">
        <v>760</v>
      </c>
      <c r="C25" s="67" t="s">
        <v>117</v>
      </c>
      <c r="D25" s="67" t="s">
        <v>26</v>
      </c>
      <c r="E25" s="54" t="s">
        <v>761</v>
      </c>
      <c r="F25" s="67" t="s">
        <v>231</v>
      </c>
      <c r="G25" s="67" t="s">
        <v>129</v>
      </c>
      <c r="H25" s="61">
        <v>20.315504000000001</v>
      </c>
      <c r="I25" s="63">
        <v>14990</v>
      </c>
      <c r="J25" s="124" t="s">
        <v>2721</v>
      </c>
      <c r="K25" s="61">
        <v>3.0452940210000001</v>
      </c>
      <c r="L25" s="62">
        <v>2.0248675272131857E-7</v>
      </c>
      <c r="M25" s="62">
        <f t="shared" si="0"/>
        <v>5.8441657859124099E-3</v>
      </c>
      <c r="N25" s="62">
        <f>K25/'סכום נכסי הקרן'!$C$41</f>
        <v>3.9836752500820197E-5</v>
      </c>
    </row>
    <row r="26" spans="1:14">
      <c r="A26" s="60" t="s">
        <v>762</v>
      </c>
      <c r="B26" s="54" t="s">
        <v>763</v>
      </c>
      <c r="C26" s="67" t="s">
        <v>117</v>
      </c>
      <c r="D26" s="67" t="s">
        <v>26</v>
      </c>
      <c r="E26" s="54" t="s">
        <v>764</v>
      </c>
      <c r="F26" s="67" t="s">
        <v>231</v>
      </c>
      <c r="G26" s="67" t="s">
        <v>129</v>
      </c>
      <c r="H26" s="61">
        <v>547.39428999999996</v>
      </c>
      <c r="I26" s="63">
        <v>1835</v>
      </c>
      <c r="J26" s="124" t="s">
        <v>2721</v>
      </c>
      <c r="K26" s="61">
        <v>10.044685222</v>
      </c>
      <c r="L26" s="62">
        <v>4.4251357533887926E-7</v>
      </c>
      <c r="M26" s="62">
        <f t="shared" si="0"/>
        <v>1.927656420032501E-2</v>
      </c>
      <c r="N26" s="62">
        <f>K26/'סכום נכסי הקרן'!$C$41</f>
        <v>1.3139868806692808E-4</v>
      </c>
    </row>
    <row r="27" spans="1:14">
      <c r="A27" s="60" t="s">
        <v>765</v>
      </c>
      <c r="B27" s="54" t="s">
        <v>766</v>
      </c>
      <c r="C27" s="67" t="s">
        <v>117</v>
      </c>
      <c r="D27" s="67" t="s">
        <v>26</v>
      </c>
      <c r="E27" s="54" t="s">
        <v>767</v>
      </c>
      <c r="F27" s="67" t="s">
        <v>123</v>
      </c>
      <c r="G27" s="67" t="s">
        <v>129</v>
      </c>
      <c r="H27" s="61">
        <v>2.1020479999999999</v>
      </c>
      <c r="I27" s="63">
        <v>46450</v>
      </c>
      <c r="J27" s="124" t="s">
        <v>2721</v>
      </c>
      <c r="K27" s="61">
        <v>0.97640119200000008</v>
      </c>
      <c r="L27" s="62">
        <v>1.1357687614638028E-7</v>
      </c>
      <c r="M27" s="62">
        <f t="shared" si="0"/>
        <v>1.8737929409314315E-3</v>
      </c>
      <c r="N27" s="62">
        <f>K27/'סכום נכסי הקרן'!$C$41</f>
        <v>1.27727084343853E-5</v>
      </c>
    </row>
    <row r="28" spans="1:14">
      <c r="A28" s="60" t="s">
        <v>768</v>
      </c>
      <c r="B28" s="54" t="s">
        <v>769</v>
      </c>
      <c r="C28" s="67" t="s">
        <v>117</v>
      </c>
      <c r="D28" s="67" t="s">
        <v>26</v>
      </c>
      <c r="E28" s="54" t="s">
        <v>302</v>
      </c>
      <c r="F28" s="67" t="s">
        <v>303</v>
      </c>
      <c r="G28" s="67" t="s">
        <v>129</v>
      </c>
      <c r="H28" s="61">
        <v>118.22806</v>
      </c>
      <c r="I28" s="63">
        <v>3807</v>
      </c>
      <c r="J28" s="124" t="s">
        <v>2721</v>
      </c>
      <c r="K28" s="61">
        <v>4.5009422299999997</v>
      </c>
      <c r="L28" s="62">
        <v>4.6713046163906985E-7</v>
      </c>
      <c r="M28" s="62">
        <f t="shared" si="0"/>
        <v>8.6376725542897277E-3</v>
      </c>
      <c r="N28" s="62">
        <f>K28/'סכום נכסי הקרן'!$C$41</f>
        <v>5.887868967677578E-5</v>
      </c>
    </row>
    <row r="29" spans="1:14">
      <c r="A29" s="60" t="s">
        <v>770</v>
      </c>
      <c r="B29" s="54" t="s">
        <v>771</v>
      </c>
      <c r="C29" s="67" t="s">
        <v>117</v>
      </c>
      <c r="D29" s="67" t="s">
        <v>26</v>
      </c>
      <c r="E29" s="54" t="s">
        <v>593</v>
      </c>
      <c r="F29" s="67" t="s">
        <v>303</v>
      </c>
      <c r="G29" s="67" t="s">
        <v>129</v>
      </c>
      <c r="H29" s="61">
        <v>97.759449000000004</v>
      </c>
      <c r="I29" s="63">
        <v>2893</v>
      </c>
      <c r="J29" s="124" t="s">
        <v>2721</v>
      </c>
      <c r="K29" s="61">
        <v>2.8281808590000002</v>
      </c>
      <c r="L29" s="62">
        <v>4.6837935250290765E-7</v>
      </c>
      <c r="M29" s="62">
        <f t="shared" si="0"/>
        <v>5.4275080496538272E-3</v>
      </c>
      <c r="N29" s="62">
        <f>K29/'סכום נכסי הקרן'!$C$41</f>
        <v>3.6996605296766536E-5</v>
      </c>
    </row>
    <row r="30" spans="1:14">
      <c r="A30" s="60" t="s">
        <v>772</v>
      </c>
      <c r="B30" s="54" t="s">
        <v>773</v>
      </c>
      <c r="C30" s="67" t="s">
        <v>117</v>
      </c>
      <c r="D30" s="67" t="s">
        <v>26</v>
      </c>
      <c r="E30" s="54" t="s">
        <v>774</v>
      </c>
      <c r="F30" s="67" t="s">
        <v>466</v>
      </c>
      <c r="G30" s="67" t="s">
        <v>129</v>
      </c>
      <c r="H30" s="61">
        <v>2.2269019999999999</v>
      </c>
      <c r="I30" s="63">
        <v>91410</v>
      </c>
      <c r="J30" s="124" t="s">
        <v>2721</v>
      </c>
      <c r="K30" s="61">
        <v>2.0356110940000001</v>
      </c>
      <c r="L30" s="62">
        <v>2.9088103343463458E-7</v>
      </c>
      <c r="M30" s="62">
        <f t="shared" si="0"/>
        <v>3.9065025008889059E-3</v>
      </c>
      <c r="N30" s="62">
        <f>K30/'סכום נכסי הקרן'!$C$41</f>
        <v>2.6628671905044217E-5</v>
      </c>
    </row>
    <row r="31" spans="1:14">
      <c r="A31" s="60" t="s">
        <v>775</v>
      </c>
      <c r="B31" s="54" t="s">
        <v>776</v>
      </c>
      <c r="C31" s="67" t="s">
        <v>117</v>
      </c>
      <c r="D31" s="67" t="s">
        <v>26</v>
      </c>
      <c r="E31" s="54" t="s">
        <v>777</v>
      </c>
      <c r="F31" s="67" t="s">
        <v>778</v>
      </c>
      <c r="G31" s="67" t="s">
        <v>129</v>
      </c>
      <c r="H31" s="61">
        <v>41.79289</v>
      </c>
      <c r="I31" s="63">
        <v>11090</v>
      </c>
      <c r="J31" s="124" t="s">
        <v>2721</v>
      </c>
      <c r="K31" s="61">
        <v>4.6348314459999997</v>
      </c>
      <c r="L31" s="62">
        <v>3.7831246506690274E-7</v>
      </c>
      <c r="M31" s="62">
        <f t="shared" si="0"/>
        <v>8.8946168000190416E-3</v>
      </c>
      <c r="N31" s="62">
        <f>K31/'סכום נכסי הקרן'!$C$41</f>
        <v>6.0630149970442071E-5</v>
      </c>
    </row>
    <row r="32" spans="1:14">
      <c r="A32" s="60" t="s">
        <v>779</v>
      </c>
      <c r="B32" s="54" t="s">
        <v>780</v>
      </c>
      <c r="C32" s="67" t="s">
        <v>117</v>
      </c>
      <c r="D32" s="67" t="s">
        <v>26</v>
      </c>
      <c r="E32" s="54" t="s">
        <v>781</v>
      </c>
      <c r="F32" s="67" t="s">
        <v>782</v>
      </c>
      <c r="G32" s="67" t="s">
        <v>129</v>
      </c>
      <c r="H32" s="61">
        <v>127.199569</v>
      </c>
      <c r="I32" s="63">
        <v>3815</v>
      </c>
      <c r="J32" s="124" t="s">
        <v>2721</v>
      </c>
      <c r="K32" s="61">
        <v>4.8526635649999994</v>
      </c>
      <c r="L32" s="62">
        <v>1.1348264917616666E-7</v>
      </c>
      <c r="M32" s="62">
        <f t="shared" si="0"/>
        <v>9.3126542729703599E-3</v>
      </c>
      <c r="N32" s="62">
        <f>K32/'סכום נכסי הקרן'!$C$41</f>
        <v>6.3479702148816838E-5</v>
      </c>
    </row>
    <row r="33" spans="1:14">
      <c r="A33" s="60" t="s">
        <v>783</v>
      </c>
      <c r="B33" s="54" t="s">
        <v>784</v>
      </c>
      <c r="C33" s="67" t="s">
        <v>117</v>
      </c>
      <c r="D33" s="67" t="s">
        <v>26</v>
      </c>
      <c r="E33" s="54" t="s">
        <v>311</v>
      </c>
      <c r="F33" s="67" t="s">
        <v>231</v>
      </c>
      <c r="G33" s="67" t="s">
        <v>129</v>
      </c>
      <c r="H33" s="61">
        <v>763.50330399999996</v>
      </c>
      <c r="I33" s="63">
        <v>2950</v>
      </c>
      <c r="J33" s="124" t="s">
        <v>2721</v>
      </c>
      <c r="K33" s="61">
        <v>22.523347481000002</v>
      </c>
      <c r="L33" s="62">
        <v>5.013627420321282E-7</v>
      </c>
      <c r="M33" s="62">
        <f t="shared" si="0"/>
        <v>4.3224127399512167E-2</v>
      </c>
      <c r="N33" s="62">
        <f>K33/'סכום נכסי הקרן'!$C$41</f>
        <v>2.946372379491724E-4</v>
      </c>
    </row>
    <row r="34" spans="1:14">
      <c r="A34" s="60" t="s">
        <v>785</v>
      </c>
      <c r="B34" s="54" t="s">
        <v>786</v>
      </c>
      <c r="C34" s="67" t="s">
        <v>117</v>
      </c>
      <c r="D34" s="67" t="s">
        <v>26</v>
      </c>
      <c r="E34" s="54" t="s">
        <v>320</v>
      </c>
      <c r="F34" s="67" t="s">
        <v>260</v>
      </c>
      <c r="G34" s="67" t="s">
        <v>129</v>
      </c>
      <c r="H34" s="61">
        <v>841.57544199999984</v>
      </c>
      <c r="I34" s="63">
        <v>1070</v>
      </c>
      <c r="J34" s="124" t="s">
        <v>2721</v>
      </c>
      <c r="K34" s="61">
        <v>9.0048572280000005</v>
      </c>
      <c r="L34" s="62">
        <v>1.1140976500904593E-6</v>
      </c>
      <c r="M34" s="62">
        <f t="shared" si="0"/>
        <v>1.7281050091059062E-2</v>
      </c>
      <c r="N34" s="62">
        <f>K34/'סכום נכסי הקרן'!$C$41</f>
        <v>1.1779626736313019E-4</v>
      </c>
    </row>
    <row r="35" spans="1:14">
      <c r="A35" s="60" t="s">
        <v>787</v>
      </c>
      <c r="B35" s="54" t="s">
        <v>788</v>
      </c>
      <c r="C35" s="67" t="s">
        <v>117</v>
      </c>
      <c r="D35" s="67" t="s">
        <v>26</v>
      </c>
      <c r="E35" s="54" t="s">
        <v>789</v>
      </c>
      <c r="F35" s="67" t="s">
        <v>231</v>
      </c>
      <c r="G35" s="67" t="s">
        <v>129</v>
      </c>
      <c r="H35" s="61">
        <v>125.672112</v>
      </c>
      <c r="I35" s="63">
        <v>14260</v>
      </c>
      <c r="J35" s="124" t="s">
        <v>2721</v>
      </c>
      <c r="K35" s="61">
        <v>17.920843190999999</v>
      </c>
      <c r="L35" s="62">
        <v>4.8730226681783132E-7</v>
      </c>
      <c r="M35" s="62">
        <f t="shared" si="0"/>
        <v>3.4391549029197527E-2</v>
      </c>
      <c r="N35" s="62">
        <f>K35/'סכום נכסי הקרן'!$C$41</f>
        <v>2.3442997289681926E-4</v>
      </c>
    </row>
    <row r="36" spans="1:14">
      <c r="A36" s="60" t="s">
        <v>790</v>
      </c>
      <c r="B36" s="54" t="s">
        <v>791</v>
      </c>
      <c r="C36" s="67" t="s">
        <v>117</v>
      </c>
      <c r="D36" s="67" t="s">
        <v>26</v>
      </c>
      <c r="E36" s="54" t="s">
        <v>331</v>
      </c>
      <c r="F36" s="67" t="s">
        <v>260</v>
      </c>
      <c r="G36" s="67" t="s">
        <v>129</v>
      </c>
      <c r="H36" s="61">
        <v>35.565454000000003</v>
      </c>
      <c r="I36" s="63">
        <v>28100</v>
      </c>
      <c r="J36" s="124" t="s">
        <v>2721</v>
      </c>
      <c r="K36" s="61">
        <v>9.9938925960000002</v>
      </c>
      <c r="L36" s="62">
        <v>7.4869065012990509E-7</v>
      </c>
      <c r="M36" s="62">
        <f t="shared" si="0"/>
        <v>1.9179089038649694E-2</v>
      </c>
      <c r="N36" s="62">
        <f>K36/'סכום נכסי הקרן'!$C$41</f>
        <v>1.3073424868706017E-4</v>
      </c>
    </row>
    <row r="37" spans="1:14">
      <c r="A37" s="60" t="s">
        <v>792</v>
      </c>
      <c r="B37" s="54" t="s">
        <v>793</v>
      </c>
      <c r="C37" s="67" t="s">
        <v>117</v>
      </c>
      <c r="D37" s="67" t="s">
        <v>26</v>
      </c>
      <c r="E37" s="54" t="s">
        <v>794</v>
      </c>
      <c r="F37" s="67" t="s">
        <v>778</v>
      </c>
      <c r="G37" s="67" t="s">
        <v>129</v>
      </c>
      <c r="H37" s="61">
        <v>5.8937799999999996</v>
      </c>
      <c r="I37" s="63">
        <v>50140</v>
      </c>
      <c r="J37" s="124" t="s">
        <v>2721</v>
      </c>
      <c r="K37" s="61">
        <v>2.9551411810000006</v>
      </c>
      <c r="L37" s="62">
        <v>2.0368578590967742E-7</v>
      </c>
      <c r="M37" s="62">
        <f t="shared" si="0"/>
        <v>5.6711551868051943E-3</v>
      </c>
      <c r="N37" s="62">
        <f>K37/'סכום נכסי הקרן'!$C$41</f>
        <v>3.8657425857954131E-5</v>
      </c>
    </row>
    <row r="38" spans="1:14">
      <c r="A38" s="60" t="s">
        <v>795</v>
      </c>
      <c r="B38" s="54" t="s">
        <v>796</v>
      </c>
      <c r="C38" s="67" t="s">
        <v>117</v>
      </c>
      <c r="D38" s="67" t="s">
        <v>26</v>
      </c>
      <c r="E38" s="54" t="s">
        <v>797</v>
      </c>
      <c r="F38" s="67" t="s">
        <v>123</v>
      </c>
      <c r="G38" s="67" t="s">
        <v>129</v>
      </c>
      <c r="H38" s="61">
        <v>339.09678500000001</v>
      </c>
      <c r="I38" s="63">
        <v>1040</v>
      </c>
      <c r="J38" s="124" t="s">
        <v>2721</v>
      </c>
      <c r="K38" s="61">
        <v>3.5266065619999996</v>
      </c>
      <c r="L38" s="62">
        <v>2.8888442749946806E-7</v>
      </c>
      <c r="M38" s="62">
        <f t="shared" si="0"/>
        <v>6.767843521147671E-3</v>
      </c>
      <c r="N38" s="62">
        <f>K38/'סכום נכסי הקרן'!$C$41</f>
        <v>4.6133001217409339E-5</v>
      </c>
    </row>
    <row r="39" spans="1:14">
      <c r="A39" s="60" t="s">
        <v>798</v>
      </c>
      <c r="B39" s="54" t="s">
        <v>799</v>
      </c>
      <c r="C39" s="67" t="s">
        <v>117</v>
      </c>
      <c r="D39" s="67" t="s">
        <v>26</v>
      </c>
      <c r="E39" s="54" t="s">
        <v>800</v>
      </c>
      <c r="F39" s="67" t="s">
        <v>153</v>
      </c>
      <c r="G39" s="67" t="s">
        <v>129</v>
      </c>
      <c r="H39" s="61">
        <v>4.9367029999999996</v>
      </c>
      <c r="I39" s="63">
        <v>72500</v>
      </c>
      <c r="J39" s="124" t="s">
        <v>2721</v>
      </c>
      <c r="K39" s="61">
        <v>3.5791097209999991</v>
      </c>
      <c r="L39" s="62">
        <v>7.7951502027279413E-8</v>
      </c>
      <c r="M39" s="62">
        <f t="shared" si="0"/>
        <v>6.8686013341418195E-3</v>
      </c>
      <c r="N39" s="62">
        <f>K39/'סכום נכסי הקרן'!$C$41</f>
        <v>4.6819816787981861E-5</v>
      </c>
    </row>
    <row r="40" spans="1:14">
      <c r="A40" s="60" t="s">
        <v>801</v>
      </c>
      <c r="B40" s="54" t="s">
        <v>802</v>
      </c>
      <c r="C40" s="67" t="s">
        <v>117</v>
      </c>
      <c r="D40" s="67" t="s">
        <v>26</v>
      </c>
      <c r="E40" s="54" t="s">
        <v>259</v>
      </c>
      <c r="F40" s="67" t="s">
        <v>260</v>
      </c>
      <c r="G40" s="67" t="s">
        <v>129</v>
      </c>
      <c r="H40" s="61">
        <v>34.520589999999999</v>
      </c>
      <c r="I40" s="63">
        <v>23780</v>
      </c>
      <c r="J40" s="124" t="s">
        <v>2721</v>
      </c>
      <c r="K40" s="61">
        <v>8.208996183</v>
      </c>
      <c r="L40" s="62">
        <v>2.8465246441162878E-7</v>
      </c>
      <c r="M40" s="62">
        <f t="shared" si="0"/>
        <v>1.5753728309498484E-2</v>
      </c>
      <c r="N40" s="62">
        <f>K40/'סכום נכסי הקרן'!$C$41</f>
        <v>1.0738527937442422E-4</v>
      </c>
    </row>
    <row r="41" spans="1:14">
      <c r="A41" s="60" t="s">
        <v>803</v>
      </c>
      <c r="B41" s="54" t="s">
        <v>804</v>
      </c>
      <c r="C41" s="67" t="s">
        <v>117</v>
      </c>
      <c r="D41" s="67" t="s">
        <v>26</v>
      </c>
      <c r="E41" s="54" t="s">
        <v>348</v>
      </c>
      <c r="F41" s="67" t="s">
        <v>231</v>
      </c>
      <c r="G41" s="67" t="s">
        <v>129</v>
      </c>
      <c r="H41" s="61">
        <v>652.65901499999995</v>
      </c>
      <c r="I41" s="63">
        <v>3290</v>
      </c>
      <c r="J41" s="124" t="s">
        <v>2721</v>
      </c>
      <c r="K41" s="61">
        <v>21.472481600000002</v>
      </c>
      <c r="L41" s="62">
        <v>4.8805429925673988E-7</v>
      </c>
      <c r="M41" s="62">
        <f t="shared" si="0"/>
        <v>4.1207430691420181E-2</v>
      </c>
      <c r="N41" s="62">
        <f>K41/'סכום נכסי הקרן'!$C$41</f>
        <v>2.8089042607344866E-4</v>
      </c>
    </row>
    <row r="42" spans="1:14">
      <c r="A42" s="60" t="s">
        <v>805</v>
      </c>
      <c r="B42" s="54" t="s">
        <v>806</v>
      </c>
      <c r="C42" s="67" t="s">
        <v>117</v>
      </c>
      <c r="D42" s="67" t="s">
        <v>26</v>
      </c>
      <c r="E42" s="54" t="s">
        <v>807</v>
      </c>
      <c r="F42" s="67" t="s">
        <v>778</v>
      </c>
      <c r="G42" s="67" t="s">
        <v>129</v>
      </c>
      <c r="H42" s="61">
        <v>7.201892</v>
      </c>
      <c r="I42" s="63">
        <v>25190</v>
      </c>
      <c r="J42" s="124" t="s">
        <v>2721</v>
      </c>
      <c r="K42" s="61">
        <v>1.8141565459999998</v>
      </c>
      <c r="L42" s="62">
        <v>1.6270504514974566E-7</v>
      </c>
      <c r="M42" s="62">
        <f t="shared" si="0"/>
        <v>3.4815132933997349E-3</v>
      </c>
      <c r="N42" s="62">
        <f>K42/'סכום נכסי הקרן'!$C$41</f>
        <v>2.3731733232449285E-5</v>
      </c>
    </row>
    <row r="43" spans="1:14">
      <c r="A43" s="60" t="s">
        <v>808</v>
      </c>
      <c r="B43" s="54" t="s">
        <v>809</v>
      </c>
      <c r="C43" s="67" t="s">
        <v>117</v>
      </c>
      <c r="D43" s="67" t="s">
        <v>26</v>
      </c>
      <c r="E43" s="54" t="s">
        <v>810</v>
      </c>
      <c r="F43" s="67" t="s">
        <v>811</v>
      </c>
      <c r="G43" s="67" t="s">
        <v>129</v>
      </c>
      <c r="H43" s="61">
        <v>64.378657000000004</v>
      </c>
      <c r="I43" s="63">
        <v>6850</v>
      </c>
      <c r="J43" s="124" t="s">
        <v>2721</v>
      </c>
      <c r="K43" s="61">
        <v>4.4099379799999996</v>
      </c>
      <c r="L43" s="62">
        <v>5.524314126605179E-7</v>
      </c>
      <c r="M43" s="62">
        <f t="shared" si="0"/>
        <v>8.4630280304588308E-3</v>
      </c>
      <c r="N43" s="62">
        <f>K43/'סכום נכסי הקרן'!$C$41</f>
        <v>5.7688225387031332E-5</v>
      </c>
    </row>
    <row r="44" spans="1:14">
      <c r="A44" s="60" t="s">
        <v>812</v>
      </c>
      <c r="B44" s="54" t="s">
        <v>813</v>
      </c>
      <c r="C44" s="67" t="s">
        <v>117</v>
      </c>
      <c r="D44" s="67" t="s">
        <v>26</v>
      </c>
      <c r="E44" s="54" t="s">
        <v>814</v>
      </c>
      <c r="F44" s="67" t="s">
        <v>529</v>
      </c>
      <c r="G44" s="67" t="s">
        <v>129</v>
      </c>
      <c r="H44" s="61">
        <v>400.425862</v>
      </c>
      <c r="I44" s="63">
        <v>1027</v>
      </c>
      <c r="J44" s="124" t="s">
        <v>2721</v>
      </c>
      <c r="K44" s="61">
        <v>4.1123736060000002</v>
      </c>
      <c r="L44" s="62">
        <v>7.3212816645298861E-7</v>
      </c>
      <c r="M44" s="62">
        <f t="shared" si="0"/>
        <v>7.8919779047090053E-3</v>
      </c>
      <c r="N44" s="62">
        <f>K44/'סכום נכסי הקרן'!$C$41</f>
        <v>5.3795662554557478E-5</v>
      </c>
    </row>
    <row r="45" spans="1:14">
      <c r="A45" s="60" t="s">
        <v>815</v>
      </c>
      <c r="B45" s="54" t="s">
        <v>816</v>
      </c>
      <c r="C45" s="67" t="s">
        <v>117</v>
      </c>
      <c r="D45" s="67" t="s">
        <v>26</v>
      </c>
      <c r="E45" s="54" t="s">
        <v>670</v>
      </c>
      <c r="F45" s="67" t="s">
        <v>671</v>
      </c>
      <c r="G45" s="67" t="s">
        <v>129</v>
      </c>
      <c r="H45" s="61">
        <v>272.39281</v>
      </c>
      <c r="I45" s="63">
        <v>2365</v>
      </c>
      <c r="J45" s="124" t="s">
        <v>2721</v>
      </c>
      <c r="K45" s="61">
        <v>6.442089953</v>
      </c>
      <c r="L45" s="62">
        <v>7.6238743583465044E-7</v>
      </c>
      <c r="M45" s="62">
        <f t="shared" si="0"/>
        <v>1.2362892198083978E-2</v>
      </c>
      <c r="N45" s="62">
        <f>K45/'סכום נכסי הקרן'!$C$41</f>
        <v>8.4271647097448332E-5</v>
      </c>
    </row>
    <row r="46" spans="1:14">
      <c r="A46" s="123" t="s">
        <v>2721</v>
      </c>
      <c r="B46" s="124" t="s">
        <v>2721</v>
      </c>
      <c r="C46" s="124" t="s">
        <v>2721</v>
      </c>
      <c r="D46" s="124" t="s">
        <v>2721</v>
      </c>
      <c r="E46" s="124" t="s">
        <v>2721</v>
      </c>
      <c r="F46" s="124" t="s">
        <v>2721</v>
      </c>
      <c r="G46" s="124" t="s">
        <v>2721</v>
      </c>
      <c r="H46" s="124" t="s">
        <v>2721</v>
      </c>
      <c r="I46" s="124" t="s">
        <v>2721</v>
      </c>
      <c r="J46" s="124" t="s">
        <v>2721</v>
      </c>
      <c r="K46" s="124" t="s">
        <v>2721</v>
      </c>
      <c r="L46" s="124" t="s">
        <v>2721</v>
      </c>
      <c r="M46" s="124" t="s">
        <v>2721</v>
      </c>
      <c r="N46" s="124" t="s">
        <v>2721</v>
      </c>
    </row>
    <row r="47" spans="1:14">
      <c r="A47" s="71" t="s">
        <v>817</v>
      </c>
      <c r="B47" s="121" t="s">
        <v>2721</v>
      </c>
      <c r="C47" s="121" t="s">
        <v>2721</v>
      </c>
      <c r="D47" s="121" t="s">
        <v>2721</v>
      </c>
      <c r="E47" s="121" t="s">
        <v>2721</v>
      </c>
      <c r="F47" s="121" t="s">
        <v>2721</v>
      </c>
      <c r="G47" s="121" t="s">
        <v>2721</v>
      </c>
      <c r="H47" s="121" t="s">
        <v>2721</v>
      </c>
      <c r="I47" s="121" t="s">
        <v>2721</v>
      </c>
      <c r="J47" s="64">
        <v>0.188066969</v>
      </c>
      <c r="K47" s="64">
        <v>121.38419334800003</v>
      </c>
      <c r="L47" s="121" t="s">
        <v>2721</v>
      </c>
      <c r="M47" s="65">
        <f t="shared" si="0"/>
        <v>0.23294609480171388</v>
      </c>
      <c r="N47" s="65">
        <f>K47/'סכום נכסי הקרן'!$C$41</f>
        <v>1.5878769125642932E-3</v>
      </c>
    </row>
    <row r="48" spans="1:14">
      <c r="A48" s="60" t="s">
        <v>818</v>
      </c>
      <c r="B48" s="54" t="s">
        <v>819</v>
      </c>
      <c r="C48" s="67" t="s">
        <v>117</v>
      </c>
      <c r="D48" s="67" t="s">
        <v>26</v>
      </c>
      <c r="E48" s="54" t="s">
        <v>820</v>
      </c>
      <c r="F48" s="67" t="s">
        <v>529</v>
      </c>
      <c r="G48" s="67" t="s">
        <v>129</v>
      </c>
      <c r="H48" s="61">
        <v>72.539721999999998</v>
      </c>
      <c r="I48" s="63">
        <v>1040</v>
      </c>
      <c r="J48" s="124" t="s">
        <v>2721</v>
      </c>
      <c r="K48" s="61">
        <v>0.75441311099999997</v>
      </c>
      <c r="L48" s="62">
        <v>2.6504336785986452E-7</v>
      </c>
      <c r="M48" s="62">
        <f t="shared" si="0"/>
        <v>1.4477798404182204E-3</v>
      </c>
      <c r="N48" s="62">
        <f>K48/'סכום נכסי הקרן'!$C$41</f>
        <v>9.8687903956190086E-6</v>
      </c>
    </row>
    <row r="49" spans="1:14">
      <c r="A49" s="60" t="s">
        <v>821</v>
      </c>
      <c r="B49" s="54" t="s">
        <v>822</v>
      </c>
      <c r="C49" s="67" t="s">
        <v>117</v>
      </c>
      <c r="D49" s="67" t="s">
        <v>26</v>
      </c>
      <c r="E49" s="54" t="s">
        <v>674</v>
      </c>
      <c r="F49" s="67" t="s">
        <v>529</v>
      </c>
      <c r="G49" s="67" t="s">
        <v>129</v>
      </c>
      <c r="H49" s="61">
        <v>147.49842100000001</v>
      </c>
      <c r="I49" s="63">
        <v>1488</v>
      </c>
      <c r="J49" s="124" t="s">
        <v>2721</v>
      </c>
      <c r="K49" s="61">
        <v>2.1947765119999998</v>
      </c>
      <c r="L49" s="62">
        <v>6.9910462650212775E-7</v>
      </c>
      <c r="M49" s="62">
        <f t="shared" si="0"/>
        <v>4.2119538247221934E-3</v>
      </c>
      <c r="N49" s="62">
        <f>K49/'סכום נכסי הקרן'!$C$41</f>
        <v>2.8710780666901462E-5</v>
      </c>
    </row>
    <row r="50" spans="1:14">
      <c r="A50" s="60" t="s">
        <v>823</v>
      </c>
      <c r="B50" s="54" t="s">
        <v>824</v>
      </c>
      <c r="C50" s="67" t="s">
        <v>117</v>
      </c>
      <c r="D50" s="67" t="s">
        <v>26</v>
      </c>
      <c r="E50" s="54" t="s">
        <v>825</v>
      </c>
      <c r="F50" s="67" t="s">
        <v>303</v>
      </c>
      <c r="G50" s="67" t="s">
        <v>129</v>
      </c>
      <c r="H50" s="61">
        <v>5.8945889999999999</v>
      </c>
      <c r="I50" s="63">
        <v>9747</v>
      </c>
      <c r="J50" s="124" t="s">
        <v>2721</v>
      </c>
      <c r="K50" s="61">
        <v>0.574545635</v>
      </c>
      <c r="L50" s="62">
        <v>4.0139906350031179E-7</v>
      </c>
      <c r="M50" s="62">
        <f t="shared" si="0"/>
        <v>1.102599591158597E-3</v>
      </c>
      <c r="N50" s="62">
        <f>K50/'סכום נכסי הקרן'!$C$41</f>
        <v>7.515869437922354E-6</v>
      </c>
    </row>
    <row r="51" spans="1:14">
      <c r="A51" s="60" t="s">
        <v>826</v>
      </c>
      <c r="B51" s="54" t="s">
        <v>827</v>
      </c>
      <c r="C51" s="67" t="s">
        <v>117</v>
      </c>
      <c r="D51" s="67" t="s">
        <v>26</v>
      </c>
      <c r="E51" s="54" t="s">
        <v>828</v>
      </c>
      <c r="F51" s="67" t="s">
        <v>671</v>
      </c>
      <c r="G51" s="67" t="s">
        <v>129</v>
      </c>
      <c r="H51" s="61">
        <v>154.29891000000001</v>
      </c>
      <c r="I51" s="63">
        <v>1064</v>
      </c>
      <c r="J51" s="124" t="s">
        <v>2721</v>
      </c>
      <c r="K51" s="61">
        <v>1.6417404059999998</v>
      </c>
      <c r="L51" s="62">
        <v>1.233404369027314E-6</v>
      </c>
      <c r="M51" s="62">
        <f t="shared" si="0"/>
        <v>3.1506327612151274E-3</v>
      </c>
      <c r="N51" s="62">
        <f>K51/'סכום נכסי הקרן'!$C$41</f>
        <v>2.1476286287437613E-5</v>
      </c>
    </row>
    <row r="52" spans="1:14">
      <c r="A52" s="60" t="s">
        <v>829</v>
      </c>
      <c r="B52" s="54" t="s">
        <v>830</v>
      </c>
      <c r="C52" s="67" t="s">
        <v>117</v>
      </c>
      <c r="D52" s="67" t="s">
        <v>26</v>
      </c>
      <c r="E52" s="54" t="s">
        <v>831</v>
      </c>
      <c r="F52" s="67" t="s">
        <v>545</v>
      </c>
      <c r="G52" s="67" t="s">
        <v>129</v>
      </c>
      <c r="H52" s="61">
        <v>3.554481</v>
      </c>
      <c r="I52" s="63">
        <v>6944</v>
      </c>
      <c r="J52" s="124" t="s">
        <v>2721</v>
      </c>
      <c r="K52" s="61">
        <v>0.246823179</v>
      </c>
      <c r="L52" s="62">
        <v>2.0572177562599771E-7</v>
      </c>
      <c r="M52" s="62">
        <f t="shared" si="0"/>
        <v>4.7367366432757806E-4</v>
      </c>
      <c r="N52" s="62">
        <f>K52/'סכום נכסי הקרן'!$C$41</f>
        <v>3.2287962428205352E-6</v>
      </c>
    </row>
    <row r="53" spans="1:14">
      <c r="A53" s="60" t="s">
        <v>832</v>
      </c>
      <c r="B53" s="54" t="s">
        <v>833</v>
      </c>
      <c r="C53" s="67" t="s">
        <v>117</v>
      </c>
      <c r="D53" s="67" t="s">
        <v>26</v>
      </c>
      <c r="E53" s="54" t="s">
        <v>834</v>
      </c>
      <c r="F53" s="67" t="s">
        <v>260</v>
      </c>
      <c r="G53" s="67" t="s">
        <v>129</v>
      </c>
      <c r="H53" s="61">
        <v>48.273243999999998</v>
      </c>
      <c r="I53" s="63">
        <v>3024</v>
      </c>
      <c r="J53" s="124" t="s">
        <v>2721</v>
      </c>
      <c r="K53" s="61">
        <v>1.4597828849999999</v>
      </c>
      <c r="L53" s="62">
        <v>2.6859882051922809E-7</v>
      </c>
      <c r="M53" s="62">
        <f t="shared" si="0"/>
        <v>2.8014415463818066E-3</v>
      </c>
      <c r="N53" s="62">
        <f>K53/'סכום נכסי הקרן'!$C$41</f>
        <v>1.9096024585364087E-5</v>
      </c>
    </row>
    <row r="54" spans="1:14">
      <c r="A54" s="60" t="s">
        <v>835</v>
      </c>
      <c r="B54" s="54" t="s">
        <v>836</v>
      </c>
      <c r="C54" s="67" t="s">
        <v>117</v>
      </c>
      <c r="D54" s="67" t="s">
        <v>26</v>
      </c>
      <c r="E54" s="54" t="s">
        <v>837</v>
      </c>
      <c r="F54" s="67" t="s">
        <v>126</v>
      </c>
      <c r="G54" s="67" t="s">
        <v>129</v>
      </c>
      <c r="H54" s="61">
        <v>23.182119000000004</v>
      </c>
      <c r="I54" s="63">
        <v>509.6</v>
      </c>
      <c r="J54" s="124" t="s">
        <v>2721</v>
      </c>
      <c r="K54" s="61">
        <v>0.11813607700000001</v>
      </c>
      <c r="L54" s="62">
        <v>1.1734116568855026E-7</v>
      </c>
      <c r="M54" s="62">
        <f t="shared" si="0"/>
        <v>2.2671269654895305E-4</v>
      </c>
      <c r="N54" s="62">
        <f>K54/'סכום נכסי הקרן'!$C$41</f>
        <v>1.5453869571915589E-6</v>
      </c>
    </row>
    <row r="55" spans="1:14">
      <c r="A55" s="60" t="s">
        <v>838</v>
      </c>
      <c r="B55" s="54" t="s">
        <v>839</v>
      </c>
      <c r="C55" s="67" t="s">
        <v>117</v>
      </c>
      <c r="D55" s="67" t="s">
        <v>26</v>
      </c>
      <c r="E55" s="54" t="s">
        <v>840</v>
      </c>
      <c r="F55" s="67" t="s">
        <v>516</v>
      </c>
      <c r="G55" s="67" t="s">
        <v>129</v>
      </c>
      <c r="H55" s="61">
        <v>11.698656000000001</v>
      </c>
      <c r="I55" s="63">
        <v>4150</v>
      </c>
      <c r="J55" s="124" t="s">
        <v>2721</v>
      </c>
      <c r="K55" s="61">
        <v>0.48549420700000001</v>
      </c>
      <c r="L55" s="62">
        <v>2.0605707242433021E-7</v>
      </c>
      <c r="M55" s="62">
        <f t="shared" si="0"/>
        <v>9.3170269085425604E-4</v>
      </c>
      <c r="N55" s="62">
        <f>K55/'סכום נכסי הקרן'!$C$41</f>
        <v>6.3509508216517021E-6</v>
      </c>
    </row>
    <row r="56" spans="1:14">
      <c r="A56" s="60" t="s">
        <v>841</v>
      </c>
      <c r="B56" s="54" t="s">
        <v>842</v>
      </c>
      <c r="C56" s="67" t="s">
        <v>117</v>
      </c>
      <c r="D56" s="67" t="s">
        <v>26</v>
      </c>
      <c r="E56" s="54" t="s">
        <v>843</v>
      </c>
      <c r="F56" s="67" t="s">
        <v>844</v>
      </c>
      <c r="G56" s="67" t="s">
        <v>129</v>
      </c>
      <c r="H56" s="61">
        <v>21.978467999999999</v>
      </c>
      <c r="I56" s="63">
        <v>7405</v>
      </c>
      <c r="J56" s="124" t="s">
        <v>2721</v>
      </c>
      <c r="K56" s="61">
        <v>1.6275055749999998</v>
      </c>
      <c r="L56" s="62">
        <v>9.4642515726910347E-7</v>
      </c>
      <c r="M56" s="62">
        <f t="shared" si="0"/>
        <v>3.1233149680152681E-3</v>
      </c>
      <c r="N56" s="62">
        <f>K56/'סכום נכסי הקרן'!$C$41</f>
        <v>2.1290074566819653E-5</v>
      </c>
    </row>
    <row r="57" spans="1:14">
      <c r="A57" s="60" t="s">
        <v>845</v>
      </c>
      <c r="B57" s="54" t="s">
        <v>846</v>
      </c>
      <c r="C57" s="67" t="s">
        <v>117</v>
      </c>
      <c r="D57" s="67" t="s">
        <v>26</v>
      </c>
      <c r="E57" s="54" t="s">
        <v>847</v>
      </c>
      <c r="F57" s="67" t="s">
        <v>529</v>
      </c>
      <c r="G57" s="67" t="s">
        <v>129</v>
      </c>
      <c r="H57" s="61">
        <v>14.202136000000001</v>
      </c>
      <c r="I57" s="63">
        <v>19150</v>
      </c>
      <c r="J57" s="124" t="s">
        <v>2721</v>
      </c>
      <c r="K57" s="61">
        <v>2.7197090640000008</v>
      </c>
      <c r="L57" s="62">
        <v>1.1232724769399955E-6</v>
      </c>
      <c r="M57" s="62">
        <f t="shared" si="0"/>
        <v>5.2193418927231625E-3</v>
      </c>
      <c r="N57" s="62">
        <f>K57/'סכום נכסי הקרן'!$C$41</f>
        <v>3.5577640815525503E-5</v>
      </c>
    </row>
    <row r="58" spans="1:14">
      <c r="A58" s="60" t="s">
        <v>848</v>
      </c>
      <c r="B58" s="54" t="s">
        <v>849</v>
      </c>
      <c r="C58" s="67" t="s">
        <v>117</v>
      </c>
      <c r="D58" s="67" t="s">
        <v>26</v>
      </c>
      <c r="E58" s="54" t="s">
        <v>850</v>
      </c>
      <c r="F58" s="67" t="s">
        <v>466</v>
      </c>
      <c r="G58" s="67" t="s">
        <v>129</v>
      </c>
      <c r="H58" s="61">
        <v>11.024049999999999</v>
      </c>
      <c r="I58" s="63">
        <v>11060</v>
      </c>
      <c r="J58" s="124" t="s">
        <v>2721</v>
      </c>
      <c r="K58" s="61">
        <v>1.2192599800000001</v>
      </c>
      <c r="L58" s="62">
        <v>3.0343339773098133E-7</v>
      </c>
      <c r="M58" s="62">
        <f t="shared" si="0"/>
        <v>2.3398586179564991E-3</v>
      </c>
      <c r="N58" s="62">
        <f>K58/'סכום נכסי הקרן'!$C$41</f>
        <v>1.5949644836417254E-5</v>
      </c>
    </row>
    <row r="59" spans="1:14">
      <c r="A59" s="60" t="s">
        <v>851</v>
      </c>
      <c r="B59" s="54" t="s">
        <v>852</v>
      </c>
      <c r="C59" s="67" t="s">
        <v>117</v>
      </c>
      <c r="D59" s="67" t="s">
        <v>26</v>
      </c>
      <c r="E59" s="54" t="s">
        <v>706</v>
      </c>
      <c r="F59" s="67" t="s">
        <v>529</v>
      </c>
      <c r="G59" s="67" t="s">
        <v>129</v>
      </c>
      <c r="H59" s="61">
        <v>7.1375789999999997</v>
      </c>
      <c r="I59" s="63">
        <v>3946</v>
      </c>
      <c r="J59" s="124" t="s">
        <v>2721</v>
      </c>
      <c r="K59" s="61">
        <v>0.28164887900000002</v>
      </c>
      <c r="L59" s="62">
        <v>1.1682003460322519E-7</v>
      </c>
      <c r="M59" s="62">
        <f t="shared" si="0"/>
        <v>5.405070022604508E-4</v>
      </c>
      <c r="N59" s="62">
        <f>K59/'סכום נכסי הקרן'!$C$41</f>
        <v>3.6843656499125459E-6</v>
      </c>
    </row>
    <row r="60" spans="1:14">
      <c r="A60" s="60" t="s">
        <v>853</v>
      </c>
      <c r="B60" s="54" t="s">
        <v>854</v>
      </c>
      <c r="C60" s="67" t="s">
        <v>117</v>
      </c>
      <c r="D60" s="67" t="s">
        <v>26</v>
      </c>
      <c r="E60" s="54" t="s">
        <v>855</v>
      </c>
      <c r="F60" s="67" t="s">
        <v>856</v>
      </c>
      <c r="G60" s="67" t="s">
        <v>129</v>
      </c>
      <c r="H60" s="61">
        <v>25.453854</v>
      </c>
      <c r="I60" s="63">
        <v>5575</v>
      </c>
      <c r="J60" s="124" t="s">
        <v>2721</v>
      </c>
      <c r="K60" s="61">
        <v>1.4190523820000003</v>
      </c>
      <c r="L60" s="62">
        <v>1.0292399803192207E-6</v>
      </c>
      <c r="M60" s="62">
        <f t="shared" si="0"/>
        <v>2.7232764134146339E-3</v>
      </c>
      <c r="N60" s="62">
        <f>K60/'סכום נכסי הקרן'!$C$41</f>
        <v>1.8563212004360141E-5</v>
      </c>
    </row>
    <row r="61" spans="1:14">
      <c r="A61" s="60" t="s">
        <v>857</v>
      </c>
      <c r="B61" s="54" t="s">
        <v>858</v>
      </c>
      <c r="C61" s="67" t="s">
        <v>117</v>
      </c>
      <c r="D61" s="67" t="s">
        <v>26</v>
      </c>
      <c r="E61" s="54" t="s">
        <v>859</v>
      </c>
      <c r="F61" s="67" t="s">
        <v>243</v>
      </c>
      <c r="G61" s="67" t="s">
        <v>129</v>
      </c>
      <c r="H61" s="61">
        <v>11.417427</v>
      </c>
      <c r="I61" s="63">
        <v>8280</v>
      </c>
      <c r="J61" s="124" t="s">
        <v>2721</v>
      </c>
      <c r="K61" s="61">
        <v>0.94536296600000003</v>
      </c>
      <c r="L61" s="62">
        <v>9.1384647745247989E-7</v>
      </c>
      <c r="M61" s="62">
        <f t="shared" si="0"/>
        <v>1.8142280722541362E-3</v>
      </c>
      <c r="N61" s="62">
        <f>K61/'סכום נכסי הקרן'!$C$41</f>
        <v>1.2366684543522866E-5</v>
      </c>
    </row>
    <row r="62" spans="1:14">
      <c r="A62" s="60" t="s">
        <v>860</v>
      </c>
      <c r="B62" s="54" t="s">
        <v>861</v>
      </c>
      <c r="C62" s="67" t="s">
        <v>117</v>
      </c>
      <c r="D62" s="67" t="s">
        <v>26</v>
      </c>
      <c r="E62" s="54" t="s">
        <v>862</v>
      </c>
      <c r="F62" s="67" t="s">
        <v>243</v>
      </c>
      <c r="G62" s="67" t="s">
        <v>129</v>
      </c>
      <c r="H62" s="61">
        <v>1066.490888</v>
      </c>
      <c r="I62" s="63">
        <v>124</v>
      </c>
      <c r="J62" s="124" t="s">
        <v>2721</v>
      </c>
      <c r="K62" s="61">
        <v>1.3224487010000001</v>
      </c>
      <c r="L62" s="62">
        <v>3.3898440894082087E-7</v>
      </c>
      <c r="M62" s="62">
        <f t="shared" si="0"/>
        <v>2.5378861281416189E-3</v>
      </c>
      <c r="N62" s="62">
        <f>K62/'סכום נכסי הקרן'!$C$41</f>
        <v>1.7299499238325984E-5</v>
      </c>
    </row>
    <row r="63" spans="1:14">
      <c r="A63" s="60" t="s">
        <v>863</v>
      </c>
      <c r="B63" s="54" t="s">
        <v>864</v>
      </c>
      <c r="C63" s="67" t="s">
        <v>117</v>
      </c>
      <c r="D63" s="67" t="s">
        <v>26</v>
      </c>
      <c r="E63" s="54" t="s">
        <v>535</v>
      </c>
      <c r="F63" s="67" t="s">
        <v>516</v>
      </c>
      <c r="G63" s="67" t="s">
        <v>129</v>
      </c>
      <c r="H63" s="61">
        <v>205.02642800000001</v>
      </c>
      <c r="I63" s="63">
        <v>1210</v>
      </c>
      <c r="J63" s="124" t="s">
        <v>2721</v>
      </c>
      <c r="K63" s="61">
        <v>2.4808197829999998</v>
      </c>
      <c r="L63" s="62">
        <v>1.1013985959139189E-6</v>
      </c>
      <c r="M63" s="62">
        <f t="shared" si="0"/>
        <v>4.7608940210188159E-3</v>
      </c>
      <c r="N63" s="62">
        <f>K63/'סכום נכסי הקרן'!$C$41</f>
        <v>3.245263117879725E-5</v>
      </c>
    </row>
    <row r="64" spans="1:14">
      <c r="A64" s="60" t="s">
        <v>865</v>
      </c>
      <c r="B64" s="54" t="s">
        <v>866</v>
      </c>
      <c r="C64" s="67" t="s">
        <v>117</v>
      </c>
      <c r="D64" s="67" t="s">
        <v>26</v>
      </c>
      <c r="E64" s="54" t="s">
        <v>867</v>
      </c>
      <c r="F64" s="67" t="s">
        <v>580</v>
      </c>
      <c r="G64" s="67" t="s">
        <v>129</v>
      </c>
      <c r="H64" s="61">
        <v>104.05362</v>
      </c>
      <c r="I64" s="63">
        <v>865.1</v>
      </c>
      <c r="J64" s="124" t="s">
        <v>2721</v>
      </c>
      <c r="K64" s="61">
        <v>0.90016787099999995</v>
      </c>
      <c r="L64" s="62">
        <v>5.8548245229467294E-7</v>
      </c>
      <c r="M64" s="62">
        <f t="shared" si="0"/>
        <v>1.7274950257671082E-3</v>
      </c>
      <c r="N64" s="62">
        <f>K64/'סכום נכסי הקרן'!$C$41</f>
        <v>1.1775468785257644E-5</v>
      </c>
    </row>
    <row r="65" spans="1:14">
      <c r="A65" s="60" t="s">
        <v>868</v>
      </c>
      <c r="B65" s="54" t="s">
        <v>869</v>
      </c>
      <c r="C65" s="67" t="s">
        <v>117</v>
      </c>
      <c r="D65" s="67" t="s">
        <v>26</v>
      </c>
      <c r="E65" s="54" t="s">
        <v>870</v>
      </c>
      <c r="F65" s="67" t="s">
        <v>150</v>
      </c>
      <c r="G65" s="67" t="s">
        <v>129</v>
      </c>
      <c r="H65" s="61">
        <v>10.447846</v>
      </c>
      <c r="I65" s="63">
        <v>16440</v>
      </c>
      <c r="J65" s="124" t="s">
        <v>2721</v>
      </c>
      <c r="K65" s="61">
        <v>1.7176259620000001</v>
      </c>
      <c r="L65" s="62">
        <v>4.0617464538696907E-7</v>
      </c>
      <c r="M65" s="62">
        <f t="shared" si="0"/>
        <v>3.2962632871879564E-3</v>
      </c>
      <c r="N65" s="62">
        <f>K65/'סכום נכסי הקרן'!$C$41</f>
        <v>2.2468976678550144E-5</v>
      </c>
    </row>
    <row r="66" spans="1:14">
      <c r="A66" s="60" t="s">
        <v>871</v>
      </c>
      <c r="B66" s="54" t="s">
        <v>872</v>
      </c>
      <c r="C66" s="67" t="s">
        <v>117</v>
      </c>
      <c r="D66" s="67" t="s">
        <v>26</v>
      </c>
      <c r="E66" s="54" t="s">
        <v>649</v>
      </c>
      <c r="F66" s="67" t="s">
        <v>529</v>
      </c>
      <c r="G66" s="67" t="s">
        <v>129</v>
      </c>
      <c r="H66" s="61">
        <v>11.050152000000001</v>
      </c>
      <c r="I66" s="63">
        <v>26000</v>
      </c>
      <c r="J66" s="124" t="s">
        <v>2721</v>
      </c>
      <c r="K66" s="61">
        <v>2.873039452</v>
      </c>
      <c r="L66" s="62">
        <v>5.9066860146726481E-7</v>
      </c>
      <c r="M66" s="62">
        <f t="shared" si="0"/>
        <v>5.5135953215582597E-3</v>
      </c>
      <c r="N66" s="62">
        <f>K66/'סכום נכסי הקרן'!$C$41</f>
        <v>3.7583419132984954E-5</v>
      </c>
    </row>
    <row r="67" spans="1:14">
      <c r="A67" s="60" t="s">
        <v>873</v>
      </c>
      <c r="B67" s="54" t="s">
        <v>874</v>
      </c>
      <c r="C67" s="67" t="s">
        <v>117</v>
      </c>
      <c r="D67" s="67" t="s">
        <v>26</v>
      </c>
      <c r="E67" s="54" t="s">
        <v>875</v>
      </c>
      <c r="F67" s="67" t="s">
        <v>125</v>
      </c>
      <c r="G67" s="67" t="s">
        <v>129</v>
      </c>
      <c r="H67" s="61">
        <v>6.426463</v>
      </c>
      <c r="I67" s="63">
        <v>30260</v>
      </c>
      <c r="J67" s="124" t="s">
        <v>2721</v>
      </c>
      <c r="K67" s="61">
        <v>1.9446477829999997</v>
      </c>
      <c r="L67" s="62">
        <v>1.0999836366543052E-6</v>
      </c>
      <c r="M67" s="62">
        <f t="shared" si="0"/>
        <v>3.7319365423135998E-3</v>
      </c>
      <c r="N67" s="62">
        <f>K67/'סכום נכסי הקרן'!$C$41</f>
        <v>2.5438743155316391E-5</v>
      </c>
    </row>
    <row r="68" spans="1:14">
      <c r="A68" s="60" t="s">
        <v>876</v>
      </c>
      <c r="B68" s="54" t="s">
        <v>877</v>
      </c>
      <c r="C68" s="67" t="s">
        <v>117</v>
      </c>
      <c r="D68" s="67" t="s">
        <v>26</v>
      </c>
      <c r="E68" s="54" t="s">
        <v>878</v>
      </c>
      <c r="F68" s="67" t="s">
        <v>529</v>
      </c>
      <c r="G68" s="67" t="s">
        <v>129</v>
      </c>
      <c r="H68" s="61">
        <v>8.6113999999999997</v>
      </c>
      <c r="I68" s="63">
        <v>10140</v>
      </c>
      <c r="J68" s="61">
        <v>1.1007953000000001E-2</v>
      </c>
      <c r="K68" s="61">
        <v>0.884203929</v>
      </c>
      <c r="L68" s="62">
        <v>2.7519881639646015E-7</v>
      </c>
      <c r="M68" s="62">
        <f t="shared" si="0"/>
        <v>1.696858928562263E-3</v>
      </c>
      <c r="N68" s="62">
        <f>K68/'סכום נכסי הקרן'!$C$41</f>
        <v>1.1566637847421759E-5</v>
      </c>
    </row>
    <row r="69" spans="1:14">
      <c r="A69" s="60" t="s">
        <v>879</v>
      </c>
      <c r="B69" s="54" t="s">
        <v>880</v>
      </c>
      <c r="C69" s="67" t="s">
        <v>117</v>
      </c>
      <c r="D69" s="67" t="s">
        <v>26</v>
      </c>
      <c r="E69" s="54" t="s">
        <v>538</v>
      </c>
      <c r="F69" s="67" t="s">
        <v>260</v>
      </c>
      <c r="G69" s="67" t="s">
        <v>129</v>
      </c>
      <c r="H69" s="61">
        <v>12.522770000000001</v>
      </c>
      <c r="I69" s="63">
        <v>3447</v>
      </c>
      <c r="J69" s="124" t="s">
        <v>2721</v>
      </c>
      <c r="K69" s="61">
        <v>0.43165987</v>
      </c>
      <c r="L69" s="62">
        <v>3.3974108231782175E-7</v>
      </c>
      <c r="M69" s="62">
        <f t="shared" si="0"/>
        <v>8.2839023950042386E-4</v>
      </c>
      <c r="N69" s="62">
        <f>K69/'סכום נכסי הקרן'!$C$41</f>
        <v>5.6467215602648112E-6</v>
      </c>
    </row>
    <row r="70" spans="1:14">
      <c r="A70" s="60" t="s">
        <v>881</v>
      </c>
      <c r="B70" s="54" t="s">
        <v>882</v>
      </c>
      <c r="C70" s="67" t="s">
        <v>117</v>
      </c>
      <c r="D70" s="67" t="s">
        <v>26</v>
      </c>
      <c r="E70" s="54" t="s">
        <v>883</v>
      </c>
      <c r="F70" s="67" t="s">
        <v>884</v>
      </c>
      <c r="G70" s="67" t="s">
        <v>129</v>
      </c>
      <c r="H70" s="61">
        <v>97.298770000000005</v>
      </c>
      <c r="I70" s="63">
        <v>4651</v>
      </c>
      <c r="J70" s="124" t="s">
        <v>2721</v>
      </c>
      <c r="K70" s="61">
        <v>4.5253657970000001</v>
      </c>
      <c r="L70" s="62">
        <v>1.3604465509028069E-6</v>
      </c>
      <c r="M70" s="62">
        <f t="shared" si="0"/>
        <v>8.6845433567958406E-3</v>
      </c>
      <c r="N70" s="62">
        <f>K70/'סכום נכסי הקרן'!$C$41</f>
        <v>5.9198184473355955E-5</v>
      </c>
    </row>
    <row r="71" spans="1:14">
      <c r="A71" s="60" t="s">
        <v>885</v>
      </c>
      <c r="B71" s="54" t="s">
        <v>886</v>
      </c>
      <c r="C71" s="67" t="s">
        <v>117</v>
      </c>
      <c r="D71" s="67" t="s">
        <v>26</v>
      </c>
      <c r="E71" s="54" t="s">
        <v>887</v>
      </c>
      <c r="F71" s="67" t="s">
        <v>151</v>
      </c>
      <c r="G71" s="67" t="s">
        <v>129</v>
      </c>
      <c r="H71" s="61">
        <v>46.038741999999999</v>
      </c>
      <c r="I71" s="63">
        <v>1990</v>
      </c>
      <c r="J71" s="124" t="s">
        <v>2721</v>
      </c>
      <c r="K71" s="61">
        <v>0.91617096699999989</v>
      </c>
      <c r="L71" s="62">
        <v>3.1714699606951548E-7</v>
      </c>
      <c r="M71" s="62">
        <f t="shared" si="0"/>
        <v>1.7582062626680234E-3</v>
      </c>
      <c r="N71" s="62">
        <f>K71/'סכום נכסי הקרן'!$C$41</f>
        <v>1.1984811912785776E-5</v>
      </c>
    </row>
    <row r="72" spans="1:14">
      <c r="A72" s="60" t="s">
        <v>888</v>
      </c>
      <c r="B72" s="54" t="s">
        <v>889</v>
      </c>
      <c r="C72" s="67" t="s">
        <v>117</v>
      </c>
      <c r="D72" s="67" t="s">
        <v>26</v>
      </c>
      <c r="E72" s="54" t="s">
        <v>890</v>
      </c>
      <c r="F72" s="67" t="s">
        <v>884</v>
      </c>
      <c r="G72" s="67" t="s">
        <v>129</v>
      </c>
      <c r="H72" s="61">
        <v>23.275417999999998</v>
      </c>
      <c r="I72" s="63">
        <v>19210</v>
      </c>
      <c r="J72" s="124" t="s">
        <v>2721</v>
      </c>
      <c r="K72" s="61">
        <v>4.4712078250000005</v>
      </c>
      <c r="L72" s="62">
        <v>1.0149455294730746E-6</v>
      </c>
      <c r="M72" s="62">
        <f t="shared" si="0"/>
        <v>8.5806098236741804E-3</v>
      </c>
      <c r="N72" s="62">
        <f>K72/'סכום נכסי הקרן'!$C$41</f>
        <v>5.8489721608478993E-5</v>
      </c>
    </row>
    <row r="73" spans="1:14">
      <c r="A73" s="60" t="s">
        <v>891</v>
      </c>
      <c r="B73" s="54" t="s">
        <v>892</v>
      </c>
      <c r="C73" s="67" t="s">
        <v>117</v>
      </c>
      <c r="D73" s="67" t="s">
        <v>26</v>
      </c>
      <c r="E73" s="54" t="s">
        <v>893</v>
      </c>
      <c r="F73" s="67" t="s">
        <v>844</v>
      </c>
      <c r="G73" s="67" t="s">
        <v>129</v>
      </c>
      <c r="H73" s="61">
        <v>11.875931000000001</v>
      </c>
      <c r="I73" s="63">
        <v>15690</v>
      </c>
      <c r="J73" s="124" t="s">
        <v>2721</v>
      </c>
      <c r="K73" s="61">
        <v>1.863333642</v>
      </c>
      <c r="L73" s="62">
        <v>8.1971602431276952E-7</v>
      </c>
      <c r="M73" s="62">
        <f t="shared" si="0"/>
        <v>3.5758881222050522E-3</v>
      </c>
      <c r="N73" s="62">
        <f>K73/'סכום נכסי הקרן'!$C$41</f>
        <v>2.437503919520745E-5</v>
      </c>
    </row>
    <row r="74" spans="1:14">
      <c r="A74" s="60" t="s">
        <v>894</v>
      </c>
      <c r="B74" s="54" t="s">
        <v>895</v>
      </c>
      <c r="C74" s="67" t="s">
        <v>117</v>
      </c>
      <c r="D74" s="67" t="s">
        <v>26</v>
      </c>
      <c r="E74" s="54" t="s">
        <v>896</v>
      </c>
      <c r="F74" s="67" t="s">
        <v>126</v>
      </c>
      <c r="G74" s="67" t="s">
        <v>129</v>
      </c>
      <c r="H74" s="61">
        <v>45.873049000000002</v>
      </c>
      <c r="I74" s="63">
        <v>1320</v>
      </c>
      <c r="J74" s="124" t="s">
        <v>2721</v>
      </c>
      <c r="K74" s="61">
        <v>0.60552424599999999</v>
      </c>
      <c r="L74" s="62">
        <v>2.2897589667505272E-7</v>
      </c>
      <c r="M74" s="62">
        <f t="shared" ref="M74:M137" si="1">IFERROR(K74/$K$9,0)</f>
        <v>1.1620500538242148E-3</v>
      </c>
      <c r="N74" s="62">
        <f>K74/'סכום נכסי הקרן'!$C$41</f>
        <v>7.921113480276248E-6</v>
      </c>
    </row>
    <row r="75" spans="1:14">
      <c r="A75" s="60" t="s">
        <v>897</v>
      </c>
      <c r="B75" s="54" t="s">
        <v>898</v>
      </c>
      <c r="C75" s="67" t="s">
        <v>117</v>
      </c>
      <c r="D75" s="67" t="s">
        <v>26</v>
      </c>
      <c r="E75" s="54" t="s">
        <v>899</v>
      </c>
      <c r="F75" s="67" t="s">
        <v>529</v>
      </c>
      <c r="G75" s="67" t="s">
        <v>129</v>
      </c>
      <c r="H75" s="61">
        <v>173.942892</v>
      </c>
      <c r="I75" s="63">
        <v>1082</v>
      </c>
      <c r="J75" s="124" t="s">
        <v>2721</v>
      </c>
      <c r="K75" s="61">
        <v>1.8820620910000001</v>
      </c>
      <c r="L75" s="62">
        <v>5.3924806725145533E-7</v>
      </c>
      <c r="M75" s="62">
        <f t="shared" si="1"/>
        <v>3.6118295321688316E-3</v>
      </c>
      <c r="N75" s="62">
        <f>K75/'סכום נכסי הקרן'!$C$41</f>
        <v>2.4620033794215739E-5</v>
      </c>
    </row>
    <row r="76" spans="1:14">
      <c r="A76" s="60" t="s">
        <v>900</v>
      </c>
      <c r="B76" s="54" t="s">
        <v>901</v>
      </c>
      <c r="C76" s="67" t="s">
        <v>117</v>
      </c>
      <c r="D76" s="67" t="s">
        <v>26</v>
      </c>
      <c r="E76" s="54" t="s">
        <v>902</v>
      </c>
      <c r="F76" s="67" t="s">
        <v>123</v>
      </c>
      <c r="G76" s="67" t="s">
        <v>129</v>
      </c>
      <c r="H76" s="61">
        <v>3524.225711</v>
      </c>
      <c r="I76" s="63">
        <v>150.69999999999999</v>
      </c>
      <c r="J76" s="124" t="s">
        <v>2721</v>
      </c>
      <c r="K76" s="61">
        <v>5.3110081459999998</v>
      </c>
      <c r="L76" s="62">
        <v>1.3604648413567643E-6</v>
      </c>
      <c r="M76" s="62">
        <f t="shared" si="1"/>
        <v>1.0192254633384478E-2</v>
      </c>
      <c r="N76" s="62">
        <f>K76/'סכום נכסי הקרן'!$C$41</f>
        <v>6.9475497466929786E-5</v>
      </c>
    </row>
    <row r="77" spans="1:14">
      <c r="A77" s="60" t="s">
        <v>903</v>
      </c>
      <c r="B77" s="54" t="s">
        <v>904</v>
      </c>
      <c r="C77" s="67" t="s">
        <v>117</v>
      </c>
      <c r="D77" s="67" t="s">
        <v>26</v>
      </c>
      <c r="E77" s="54" t="s">
        <v>306</v>
      </c>
      <c r="F77" s="67" t="s">
        <v>260</v>
      </c>
      <c r="G77" s="67" t="s">
        <v>129</v>
      </c>
      <c r="H77" s="61">
        <v>2.5285690000000001</v>
      </c>
      <c r="I77" s="63">
        <v>76070</v>
      </c>
      <c r="J77" s="124" t="s">
        <v>2721</v>
      </c>
      <c r="K77" s="61">
        <v>1.9234826920000001</v>
      </c>
      <c r="L77" s="62">
        <v>4.8248688152346063E-7</v>
      </c>
      <c r="M77" s="62">
        <f t="shared" si="1"/>
        <v>3.6913190190711962E-3</v>
      </c>
      <c r="N77" s="62">
        <f>K77/'סכום נכסי הקרן'!$C$41</f>
        <v>2.5161873833007918E-5</v>
      </c>
    </row>
    <row r="78" spans="1:14">
      <c r="A78" s="60" t="s">
        <v>905</v>
      </c>
      <c r="B78" s="54" t="s">
        <v>906</v>
      </c>
      <c r="C78" s="67" t="s">
        <v>117</v>
      </c>
      <c r="D78" s="67" t="s">
        <v>26</v>
      </c>
      <c r="E78" s="54" t="s">
        <v>614</v>
      </c>
      <c r="F78" s="67" t="s">
        <v>303</v>
      </c>
      <c r="G78" s="67" t="s">
        <v>129</v>
      </c>
      <c r="H78" s="61">
        <v>31.994114</v>
      </c>
      <c r="I78" s="63">
        <v>5850</v>
      </c>
      <c r="J78" s="124" t="s">
        <v>2721</v>
      </c>
      <c r="K78" s="61">
        <v>1.871655643</v>
      </c>
      <c r="L78" s="62">
        <v>4.0482808855659435E-7</v>
      </c>
      <c r="M78" s="62">
        <f t="shared" si="1"/>
        <v>3.5918587159077119E-3</v>
      </c>
      <c r="N78" s="62">
        <f>K78/'סכום נכסי הקרן'!$C$41</f>
        <v>2.4483902737401551E-5</v>
      </c>
    </row>
    <row r="79" spans="1:14">
      <c r="A79" s="60" t="s">
        <v>907</v>
      </c>
      <c r="B79" s="54" t="s">
        <v>908</v>
      </c>
      <c r="C79" s="67" t="s">
        <v>117</v>
      </c>
      <c r="D79" s="67" t="s">
        <v>26</v>
      </c>
      <c r="E79" s="54" t="s">
        <v>909</v>
      </c>
      <c r="F79" s="67" t="s">
        <v>260</v>
      </c>
      <c r="G79" s="67" t="s">
        <v>129</v>
      </c>
      <c r="H79" s="61">
        <v>85.813792000000007</v>
      </c>
      <c r="I79" s="63">
        <v>884</v>
      </c>
      <c r="J79" s="124" t="s">
        <v>2721</v>
      </c>
      <c r="K79" s="61">
        <v>0.75859391799999998</v>
      </c>
      <c r="L79" s="62">
        <v>5.7058406416031029E-7</v>
      </c>
      <c r="M79" s="62">
        <f t="shared" si="1"/>
        <v>1.4558031475466664E-3</v>
      </c>
      <c r="N79" s="62">
        <f>K79/'סכום נכסי הקרן'!$C$41</f>
        <v>9.9234812637467462E-6</v>
      </c>
    </row>
    <row r="80" spans="1:14">
      <c r="A80" s="60" t="s">
        <v>910</v>
      </c>
      <c r="B80" s="54" t="s">
        <v>911</v>
      </c>
      <c r="C80" s="67" t="s">
        <v>117</v>
      </c>
      <c r="D80" s="67" t="s">
        <v>26</v>
      </c>
      <c r="E80" s="54" t="s">
        <v>427</v>
      </c>
      <c r="F80" s="67" t="s">
        <v>260</v>
      </c>
      <c r="G80" s="67" t="s">
        <v>129</v>
      </c>
      <c r="H80" s="61">
        <v>33.356163000000002</v>
      </c>
      <c r="I80" s="63">
        <v>8550</v>
      </c>
      <c r="J80" s="124" t="s">
        <v>2721</v>
      </c>
      <c r="K80" s="61">
        <v>2.8519519149999999</v>
      </c>
      <c r="L80" s="62">
        <v>9.1134462783873759E-7</v>
      </c>
      <c r="M80" s="62">
        <f t="shared" si="1"/>
        <v>5.4731266307209477E-3</v>
      </c>
      <c r="N80" s="62">
        <f>K80/'סכום נכסי הקרן'!$C$41</f>
        <v>3.7307564326674644E-5</v>
      </c>
    </row>
    <row r="81" spans="1:14">
      <c r="A81" s="60" t="s">
        <v>912</v>
      </c>
      <c r="B81" s="54" t="s">
        <v>913</v>
      </c>
      <c r="C81" s="67" t="s">
        <v>117</v>
      </c>
      <c r="D81" s="67" t="s">
        <v>26</v>
      </c>
      <c r="E81" s="54" t="s">
        <v>914</v>
      </c>
      <c r="F81" s="67" t="s">
        <v>884</v>
      </c>
      <c r="G81" s="67" t="s">
        <v>129</v>
      </c>
      <c r="H81" s="61">
        <v>65.406828000000004</v>
      </c>
      <c r="I81" s="63">
        <v>6799</v>
      </c>
      <c r="J81" s="124" t="s">
        <v>2721</v>
      </c>
      <c r="K81" s="61">
        <v>4.4470102090000001</v>
      </c>
      <c r="L81" s="62">
        <v>1.0296708186930164E-6</v>
      </c>
      <c r="M81" s="62">
        <f t="shared" si="1"/>
        <v>8.5341726394309939E-3</v>
      </c>
      <c r="N81" s="62">
        <f>K81/'סכום נכסי הקרן'!$C$41</f>
        <v>5.8173182570522536E-5</v>
      </c>
    </row>
    <row r="82" spans="1:14">
      <c r="A82" s="60" t="s">
        <v>915</v>
      </c>
      <c r="B82" s="54" t="s">
        <v>916</v>
      </c>
      <c r="C82" s="67" t="s">
        <v>117</v>
      </c>
      <c r="D82" s="67" t="s">
        <v>26</v>
      </c>
      <c r="E82" s="54" t="s">
        <v>917</v>
      </c>
      <c r="F82" s="67" t="s">
        <v>918</v>
      </c>
      <c r="G82" s="67" t="s">
        <v>129</v>
      </c>
      <c r="H82" s="61">
        <v>63.135354</v>
      </c>
      <c r="I82" s="63">
        <v>4109</v>
      </c>
      <c r="J82" s="124" t="s">
        <v>2721</v>
      </c>
      <c r="K82" s="61">
        <v>2.5942316829999998</v>
      </c>
      <c r="L82" s="62">
        <v>5.7547144710993134E-7</v>
      </c>
      <c r="M82" s="62">
        <f t="shared" si="1"/>
        <v>4.978540639415838E-3</v>
      </c>
      <c r="N82" s="62">
        <f>K82/'סכום נכסי הקרן'!$C$41</f>
        <v>3.3936219219818061E-5</v>
      </c>
    </row>
    <row r="83" spans="1:14">
      <c r="A83" s="60" t="s">
        <v>919</v>
      </c>
      <c r="B83" s="54" t="s">
        <v>920</v>
      </c>
      <c r="C83" s="67" t="s">
        <v>117</v>
      </c>
      <c r="D83" s="67" t="s">
        <v>26</v>
      </c>
      <c r="E83" s="54" t="s">
        <v>490</v>
      </c>
      <c r="F83" s="67" t="s">
        <v>491</v>
      </c>
      <c r="G83" s="67" t="s">
        <v>129</v>
      </c>
      <c r="H83" s="61">
        <v>2.3837619999999999</v>
      </c>
      <c r="I83" s="63">
        <v>41750</v>
      </c>
      <c r="J83" s="124" t="s">
        <v>2721</v>
      </c>
      <c r="K83" s="61">
        <v>0.99522065999999998</v>
      </c>
      <c r="L83" s="62">
        <v>8.0618456705866119E-7</v>
      </c>
      <c r="M83" s="62">
        <f t="shared" si="1"/>
        <v>1.9099090237254853E-3</v>
      </c>
      <c r="N83" s="62">
        <f>K83/'סכום נכסי הקרן'!$C$41</f>
        <v>1.3018893690634189E-5</v>
      </c>
    </row>
    <row r="84" spans="1:14">
      <c r="A84" s="60" t="s">
        <v>921</v>
      </c>
      <c r="B84" s="54" t="s">
        <v>922</v>
      </c>
      <c r="C84" s="67" t="s">
        <v>117</v>
      </c>
      <c r="D84" s="67" t="s">
        <v>26</v>
      </c>
      <c r="E84" s="54" t="s">
        <v>923</v>
      </c>
      <c r="F84" s="67" t="s">
        <v>303</v>
      </c>
      <c r="G84" s="67" t="s">
        <v>129</v>
      </c>
      <c r="H84" s="61">
        <v>29.311703000000001</v>
      </c>
      <c r="I84" s="63">
        <v>9332</v>
      </c>
      <c r="J84" s="124" t="s">
        <v>2721</v>
      </c>
      <c r="K84" s="61">
        <v>2.7353681580000004</v>
      </c>
      <c r="L84" s="62">
        <v>4.7366317507826462E-7</v>
      </c>
      <c r="M84" s="62">
        <f t="shared" si="1"/>
        <v>5.2493929619342504E-3</v>
      </c>
      <c r="N84" s="62">
        <f>K84/'סכום נכסי הקרן'!$C$41</f>
        <v>3.5782483910400206E-5</v>
      </c>
    </row>
    <row r="85" spans="1:14">
      <c r="A85" s="60" t="s">
        <v>924</v>
      </c>
      <c r="B85" s="54" t="s">
        <v>925</v>
      </c>
      <c r="C85" s="67" t="s">
        <v>117</v>
      </c>
      <c r="D85" s="67" t="s">
        <v>26</v>
      </c>
      <c r="E85" s="54" t="s">
        <v>500</v>
      </c>
      <c r="F85" s="67" t="s">
        <v>260</v>
      </c>
      <c r="G85" s="67" t="s">
        <v>129</v>
      </c>
      <c r="H85" s="61">
        <v>1080.8587319999999</v>
      </c>
      <c r="I85" s="63">
        <v>169</v>
      </c>
      <c r="J85" s="124" t="s">
        <v>2721</v>
      </c>
      <c r="K85" s="61">
        <v>1.826651257</v>
      </c>
      <c r="L85" s="62">
        <v>1.5664983821710494E-6</v>
      </c>
      <c r="M85" s="62">
        <f t="shared" si="1"/>
        <v>3.5054916554322743E-3</v>
      </c>
      <c r="N85" s="62">
        <f>K85/'סכום נכסי הקרן'!$C$41</f>
        <v>2.3895181722560215E-5</v>
      </c>
    </row>
    <row r="86" spans="1:14">
      <c r="A86" s="60" t="s">
        <v>926</v>
      </c>
      <c r="B86" s="54" t="s">
        <v>927</v>
      </c>
      <c r="C86" s="67" t="s">
        <v>117</v>
      </c>
      <c r="D86" s="67" t="s">
        <v>26</v>
      </c>
      <c r="E86" s="54" t="s">
        <v>928</v>
      </c>
      <c r="F86" s="67" t="s">
        <v>466</v>
      </c>
      <c r="G86" s="67" t="s">
        <v>129</v>
      </c>
      <c r="H86" s="61">
        <v>17.792591000000002</v>
      </c>
      <c r="I86" s="63">
        <v>7554</v>
      </c>
      <c r="J86" s="124" t="s">
        <v>2721</v>
      </c>
      <c r="K86" s="61">
        <v>1.3440523040000001</v>
      </c>
      <c r="L86" s="62">
        <v>7.1170364000000008E-7</v>
      </c>
      <c r="M86" s="62">
        <f t="shared" si="1"/>
        <v>2.5793451914157702E-3</v>
      </c>
      <c r="N86" s="62">
        <f>K86/'סכום נכסי הקרן'!$C$41</f>
        <v>1.7582104917745524E-5</v>
      </c>
    </row>
    <row r="87" spans="1:14">
      <c r="A87" s="60" t="s">
        <v>929</v>
      </c>
      <c r="B87" s="54" t="s">
        <v>930</v>
      </c>
      <c r="C87" s="67" t="s">
        <v>117</v>
      </c>
      <c r="D87" s="67" t="s">
        <v>26</v>
      </c>
      <c r="E87" s="54" t="s">
        <v>576</v>
      </c>
      <c r="F87" s="67" t="s">
        <v>243</v>
      </c>
      <c r="G87" s="67" t="s">
        <v>129</v>
      </c>
      <c r="H87" s="61">
        <v>212.636878</v>
      </c>
      <c r="I87" s="63">
        <v>316</v>
      </c>
      <c r="J87" s="124" t="s">
        <v>2721</v>
      </c>
      <c r="K87" s="61">
        <v>0.67193253500000005</v>
      </c>
      <c r="L87" s="62">
        <v>2.9924479954291653E-7</v>
      </c>
      <c r="M87" s="62">
        <f t="shared" si="1"/>
        <v>1.2894929371052653E-3</v>
      </c>
      <c r="N87" s="62">
        <f>K87/'סכום נכסי הקרן'!$C$41</f>
        <v>8.7898278161180241E-6</v>
      </c>
    </row>
    <row r="88" spans="1:14">
      <c r="A88" s="60" t="s">
        <v>931</v>
      </c>
      <c r="B88" s="54" t="s">
        <v>932</v>
      </c>
      <c r="C88" s="67" t="s">
        <v>117</v>
      </c>
      <c r="D88" s="67" t="s">
        <v>26</v>
      </c>
      <c r="E88" s="54" t="s">
        <v>933</v>
      </c>
      <c r="F88" s="67" t="s">
        <v>123</v>
      </c>
      <c r="G88" s="67" t="s">
        <v>129</v>
      </c>
      <c r="H88" s="61">
        <v>34.712612999999997</v>
      </c>
      <c r="I88" s="63">
        <v>3253</v>
      </c>
      <c r="J88" s="124" t="s">
        <v>2721</v>
      </c>
      <c r="K88" s="61">
        <v>1.12920131</v>
      </c>
      <c r="L88" s="62">
        <v>3.6867229370538329E-7</v>
      </c>
      <c r="M88" s="62">
        <f t="shared" si="1"/>
        <v>2.1670287387036751E-3</v>
      </c>
      <c r="N88" s="62">
        <f>K88/'סכום נכסי הקרן'!$C$41</f>
        <v>1.4771550070327984E-5</v>
      </c>
    </row>
    <row r="89" spans="1:14">
      <c r="A89" s="60" t="s">
        <v>934</v>
      </c>
      <c r="B89" s="54" t="s">
        <v>935</v>
      </c>
      <c r="C89" s="67" t="s">
        <v>117</v>
      </c>
      <c r="D89" s="67" t="s">
        <v>26</v>
      </c>
      <c r="E89" s="54" t="s">
        <v>936</v>
      </c>
      <c r="F89" s="67" t="s">
        <v>153</v>
      </c>
      <c r="G89" s="67" t="s">
        <v>129</v>
      </c>
      <c r="H89" s="61">
        <v>7.344144</v>
      </c>
      <c r="I89" s="63">
        <v>7011</v>
      </c>
      <c r="J89" s="124" t="s">
        <v>2721</v>
      </c>
      <c r="K89" s="61">
        <v>0.51489793099999992</v>
      </c>
      <c r="L89" s="62">
        <v>2.2054041431956688E-7</v>
      </c>
      <c r="M89" s="62">
        <f t="shared" si="1"/>
        <v>9.8813081785750117E-4</v>
      </c>
      <c r="N89" s="62">
        <f>K89/'סכום נכסי הקרן'!$C$41</f>
        <v>6.7355931148138519E-6</v>
      </c>
    </row>
    <row r="90" spans="1:14">
      <c r="A90" s="60" t="s">
        <v>937</v>
      </c>
      <c r="B90" s="54" t="s">
        <v>938</v>
      </c>
      <c r="C90" s="67" t="s">
        <v>117</v>
      </c>
      <c r="D90" s="67" t="s">
        <v>26</v>
      </c>
      <c r="E90" s="54" t="s">
        <v>579</v>
      </c>
      <c r="F90" s="67" t="s">
        <v>580</v>
      </c>
      <c r="G90" s="67" t="s">
        <v>129</v>
      </c>
      <c r="H90" s="61">
        <v>23.830228999999999</v>
      </c>
      <c r="I90" s="63">
        <v>9675</v>
      </c>
      <c r="J90" s="124" t="s">
        <v>2721</v>
      </c>
      <c r="K90" s="61">
        <v>2.3055746840000002</v>
      </c>
      <c r="L90" s="62">
        <v>6.7050888293336912E-7</v>
      </c>
      <c r="M90" s="62">
        <f t="shared" si="1"/>
        <v>4.4245844874689745E-3</v>
      </c>
      <c r="N90" s="62">
        <f>K90/'סכום נכסי הקרן'!$C$41</f>
        <v>3.0160177449304077E-5</v>
      </c>
    </row>
    <row r="91" spans="1:14">
      <c r="A91" s="60" t="s">
        <v>939</v>
      </c>
      <c r="B91" s="54" t="s">
        <v>940</v>
      </c>
      <c r="C91" s="67" t="s">
        <v>117</v>
      </c>
      <c r="D91" s="67" t="s">
        <v>26</v>
      </c>
      <c r="E91" s="54" t="s">
        <v>941</v>
      </c>
      <c r="F91" s="67" t="s">
        <v>123</v>
      </c>
      <c r="G91" s="67" t="s">
        <v>129</v>
      </c>
      <c r="H91" s="61">
        <v>74.517957999999993</v>
      </c>
      <c r="I91" s="63">
        <v>1817</v>
      </c>
      <c r="J91" s="124" t="s">
        <v>2721</v>
      </c>
      <c r="K91" s="61">
        <v>1.353991293</v>
      </c>
      <c r="L91" s="62">
        <v>7.9133881630479584E-7</v>
      </c>
      <c r="M91" s="62">
        <f t="shared" si="1"/>
        <v>2.5984189160084734E-3</v>
      </c>
      <c r="N91" s="62">
        <f>K91/'סכום נכסי הקרן'!$C$41</f>
        <v>1.7712120949751312E-5</v>
      </c>
    </row>
    <row r="92" spans="1:14">
      <c r="A92" s="60" t="s">
        <v>942</v>
      </c>
      <c r="B92" s="54" t="s">
        <v>943</v>
      </c>
      <c r="C92" s="67" t="s">
        <v>117</v>
      </c>
      <c r="D92" s="67" t="s">
        <v>26</v>
      </c>
      <c r="E92" s="54" t="s">
        <v>944</v>
      </c>
      <c r="F92" s="67" t="s">
        <v>516</v>
      </c>
      <c r="G92" s="67" t="s">
        <v>129</v>
      </c>
      <c r="H92" s="61">
        <v>27.670531</v>
      </c>
      <c r="I92" s="63">
        <v>5400</v>
      </c>
      <c r="J92" s="124" t="s">
        <v>2721</v>
      </c>
      <c r="K92" s="61">
        <v>1.4942086810000004</v>
      </c>
      <c r="L92" s="62">
        <v>3.7431648139303337E-7</v>
      </c>
      <c r="M92" s="62">
        <f t="shared" si="1"/>
        <v>2.8675074361607963E-3</v>
      </c>
      <c r="N92" s="62">
        <f>K92/'סכום נכסי הקרן'!$C$41</f>
        <v>1.9546362682585128E-5</v>
      </c>
    </row>
    <row r="93" spans="1:14">
      <c r="A93" s="60" t="s">
        <v>945</v>
      </c>
      <c r="B93" s="54" t="s">
        <v>946</v>
      </c>
      <c r="C93" s="67" t="s">
        <v>117</v>
      </c>
      <c r="D93" s="67" t="s">
        <v>26</v>
      </c>
      <c r="E93" s="54" t="s">
        <v>507</v>
      </c>
      <c r="F93" s="67" t="s">
        <v>152</v>
      </c>
      <c r="G93" s="67" t="s">
        <v>129</v>
      </c>
      <c r="H93" s="61">
        <v>151.92365000000001</v>
      </c>
      <c r="I93" s="63">
        <v>1494</v>
      </c>
      <c r="J93" s="124" t="s">
        <v>2721</v>
      </c>
      <c r="K93" s="61">
        <v>2.2697393310000002</v>
      </c>
      <c r="L93" s="62">
        <v>9.1887154350174622E-7</v>
      </c>
      <c r="M93" s="62">
        <f t="shared" si="1"/>
        <v>4.3558135436834143E-3</v>
      </c>
      <c r="N93" s="62">
        <f>K93/'סכום נכסי הקרן'!$C$41</f>
        <v>2.9691400353103775E-5</v>
      </c>
    </row>
    <row r="94" spans="1:14">
      <c r="A94" s="60" t="s">
        <v>947</v>
      </c>
      <c r="B94" s="54" t="s">
        <v>948</v>
      </c>
      <c r="C94" s="67" t="s">
        <v>117</v>
      </c>
      <c r="D94" s="67" t="s">
        <v>26</v>
      </c>
      <c r="E94" s="54" t="s">
        <v>949</v>
      </c>
      <c r="F94" s="67" t="s">
        <v>124</v>
      </c>
      <c r="G94" s="67" t="s">
        <v>129</v>
      </c>
      <c r="H94" s="61">
        <v>11.092278999999998</v>
      </c>
      <c r="I94" s="63">
        <v>10760</v>
      </c>
      <c r="J94" s="124" t="s">
        <v>2721</v>
      </c>
      <c r="K94" s="61">
        <v>1.1935291939999999</v>
      </c>
      <c r="L94" s="62">
        <v>9.098334428217446E-7</v>
      </c>
      <c r="M94" s="62">
        <f t="shared" si="1"/>
        <v>2.2904791563515222E-3</v>
      </c>
      <c r="N94" s="62">
        <f>K94/'סכום נכסי הקרן'!$C$41</f>
        <v>1.5613049766625934E-5</v>
      </c>
    </row>
    <row r="95" spans="1:14">
      <c r="A95" s="60" t="s">
        <v>950</v>
      </c>
      <c r="B95" s="54" t="s">
        <v>951</v>
      </c>
      <c r="C95" s="67" t="s">
        <v>117</v>
      </c>
      <c r="D95" s="67" t="s">
        <v>26</v>
      </c>
      <c r="E95" s="54" t="s">
        <v>952</v>
      </c>
      <c r="F95" s="67" t="s">
        <v>466</v>
      </c>
      <c r="G95" s="67" t="s">
        <v>129</v>
      </c>
      <c r="H95" s="61">
        <v>7.8253179999999993</v>
      </c>
      <c r="I95" s="63">
        <v>46400</v>
      </c>
      <c r="J95" s="124" t="s">
        <v>2721</v>
      </c>
      <c r="K95" s="61">
        <v>3.630947741</v>
      </c>
      <c r="L95" s="62">
        <v>1.2224457857562186E-6</v>
      </c>
      <c r="M95" s="62">
        <f t="shared" si="1"/>
        <v>6.9680826915425632E-3</v>
      </c>
      <c r="N95" s="62">
        <f>K95/'סכום נכסי הקרן'!$C$41</f>
        <v>4.7497931399783609E-5</v>
      </c>
    </row>
    <row r="96" spans="1:14">
      <c r="A96" s="60" t="s">
        <v>953</v>
      </c>
      <c r="B96" s="54" t="s">
        <v>954</v>
      </c>
      <c r="C96" s="67" t="s">
        <v>117</v>
      </c>
      <c r="D96" s="67" t="s">
        <v>26</v>
      </c>
      <c r="E96" s="54" t="s">
        <v>955</v>
      </c>
      <c r="F96" s="67" t="s">
        <v>844</v>
      </c>
      <c r="G96" s="67" t="s">
        <v>129</v>
      </c>
      <c r="H96" s="61">
        <v>5.0680579999999997</v>
      </c>
      <c r="I96" s="63">
        <v>24060</v>
      </c>
      <c r="J96" s="124" t="s">
        <v>2721</v>
      </c>
      <c r="K96" s="61">
        <v>1.2193747350000002</v>
      </c>
      <c r="L96" s="62">
        <v>3.6793870507531077E-7</v>
      </c>
      <c r="M96" s="62">
        <f t="shared" si="1"/>
        <v>2.3400788420925391E-3</v>
      </c>
      <c r="N96" s="62">
        <f>K96/'סכום נכסי הקרן'!$C$41</f>
        <v>1.5951145994105707E-5</v>
      </c>
    </row>
    <row r="97" spans="1:14">
      <c r="A97" s="60" t="s">
        <v>956</v>
      </c>
      <c r="B97" s="54" t="s">
        <v>957</v>
      </c>
      <c r="C97" s="67" t="s">
        <v>117</v>
      </c>
      <c r="D97" s="67" t="s">
        <v>26</v>
      </c>
      <c r="E97" s="54" t="s">
        <v>510</v>
      </c>
      <c r="F97" s="67" t="s">
        <v>243</v>
      </c>
      <c r="G97" s="67" t="s">
        <v>129</v>
      </c>
      <c r="H97" s="61">
        <v>10.425268000000001</v>
      </c>
      <c r="I97" s="63">
        <v>29920</v>
      </c>
      <c r="J97" s="61">
        <v>7.3462973000000001E-2</v>
      </c>
      <c r="K97" s="61">
        <v>3.1927030679999997</v>
      </c>
      <c r="L97" s="62">
        <v>9.7947459233060591E-7</v>
      </c>
      <c r="M97" s="62">
        <f t="shared" si="1"/>
        <v>6.1270556819522223E-3</v>
      </c>
      <c r="N97" s="62">
        <f>K97/'סכום נכסי הקרן'!$C$41</f>
        <v>4.1765071303939387E-5</v>
      </c>
    </row>
    <row r="98" spans="1:14">
      <c r="A98" s="60" t="s">
        <v>958</v>
      </c>
      <c r="B98" s="54" t="s">
        <v>959</v>
      </c>
      <c r="C98" s="67" t="s">
        <v>117</v>
      </c>
      <c r="D98" s="67" t="s">
        <v>26</v>
      </c>
      <c r="E98" s="54" t="s">
        <v>960</v>
      </c>
      <c r="F98" s="67" t="s">
        <v>231</v>
      </c>
      <c r="G98" s="67" t="s">
        <v>129</v>
      </c>
      <c r="H98" s="61">
        <v>0.69517700000000004</v>
      </c>
      <c r="I98" s="63">
        <v>16000</v>
      </c>
      <c r="J98" s="124" t="s">
        <v>2721</v>
      </c>
      <c r="K98" s="61">
        <v>0.111228272</v>
      </c>
      <c r="L98" s="62">
        <v>1.9608610247360989E-8</v>
      </c>
      <c r="M98" s="62">
        <f t="shared" si="1"/>
        <v>2.1345605946945749E-4</v>
      </c>
      <c r="N98" s="62">
        <f>K98/'סכום נכסי הקרן'!$C$41</f>
        <v>1.4550230986572804E-6</v>
      </c>
    </row>
    <row r="99" spans="1:14">
      <c r="A99" s="60" t="s">
        <v>961</v>
      </c>
      <c r="B99" s="54" t="s">
        <v>962</v>
      </c>
      <c r="C99" s="67" t="s">
        <v>117</v>
      </c>
      <c r="D99" s="67" t="s">
        <v>26</v>
      </c>
      <c r="E99" s="54" t="s">
        <v>963</v>
      </c>
      <c r="F99" s="67" t="s">
        <v>379</v>
      </c>
      <c r="G99" s="67" t="s">
        <v>129</v>
      </c>
      <c r="H99" s="61">
        <v>6.0890890000000004</v>
      </c>
      <c r="I99" s="63">
        <v>14100</v>
      </c>
      <c r="J99" s="124" t="s">
        <v>2721</v>
      </c>
      <c r="K99" s="61">
        <v>0.85856148900000007</v>
      </c>
      <c r="L99" s="62">
        <v>6.3773750504689232E-7</v>
      </c>
      <c r="M99" s="62">
        <f t="shared" si="1"/>
        <v>1.6476490100841446E-3</v>
      </c>
      <c r="N99" s="62">
        <f>K99/'סכום נכסי הקרן'!$C$41</f>
        <v>1.1231198468250846E-5</v>
      </c>
    </row>
    <row r="100" spans="1:14">
      <c r="A100" s="60" t="s">
        <v>964</v>
      </c>
      <c r="B100" s="54" t="s">
        <v>965</v>
      </c>
      <c r="C100" s="67" t="s">
        <v>117</v>
      </c>
      <c r="D100" s="67" t="s">
        <v>26</v>
      </c>
      <c r="E100" s="54" t="s">
        <v>667</v>
      </c>
      <c r="F100" s="67" t="s">
        <v>152</v>
      </c>
      <c r="G100" s="67" t="s">
        <v>129</v>
      </c>
      <c r="H100" s="61">
        <v>171.71468300000001</v>
      </c>
      <c r="I100" s="63">
        <v>1798</v>
      </c>
      <c r="J100" s="124" t="s">
        <v>2721</v>
      </c>
      <c r="K100" s="61">
        <v>3.0874299980000002</v>
      </c>
      <c r="L100" s="62">
        <v>9.2193635350715702E-7</v>
      </c>
      <c r="M100" s="62">
        <f t="shared" si="1"/>
        <v>5.925028137278578E-3</v>
      </c>
      <c r="N100" s="62">
        <f>K100/'סכום נכסי הקרן'!$C$41</f>
        <v>4.0387950669389169E-5</v>
      </c>
    </row>
    <row r="101" spans="1:14">
      <c r="A101" s="60" t="s">
        <v>966</v>
      </c>
      <c r="B101" s="54" t="s">
        <v>967</v>
      </c>
      <c r="C101" s="67" t="s">
        <v>117</v>
      </c>
      <c r="D101" s="67" t="s">
        <v>26</v>
      </c>
      <c r="E101" s="54" t="s">
        <v>968</v>
      </c>
      <c r="F101" s="67" t="s">
        <v>153</v>
      </c>
      <c r="G101" s="67" t="s">
        <v>129</v>
      </c>
      <c r="H101" s="61">
        <v>0.35510700000000001</v>
      </c>
      <c r="I101" s="63">
        <v>11150</v>
      </c>
      <c r="J101" s="124" t="s">
        <v>2721</v>
      </c>
      <c r="K101" s="61">
        <v>3.9594418999999999E-2</v>
      </c>
      <c r="L101" s="62">
        <v>7.5491255346996979E-9</v>
      </c>
      <c r="M101" s="62">
        <f t="shared" si="1"/>
        <v>7.5984895789108522E-5</v>
      </c>
      <c r="N101" s="62">
        <f>K101/'סכום נכסי הקרן'!$C$41</f>
        <v>5.1795099561480813E-7</v>
      </c>
    </row>
    <row r="102" spans="1:14">
      <c r="A102" s="60" t="s">
        <v>969</v>
      </c>
      <c r="B102" s="54" t="s">
        <v>970</v>
      </c>
      <c r="C102" s="67" t="s">
        <v>117</v>
      </c>
      <c r="D102" s="67" t="s">
        <v>26</v>
      </c>
      <c r="E102" s="54" t="s">
        <v>971</v>
      </c>
      <c r="F102" s="67" t="s">
        <v>529</v>
      </c>
      <c r="G102" s="67" t="s">
        <v>129</v>
      </c>
      <c r="H102" s="61">
        <v>10.892158</v>
      </c>
      <c r="I102" s="63">
        <v>8105</v>
      </c>
      <c r="J102" s="124" t="s">
        <v>2721</v>
      </c>
      <c r="K102" s="61">
        <v>0.88280941299999993</v>
      </c>
      <c r="L102" s="62">
        <v>5.1698657396989474E-7</v>
      </c>
      <c r="M102" s="62">
        <f t="shared" si="1"/>
        <v>1.6941827394524735E-3</v>
      </c>
      <c r="N102" s="62">
        <f>K102/'סכום נכסי הקרן'!$C$41</f>
        <v>1.1548395605993722E-5</v>
      </c>
    </row>
    <row r="103" spans="1:14">
      <c r="A103" s="60" t="s">
        <v>972</v>
      </c>
      <c r="B103" s="54" t="s">
        <v>973</v>
      </c>
      <c r="C103" s="67" t="s">
        <v>117</v>
      </c>
      <c r="D103" s="67" t="s">
        <v>26</v>
      </c>
      <c r="E103" s="54" t="s">
        <v>544</v>
      </c>
      <c r="F103" s="67" t="s">
        <v>545</v>
      </c>
      <c r="G103" s="67" t="s">
        <v>129</v>
      </c>
      <c r="H103" s="61">
        <v>17.444451000000001</v>
      </c>
      <c r="I103" s="63">
        <v>39900</v>
      </c>
      <c r="J103" s="124" t="s">
        <v>2721</v>
      </c>
      <c r="K103" s="61">
        <v>6.9603359449999997</v>
      </c>
      <c r="L103" s="62">
        <v>1.0619323588978031E-6</v>
      </c>
      <c r="M103" s="62">
        <f t="shared" si="1"/>
        <v>1.335744821607336E-2</v>
      </c>
      <c r="N103" s="62">
        <f>K103/'סכום נכסי הקרן'!$C$41</f>
        <v>9.1051037585026487E-5</v>
      </c>
    </row>
    <row r="104" spans="1:14">
      <c r="A104" s="60" t="s">
        <v>974</v>
      </c>
      <c r="B104" s="54" t="s">
        <v>975</v>
      </c>
      <c r="C104" s="67" t="s">
        <v>117</v>
      </c>
      <c r="D104" s="67" t="s">
        <v>26</v>
      </c>
      <c r="E104" s="54" t="s">
        <v>976</v>
      </c>
      <c r="F104" s="67" t="s">
        <v>671</v>
      </c>
      <c r="G104" s="67" t="s">
        <v>129</v>
      </c>
      <c r="H104" s="61">
        <v>104.10299999999999</v>
      </c>
      <c r="I104" s="63">
        <v>459.3</v>
      </c>
      <c r="J104" s="124" t="s">
        <v>2721</v>
      </c>
      <c r="K104" s="61">
        <v>0.47814507900000008</v>
      </c>
      <c r="L104" s="62">
        <v>3.6208479705053733E-7</v>
      </c>
      <c r="M104" s="62">
        <f t="shared" si="1"/>
        <v>9.1759911920642322E-4</v>
      </c>
      <c r="N104" s="62">
        <f>K104/'סכום נכסי הקרן'!$C$41</f>
        <v>6.2548138341509987E-6</v>
      </c>
    </row>
    <row r="105" spans="1:14">
      <c r="A105" s="60" t="s">
        <v>977</v>
      </c>
      <c r="B105" s="54" t="s">
        <v>978</v>
      </c>
      <c r="C105" s="67" t="s">
        <v>117</v>
      </c>
      <c r="D105" s="67" t="s">
        <v>26</v>
      </c>
      <c r="E105" s="54" t="s">
        <v>701</v>
      </c>
      <c r="F105" s="67" t="s">
        <v>529</v>
      </c>
      <c r="G105" s="67" t="s">
        <v>129</v>
      </c>
      <c r="H105" s="61">
        <v>42.586998999999999</v>
      </c>
      <c r="I105" s="63">
        <v>2605</v>
      </c>
      <c r="J105" s="124" t="s">
        <v>2721</v>
      </c>
      <c r="K105" s="61">
        <v>1.1093913210000002</v>
      </c>
      <c r="L105" s="62">
        <v>7.8633984358064754E-7</v>
      </c>
      <c r="M105" s="62">
        <f t="shared" si="1"/>
        <v>2.12901176591394E-3</v>
      </c>
      <c r="N105" s="62">
        <f>K105/'סכום נכסי הקרן'!$C$41</f>
        <v>1.4512407398587597E-5</v>
      </c>
    </row>
    <row r="106" spans="1:14">
      <c r="A106" s="60" t="s">
        <v>979</v>
      </c>
      <c r="B106" s="54" t="s">
        <v>980</v>
      </c>
      <c r="C106" s="67" t="s">
        <v>117</v>
      </c>
      <c r="D106" s="67" t="s">
        <v>26</v>
      </c>
      <c r="E106" s="54" t="s">
        <v>361</v>
      </c>
      <c r="F106" s="67" t="s">
        <v>260</v>
      </c>
      <c r="G106" s="67" t="s">
        <v>129</v>
      </c>
      <c r="H106" s="61">
        <v>12.63785</v>
      </c>
      <c r="I106" s="63">
        <v>23770</v>
      </c>
      <c r="J106" s="61">
        <v>0.103596043</v>
      </c>
      <c r="K106" s="61">
        <v>3.107612923</v>
      </c>
      <c r="L106" s="62">
        <v>1.035960417940149E-6</v>
      </c>
      <c r="M106" s="62">
        <f t="shared" si="1"/>
        <v>5.963760804446756E-3</v>
      </c>
      <c r="N106" s="62">
        <f>K106/'סכום נכסי הקרן'!$C$41</f>
        <v>4.0651971871421937E-5</v>
      </c>
    </row>
    <row r="107" spans="1:14">
      <c r="A107" s="60" t="s">
        <v>981</v>
      </c>
      <c r="B107" s="54" t="s">
        <v>982</v>
      </c>
      <c r="C107" s="67" t="s">
        <v>117</v>
      </c>
      <c r="D107" s="67" t="s">
        <v>26</v>
      </c>
      <c r="E107" s="54" t="s">
        <v>364</v>
      </c>
      <c r="F107" s="67" t="s">
        <v>260</v>
      </c>
      <c r="G107" s="67" t="s">
        <v>129</v>
      </c>
      <c r="H107" s="61">
        <v>181.412791</v>
      </c>
      <c r="I107" s="63">
        <v>1700</v>
      </c>
      <c r="J107" s="124" t="s">
        <v>2721</v>
      </c>
      <c r="K107" s="61">
        <v>3.0840174490000001</v>
      </c>
      <c r="L107" s="62">
        <v>9.334316536998277E-7</v>
      </c>
      <c r="M107" s="62">
        <f t="shared" si="1"/>
        <v>5.9184791794534806E-3</v>
      </c>
      <c r="N107" s="62">
        <f>K107/'סכום נכסי הקרן'!$C$41</f>
        <v>4.0343309702384848E-5</v>
      </c>
    </row>
    <row r="108" spans="1:14">
      <c r="A108" s="60" t="s">
        <v>983</v>
      </c>
      <c r="B108" s="54" t="s">
        <v>984</v>
      </c>
      <c r="C108" s="67" t="s">
        <v>117</v>
      </c>
      <c r="D108" s="67" t="s">
        <v>26</v>
      </c>
      <c r="E108" s="54" t="s">
        <v>985</v>
      </c>
      <c r="F108" s="67" t="s">
        <v>844</v>
      </c>
      <c r="G108" s="67" t="s">
        <v>129</v>
      </c>
      <c r="H108" s="61">
        <v>23.274099999999997</v>
      </c>
      <c r="I108" s="63">
        <v>7154</v>
      </c>
      <c r="J108" s="124" t="s">
        <v>2721</v>
      </c>
      <c r="K108" s="61">
        <v>1.665029079</v>
      </c>
      <c r="L108" s="62">
        <v>4.8044376844154858E-7</v>
      </c>
      <c r="M108" s="62">
        <f t="shared" si="1"/>
        <v>3.1953256102495238E-3</v>
      </c>
      <c r="N108" s="62">
        <f>K108/'סכום נכסי הקרן'!$C$41</f>
        <v>2.1780935065511557E-5</v>
      </c>
    </row>
    <row r="109" spans="1:14">
      <c r="A109" s="60" t="s">
        <v>986</v>
      </c>
      <c r="B109" s="54" t="s">
        <v>987</v>
      </c>
      <c r="C109" s="67" t="s">
        <v>117</v>
      </c>
      <c r="D109" s="67" t="s">
        <v>26</v>
      </c>
      <c r="E109" s="54" t="s">
        <v>988</v>
      </c>
      <c r="F109" s="67" t="s">
        <v>844</v>
      </c>
      <c r="G109" s="67" t="s">
        <v>129</v>
      </c>
      <c r="H109" s="61">
        <v>4.6432250000000002</v>
      </c>
      <c r="I109" s="63">
        <v>20210</v>
      </c>
      <c r="J109" s="124" t="s">
        <v>2721</v>
      </c>
      <c r="K109" s="61">
        <v>0.93839580100000008</v>
      </c>
      <c r="L109" s="62">
        <v>3.3706195955554116E-7</v>
      </c>
      <c r="M109" s="62">
        <f t="shared" si="1"/>
        <v>1.8008575185286095E-3</v>
      </c>
      <c r="N109" s="62">
        <f>K109/'סכום נכסי הקרן'!$C$41</f>
        <v>1.2275544172240675E-5</v>
      </c>
    </row>
    <row r="110" spans="1:14">
      <c r="A110" s="60" t="s">
        <v>989</v>
      </c>
      <c r="B110" s="54" t="s">
        <v>990</v>
      </c>
      <c r="C110" s="67" t="s">
        <v>117</v>
      </c>
      <c r="D110" s="67" t="s">
        <v>26</v>
      </c>
      <c r="E110" s="54" t="s">
        <v>991</v>
      </c>
      <c r="F110" s="67" t="s">
        <v>123</v>
      </c>
      <c r="G110" s="67" t="s">
        <v>129</v>
      </c>
      <c r="H110" s="61">
        <v>461.87421999999998</v>
      </c>
      <c r="I110" s="63">
        <v>299.60000000000002</v>
      </c>
      <c r="J110" s="124" t="s">
        <v>2721</v>
      </c>
      <c r="K110" s="61">
        <v>1.383775164</v>
      </c>
      <c r="L110" s="62">
        <v>4.1096723734199327E-7</v>
      </c>
      <c r="M110" s="62">
        <f t="shared" si="1"/>
        <v>2.6555765758829938E-3</v>
      </c>
      <c r="N110" s="62">
        <f>K110/'סכום נכסי הקרן'!$C$41</f>
        <v>1.810173610328376E-5</v>
      </c>
    </row>
    <row r="111" spans="1:14">
      <c r="A111" s="60" t="s">
        <v>992</v>
      </c>
      <c r="B111" s="54" t="s">
        <v>993</v>
      </c>
      <c r="C111" s="67" t="s">
        <v>117</v>
      </c>
      <c r="D111" s="67" t="s">
        <v>26</v>
      </c>
      <c r="E111" s="54" t="s">
        <v>714</v>
      </c>
      <c r="F111" s="67" t="s">
        <v>243</v>
      </c>
      <c r="G111" s="67" t="s">
        <v>129</v>
      </c>
      <c r="H111" s="61">
        <v>626.39523499999996</v>
      </c>
      <c r="I111" s="63">
        <v>295.7</v>
      </c>
      <c r="J111" s="124" t="s">
        <v>2721</v>
      </c>
      <c r="K111" s="61">
        <v>1.852250709</v>
      </c>
      <c r="L111" s="62">
        <v>6.8325843430269652E-7</v>
      </c>
      <c r="M111" s="62">
        <f t="shared" si="1"/>
        <v>3.5546190764579062E-3</v>
      </c>
      <c r="N111" s="62">
        <f>K111/'סכום נכסי הקרן'!$C$41</f>
        <v>2.4230058757896772E-5</v>
      </c>
    </row>
    <row r="112" spans="1:14">
      <c r="A112" s="60" t="s">
        <v>994</v>
      </c>
      <c r="B112" s="54" t="s">
        <v>995</v>
      </c>
      <c r="C112" s="67" t="s">
        <v>117</v>
      </c>
      <c r="D112" s="67" t="s">
        <v>26</v>
      </c>
      <c r="E112" s="54" t="s">
        <v>996</v>
      </c>
      <c r="F112" s="67" t="s">
        <v>844</v>
      </c>
      <c r="G112" s="67" t="s">
        <v>129</v>
      </c>
      <c r="H112" s="61">
        <v>345.45143400000001</v>
      </c>
      <c r="I112" s="63">
        <v>1709</v>
      </c>
      <c r="J112" s="124" t="s">
        <v>2721</v>
      </c>
      <c r="K112" s="61">
        <v>5.9037650099999999</v>
      </c>
      <c r="L112" s="62">
        <v>1.3003243095868374E-6</v>
      </c>
      <c r="M112" s="62">
        <f t="shared" si="1"/>
        <v>1.1329803047450583E-2</v>
      </c>
      <c r="N112" s="62">
        <f>K112/'סכום נכסי הקרן'!$C$41</f>
        <v>7.7229595534799184E-5</v>
      </c>
    </row>
    <row r="113" spans="1:14">
      <c r="A113" s="60" t="s">
        <v>997</v>
      </c>
      <c r="B113" s="54" t="s">
        <v>998</v>
      </c>
      <c r="C113" s="67" t="s">
        <v>117</v>
      </c>
      <c r="D113" s="67" t="s">
        <v>26</v>
      </c>
      <c r="E113" s="54" t="s">
        <v>999</v>
      </c>
      <c r="F113" s="67" t="s">
        <v>124</v>
      </c>
      <c r="G113" s="67" t="s">
        <v>129</v>
      </c>
      <c r="H113" s="61">
        <v>6.7043140000000001</v>
      </c>
      <c r="I113" s="63">
        <v>26550</v>
      </c>
      <c r="J113" s="124" t="s">
        <v>2721</v>
      </c>
      <c r="K113" s="61">
        <v>1.7799954119999999</v>
      </c>
      <c r="L113" s="62">
        <v>7.808424434145768E-7</v>
      </c>
      <c r="M113" s="62">
        <f t="shared" si="1"/>
        <v>3.4159553114268778E-3</v>
      </c>
      <c r="N113" s="62">
        <f>K113/'סכום נכסי הקרן'!$C$41</f>
        <v>2.3284857288477718E-5</v>
      </c>
    </row>
    <row r="114" spans="1:14">
      <c r="A114" s="123" t="s">
        <v>2721</v>
      </c>
      <c r="B114" s="124" t="s">
        <v>2721</v>
      </c>
      <c r="C114" s="124" t="s">
        <v>2721</v>
      </c>
      <c r="D114" s="124" t="s">
        <v>2721</v>
      </c>
      <c r="E114" s="124" t="s">
        <v>2721</v>
      </c>
      <c r="F114" s="124" t="s">
        <v>2721</v>
      </c>
      <c r="G114" s="124" t="s">
        <v>2721</v>
      </c>
      <c r="H114" s="124" t="s">
        <v>2721</v>
      </c>
      <c r="I114" s="124" t="s">
        <v>2721</v>
      </c>
      <c r="J114" s="124" t="s">
        <v>2721</v>
      </c>
      <c r="K114" s="124" t="s">
        <v>2721</v>
      </c>
      <c r="L114" s="124" t="s">
        <v>2721</v>
      </c>
      <c r="M114" s="124" t="s">
        <v>2721</v>
      </c>
      <c r="N114" s="124" t="s">
        <v>2721</v>
      </c>
    </row>
    <row r="115" spans="1:14">
      <c r="A115" s="71" t="s">
        <v>27</v>
      </c>
      <c r="B115" s="121" t="s">
        <v>2721</v>
      </c>
      <c r="C115" s="121" t="s">
        <v>2721</v>
      </c>
      <c r="D115" s="121" t="s">
        <v>2721</v>
      </c>
      <c r="E115" s="121" t="s">
        <v>2721</v>
      </c>
      <c r="F115" s="121" t="s">
        <v>2721</v>
      </c>
      <c r="G115" s="121" t="s">
        <v>2721</v>
      </c>
      <c r="H115" s="121" t="s">
        <v>2721</v>
      </c>
      <c r="I115" s="121" t="s">
        <v>2721</v>
      </c>
      <c r="J115" s="64">
        <v>3.5292746999999999E-2</v>
      </c>
      <c r="K115" s="64">
        <v>23.503843210999992</v>
      </c>
      <c r="L115" s="121" t="s">
        <v>2721</v>
      </c>
      <c r="M115" s="65">
        <f t="shared" si="1"/>
        <v>4.5105778090376331E-2</v>
      </c>
      <c r="N115" s="65">
        <f>K115/'סכום נכסי הקרן'!$C$41</f>
        <v>3.0746350873116224E-4</v>
      </c>
    </row>
    <row r="116" spans="1:14">
      <c r="A116" s="60" t="s">
        <v>1000</v>
      </c>
      <c r="B116" s="54" t="s">
        <v>1001</v>
      </c>
      <c r="C116" s="67" t="s">
        <v>117</v>
      </c>
      <c r="D116" s="67" t="s">
        <v>26</v>
      </c>
      <c r="E116" s="54" t="s">
        <v>1002</v>
      </c>
      <c r="F116" s="67" t="s">
        <v>1003</v>
      </c>
      <c r="G116" s="67" t="s">
        <v>129</v>
      </c>
      <c r="H116" s="61">
        <v>279.79637200000002</v>
      </c>
      <c r="I116" s="63">
        <v>160.30000000000001</v>
      </c>
      <c r="J116" s="124" t="s">
        <v>2721</v>
      </c>
      <c r="K116" s="61">
        <v>0.44851358499999994</v>
      </c>
      <c r="L116" s="62">
        <v>9.4254152921975418E-7</v>
      </c>
      <c r="M116" s="62">
        <f t="shared" si="1"/>
        <v>8.6073388313197535E-4</v>
      </c>
      <c r="N116" s="62">
        <f>K116/'סכום נכסי הקרן'!$C$41</f>
        <v>5.8671919872726728E-6</v>
      </c>
    </row>
    <row r="117" spans="1:14">
      <c r="A117" s="60" t="s">
        <v>1004</v>
      </c>
      <c r="B117" s="54" t="s">
        <v>1005</v>
      </c>
      <c r="C117" s="67" t="s">
        <v>117</v>
      </c>
      <c r="D117" s="67" t="s">
        <v>26</v>
      </c>
      <c r="E117" s="54" t="s">
        <v>1006</v>
      </c>
      <c r="F117" s="67" t="s">
        <v>516</v>
      </c>
      <c r="G117" s="67" t="s">
        <v>129</v>
      </c>
      <c r="H117" s="61">
        <v>113.34553</v>
      </c>
      <c r="I117" s="63">
        <v>512</v>
      </c>
      <c r="J117" s="124" t="s">
        <v>2721</v>
      </c>
      <c r="K117" s="61">
        <v>0.58032911600000003</v>
      </c>
      <c r="L117" s="62">
        <v>6.8754454088881261E-7</v>
      </c>
      <c r="M117" s="62">
        <f t="shared" si="1"/>
        <v>1.113698559452166E-3</v>
      </c>
      <c r="N117" s="62">
        <f>K117/'סכום נכסי הקרן'!$C$41</f>
        <v>7.5915255484986796E-6</v>
      </c>
    </row>
    <row r="118" spans="1:14">
      <c r="A118" s="60" t="s">
        <v>1007</v>
      </c>
      <c r="B118" s="54" t="s">
        <v>1008</v>
      </c>
      <c r="C118" s="67" t="s">
        <v>117</v>
      </c>
      <c r="D118" s="67" t="s">
        <v>26</v>
      </c>
      <c r="E118" s="54" t="s">
        <v>1009</v>
      </c>
      <c r="F118" s="67" t="s">
        <v>1010</v>
      </c>
      <c r="G118" s="67" t="s">
        <v>129</v>
      </c>
      <c r="H118" s="61">
        <v>3.8627999999999996</v>
      </c>
      <c r="I118" s="63">
        <v>1558</v>
      </c>
      <c r="J118" s="124" t="s">
        <v>2721</v>
      </c>
      <c r="K118" s="61">
        <v>6.0182419000000001E-2</v>
      </c>
      <c r="L118" s="62">
        <v>8.643552153548581E-7</v>
      </c>
      <c r="M118" s="62">
        <f t="shared" si="1"/>
        <v>1.1549493467883604E-4</v>
      </c>
      <c r="N118" s="62">
        <f>K118/'סכום נכסי הקרן'!$C$41</f>
        <v>7.8727115151146806E-7</v>
      </c>
    </row>
    <row r="119" spans="1:14">
      <c r="A119" s="60" t="s">
        <v>1011</v>
      </c>
      <c r="B119" s="54" t="s">
        <v>1012</v>
      </c>
      <c r="C119" s="67" t="s">
        <v>117</v>
      </c>
      <c r="D119" s="67" t="s">
        <v>26</v>
      </c>
      <c r="E119" s="54" t="s">
        <v>1013</v>
      </c>
      <c r="F119" s="67" t="s">
        <v>125</v>
      </c>
      <c r="G119" s="67" t="s">
        <v>129</v>
      </c>
      <c r="H119" s="61">
        <v>50.490926999999999</v>
      </c>
      <c r="I119" s="63">
        <v>433</v>
      </c>
      <c r="J119" s="124" t="s">
        <v>2721</v>
      </c>
      <c r="K119" s="61">
        <v>0.218625712</v>
      </c>
      <c r="L119" s="62">
        <v>9.1782462869276527E-7</v>
      </c>
      <c r="M119" s="62">
        <f t="shared" si="1"/>
        <v>4.1956044217089417E-4</v>
      </c>
      <c r="N119" s="62">
        <f>K119/'סכום נכסי הקרן'!$C$41</f>
        <v>2.8599334971273681E-6</v>
      </c>
    </row>
    <row r="120" spans="1:14">
      <c r="A120" s="60" t="s">
        <v>1014</v>
      </c>
      <c r="B120" s="54" t="s">
        <v>1015</v>
      </c>
      <c r="C120" s="67" t="s">
        <v>117</v>
      </c>
      <c r="D120" s="67" t="s">
        <v>26</v>
      </c>
      <c r="E120" s="54" t="s">
        <v>1016</v>
      </c>
      <c r="F120" s="67" t="s">
        <v>125</v>
      </c>
      <c r="G120" s="67" t="s">
        <v>129</v>
      </c>
      <c r="H120" s="61">
        <v>22.202417000000001</v>
      </c>
      <c r="I120" s="63">
        <v>1999</v>
      </c>
      <c r="J120" s="124" t="s">
        <v>2721</v>
      </c>
      <c r="K120" s="61">
        <v>0.44382631500000003</v>
      </c>
      <c r="L120" s="62">
        <v>1.3139585978842006E-6</v>
      </c>
      <c r="M120" s="62">
        <f t="shared" si="1"/>
        <v>8.5173863250118803E-4</v>
      </c>
      <c r="N120" s="62">
        <f>K120/'סכום נכסי הקרן'!$C$41</f>
        <v>5.8058758668564249E-6</v>
      </c>
    </row>
    <row r="121" spans="1:14">
      <c r="A121" s="60" t="s">
        <v>1017</v>
      </c>
      <c r="B121" s="54" t="s">
        <v>1018</v>
      </c>
      <c r="C121" s="67" t="s">
        <v>117</v>
      </c>
      <c r="D121" s="67" t="s">
        <v>26</v>
      </c>
      <c r="E121" s="54" t="s">
        <v>1019</v>
      </c>
      <c r="F121" s="67" t="s">
        <v>124</v>
      </c>
      <c r="G121" s="67" t="s">
        <v>129</v>
      </c>
      <c r="H121" s="61">
        <v>27.7608</v>
      </c>
      <c r="I121" s="63">
        <v>468</v>
      </c>
      <c r="J121" s="124" t="s">
        <v>2721</v>
      </c>
      <c r="K121" s="61">
        <v>0.129920544</v>
      </c>
      <c r="L121" s="62">
        <v>4.8849352866786651E-7</v>
      </c>
      <c r="M121" s="62">
        <f t="shared" si="1"/>
        <v>2.4932804284119657E-4</v>
      </c>
      <c r="N121" s="62">
        <f>K121/'סכום נכסי הקרן'!$C$41</f>
        <v>1.6995444513434456E-6</v>
      </c>
    </row>
    <row r="122" spans="1:14">
      <c r="A122" s="60" t="s">
        <v>1020</v>
      </c>
      <c r="B122" s="54" t="s">
        <v>1021</v>
      </c>
      <c r="C122" s="67" t="s">
        <v>117</v>
      </c>
      <c r="D122" s="67" t="s">
        <v>26</v>
      </c>
      <c r="E122" s="54" t="s">
        <v>717</v>
      </c>
      <c r="F122" s="67" t="s">
        <v>580</v>
      </c>
      <c r="G122" s="67" t="s">
        <v>129</v>
      </c>
      <c r="H122" s="61">
        <v>2.2413259999999999</v>
      </c>
      <c r="I122" s="63">
        <v>5400</v>
      </c>
      <c r="J122" s="124" t="s">
        <v>2721</v>
      </c>
      <c r="K122" s="61">
        <v>0.121031605</v>
      </c>
      <c r="L122" s="62">
        <v>1.7438717580937999E-7</v>
      </c>
      <c r="M122" s="62">
        <f t="shared" si="1"/>
        <v>2.3226944921488925E-4</v>
      </c>
      <c r="N122" s="62">
        <f>K122/'סכום נכסי הקרן'!$C$41</f>
        <v>1.5832645583360674E-6</v>
      </c>
    </row>
    <row r="123" spans="1:14">
      <c r="A123" s="60" t="s">
        <v>1022</v>
      </c>
      <c r="B123" s="54" t="s">
        <v>1023</v>
      </c>
      <c r="C123" s="67" t="s">
        <v>117</v>
      </c>
      <c r="D123" s="67" t="s">
        <v>26</v>
      </c>
      <c r="E123" s="54" t="s">
        <v>1024</v>
      </c>
      <c r="F123" s="67" t="s">
        <v>1025</v>
      </c>
      <c r="G123" s="67" t="s">
        <v>129</v>
      </c>
      <c r="H123" s="61">
        <v>25.297573000000003</v>
      </c>
      <c r="I123" s="63">
        <v>574</v>
      </c>
      <c r="J123" s="124" t="s">
        <v>2721</v>
      </c>
      <c r="K123" s="61">
        <v>0.145208067</v>
      </c>
      <c r="L123" s="62">
        <v>1.3024319303336977E-6</v>
      </c>
      <c r="M123" s="62">
        <f t="shared" si="1"/>
        <v>2.7866603721935884E-4</v>
      </c>
      <c r="N123" s="62">
        <f>K123/'סכום נכסי הקרן'!$C$41</f>
        <v>1.8995268720561797E-6</v>
      </c>
    </row>
    <row r="124" spans="1:14">
      <c r="A124" s="60" t="s">
        <v>1026</v>
      </c>
      <c r="B124" s="54" t="s">
        <v>1027</v>
      </c>
      <c r="C124" s="67" t="s">
        <v>117</v>
      </c>
      <c r="D124" s="67" t="s">
        <v>26</v>
      </c>
      <c r="E124" s="54" t="s">
        <v>1028</v>
      </c>
      <c r="F124" s="67" t="s">
        <v>243</v>
      </c>
      <c r="G124" s="67" t="s">
        <v>129</v>
      </c>
      <c r="H124" s="61">
        <v>14.455130000000002</v>
      </c>
      <c r="I124" s="63">
        <v>2602</v>
      </c>
      <c r="J124" s="124" t="s">
        <v>2721</v>
      </c>
      <c r="K124" s="61">
        <v>0.37612247000000004</v>
      </c>
      <c r="L124" s="62">
        <v>8.0791565782913828E-7</v>
      </c>
      <c r="M124" s="62">
        <f t="shared" si="1"/>
        <v>7.2180947236255945E-4</v>
      </c>
      <c r="N124" s="62">
        <f>K124/'סכום נכסי הקרן'!$C$41</f>
        <v>4.9202138263375163E-6</v>
      </c>
    </row>
    <row r="125" spans="1:14">
      <c r="A125" s="60" t="s">
        <v>1029</v>
      </c>
      <c r="B125" s="54" t="s">
        <v>1030</v>
      </c>
      <c r="C125" s="67" t="s">
        <v>117</v>
      </c>
      <c r="D125" s="67" t="s">
        <v>26</v>
      </c>
      <c r="E125" s="54" t="s">
        <v>1031</v>
      </c>
      <c r="F125" s="67" t="s">
        <v>151</v>
      </c>
      <c r="G125" s="67" t="s">
        <v>129</v>
      </c>
      <c r="H125" s="61">
        <v>0.54064199999999996</v>
      </c>
      <c r="I125" s="63">
        <v>7941</v>
      </c>
      <c r="J125" s="124" t="s">
        <v>2721</v>
      </c>
      <c r="K125" s="61">
        <v>4.2932348000000002E-2</v>
      </c>
      <c r="L125" s="62">
        <v>4.7642357939031501E-8</v>
      </c>
      <c r="M125" s="62">
        <f t="shared" si="1"/>
        <v>8.239065179266154E-5</v>
      </c>
      <c r="N125" s="62">
        <f>K125/'סכום נכסי הקרן'!$C$41</f>
        <v>5.6161582749026878E-7</v>
      </c>
    </row>
    <row r="126" spans="1:14">
      <c r="A126" s="60" t="s">
        <v>1032</v>
      </c>
      <c r="B126" s="54" t="s">
        <v>1033</v>
      </c>
      <c r="C126" s="67" t="s">
        <v>117</v>
      </c>
      <c r="D126" s="67" t="s">
        <v>26</v>
      </c>
      <c r="E126" s="54" t="s">
        <v>1034</v>
      </c>
      <c r="F126" s="67" t="s">
        <v>1010</v>
      </c>
      <c r="G126" s="67" t="s">
        <v>129</v>
      </c>
      <c r="H126" s="61">
        <v>15.183534999999999</v>
      </c>
      <c r="I126" s="63">
        <v>627.29999999999995</v>
      </c>
      <c r="J126" s="124" t="s">
        <v>2721</v>
      </c>
      <c r="K126" s="61">
        <v>9.5246312E-2</v>
      </c>
      <c r="L126" s="62">
        <v>2.9137027650838292E-7</v>
      </c>
      <c r="M126" s="62">
        <f t="shared" si="1"/>
        <v>1.8278538426380031E-4</v>
      </c>
      <c r="N126" s="62">
        <f>K126/'סכום נכסי הקרן'!$C$41</f>
        <v>1.2459564599000343E-6</v>
      </c>
    </row>
    <row r="127" spans="1:14">
      <c r="A127" s="60" t="s">
        <v>1035</v>
      </c>
      <c r="B127" s="54" t="s">
        <v>1036</v>
      </c>
      <c r="C127" s="67" t="s">
        <v>117</v>
      </c>
      <c r="D127" s="67" t="s">
        <v>26</v>
      </c>
      <c r="E127" s="54" t="s">
        <v>1037</v>
      </c>
      <c r="F127" s="67" t="s">
        <v>466</v>
      </c>
      <c r="G127" s="67" t="s">
        <v>129</v>
      </c>
      <c r="H127" s="61">
        <v>15.916874</v>
      </c>
      <c r="I127" s="63">
        <v>2300</v>
      </c>
      <c r="J127" s="124" t="s">
        <v>2721</v>
      </c>
      <c r="K127" s="61">
        <v>0.36608811200000002</v>
      </c>
      <c r="L127" s="62">
        <v>5.6858621492050344E-7</v>
      </c>
      <c r="M127" s="62">
        <f t="shared" si="1"/>
        <v>7.0255272693738708E-4</v>
      </c>
      <c r="N127" s="62">
        <f>K127/'סכום נכסי הקרן'!$C$41</f>
        <v>4.7889502329392792E-6</v>
      </c>
    </row>
    <row r="128" spans="1:14">
      <c r="A128" s="60" t="s">
        <v>1038</v>
      </c>
      <c r="B128" s="54" t="s">
        <v>1039</v>
      </c>
      <c r="C128" s="67" t="s">
        <v>117</v>
      </c>
      <c r="D128" s="67" t="s">
        <v>26</v>
      </c>
      <c r="E128" s="54" t="s">
        <v>1040</v>
      </c>
      <c r="F128" s="67" t="s">
        <v>125</v>
      </c>
      <c r="G128" s="67" t="s">
        <v>129</v>
      </c>
      <c r="H128" s="61">
        <v>8.4970719999999993</v>
      </c>
      <c r="I128" s="63">
        <v>1762</v>
      </c>
      <c r="J128" s="124" t="s">
        <v>2721</v>
      </c>
      <c r="K128" s="61">
        <v>0.14971840700000003</v>
      </c>
      <c r="L128" s="62">
        <v>1.3015668146011366E-6</v>
      </c>
      <c r="M128" s="62">
        <f t="shared" si="1"/>
        <v>2.87321744855161E-4</v>
      </c>
      <c r="N128" s="62">
        <f>K128/'סכום נכסי הקרן'!$C$41</f>
        <v>1.9585284978550407E-6</v>
      </c>
    </row>
    <row r="129" spans="1:14">
      <c r="A129" s="60" t="s">
        <v>1041</v>
      </c>
      <c r="B129" s="54" t="s">
        <v>1042</v>
      </c>
      <c r="C129" s="67" t="s">
        <v>117</v>
      </c>
      <c r="D129" s="67" t="s">
        <v>26</v>
      </c>
      <c r="E129" s="54" t="s">
        <v>1043</v>
      </c>
      <c r="F129" s="67" t="s">
        <v>466</v>
      </c>
      <c r="G129" s="67" t="s">
        <v>129</v>
      </c>
      <c r="H129" s="61">
        <v>3.7044250000000001</v>
      </c>
      <c r="I129" s="63">
        <v>9550</v>
      </c>
      <c r="J129" s="124" t="s">
        <v>2721</v>
      </c>
      <c r="K129" s="61">
        <v>0.353772586</v>
      </c>
      <c r="L129" s="62">
        <v>7.3195312243751945E-7</v>
      </c>
      <c r="M129" s="62">
        <f t="shared" si="1"/>
        <v>6.7891823542740785E-4</v>
      </c>
      <c r="N129" s="62">
        <f>K129/'סכום נכסי הקרן'!$C$41</f>
        <v>4.6278457360348019E-6</v>
      </c>
    </row>
    <row r="130" spans="1:14">
      <c r="A130" s="60" t="s">
        <v>1044</v>
      </c>
      <c r="B130" s="54" t="s">
        <v>1045</v>
      </c>
      <c r="C130" s="67" t="s">
        <v>117</v>
      </c>
      <c r="D130" s="67" t="s">
        <v>26</v>
      </c>
      <c r="E130" s="54" t="s">
        <v>1046</v>
      </c>
      <c r="F130" s="67" t="s">
        <v>856</v>
      </c>
      <c r="G130" s="67" t="s">
        <v>129</v>
      </c>
      <c r="H130" s="61">
        <v>11.408972</v>
      </c>
      <c r="I130" s="63">
        <v>113.3</v>
      </c>
      <c r="J130" s="124" t="s">
        <v>2721</v>
      </c>
      <c r="K130" s="61">
        <v>1.2926365E-2</v>
      </c>
      <c r="L130" s="62">
        <v>3.8517402167195783E-7</v>
      </c>
      <c r="M130" s="62">
        <f t="shared" si="1"/>
        <v>2.4806741007033839E-5</v>
      </c>
      <c r="N130" s="62">
        <f>K130/'סכום נכסי הקרן'!$C$41</f>
        <v>1.6909513488328773E-7</v>
      </c>
    </row>
    <row r="131" spans="1:14">
      <c r="A131" s="60" t="s">
        <v>1047</v>
      </c>
      <c r="B131" s="54" t="s">
        <v>1048</v>
      </c>
      <c r="C131" s="67" t="s">
        <v>117</v>
      </c>
      <c r="D131" s="67" t="s">
        <v>26</v>
      </c>
      <c r="E131" s="54" t="s">
        <v>1049</v>
      </c>
      <c r="F131" s="67" t="s">
        <v>580</v>
      </c>
      <c r="G131" s="67" t="s">
        <v>129</v>
      </c>
      <c r="H131" s="61">
        <v>23.134</v>
      </c>
      <c r="I131" s="63">
        <v>1600</v>
      </c>
      <c r="J131" s="124" t="s">
        <v>2721</v>
      </c>
      <c r="K131" s="61">
        <v>0.37014400000000003</v>
      </c>
      <c r="L131" s="62">
        <v>5.0720095341676928E-7</v>
      </c>
      <c r="M131" s="62">
        <f t="shared" si="1"/>
        <v>7.1033630439087351E-4</v>
      </c>
      <c r="N131" s="62">
        <f>K131/'סכום נכסי הקרן'!$C$41</f>
        <v>4.8420069838844608E-6</v>
      </c>
    </row>
    <row r="132" spans="1:14">
      <c r="A132" s="60" t="s">
        <v>1050</v>
      </c>
      <c r="B132" s="54" t="s">
        <v>1051</v>
      </c>
      <c r="C132" s="67" t="s">
        <v>117</v>
      </c>
      <c r="D132" s="67" t="s">
        <v>26</v>
      </c>
      <c r="E132" s="54" t="s">
        <v>1052</v>
      </c>
      <c r="F132" s="67" t="s">
        <v>918</v>
      </c>
      <c r="G132" s="67" t="s">
        <v>129</v>
      </c>
      <c r="H132" s="61">
        <v>23.440722000000001</v>
      </c>
      <c r="I132" s="63">
        <v>160.1</v>
      </c>
      <c r="J132" s="124" t="s">
        <v>2721</v>
      </c>
      <c r="K132" s="61">
        <v>3.7528595999999997E-2</v>
      </c>
      <c r="L132" s="62">
        <v>2.3816439673048558E-7</v>
      </c>
      <c r="M132" s="62">
        <f t="shared" si="1"/>
        <v>7.2020414194524604E-5</v>
      </c>
      <c r="N132" s="62">
        <f>K132/'סכום נכסי הקרן'!$C$41</f>
        <v>4.9092710925309716E-7</v>
      </c>
    </row>
    <row r="133" spans="1:14">
      <c r="A133" s="60" t="s">
        <v>1053</v>
      </c>
      <c r="B133" s="54" t="s">
        <v>1054</v>
      </c>
      <c r="C133" s="67" t="s">
        <v>117</v>
      </c>
      <c r="D133" s="67" t="s">
        <v>26</v>
      </c>
      <c r="E133" s="54" t="s">
        <v>1055</v>
      </c>
      <c r="F133" s="67" t="s">
        <v>516</v>
      </c>
      <c r="G133" s="67" t="s">
        <v>129</v>
      </c>
      <c r="H133" s="61">
        <v>2.0775600000000001</v>
      </c>
      <c r="I133" s="63">
        <v>6898</v>
      </c>
      <c r="J133" s="124" t="s">
        <v>2721</v>
      </c>
      <c r="K133" s="61">
        <v>0.14331011899999999</v>
      </c>
      <c r="L133" s="62">
        <v>1.1477259330618057E-7</v>
      </c>
      <c r="M133" s="62">
        <f t="shared" si="1"/>
        <v>2.7502372134162998E-4</v>
      </c>
      <c r="N133" s="62">
        <f>K133/'סכום נכסי הקרן'!$C$41</f>
        <v>1.8746990281061236E-6</v>
      </c>
    </row>
    <row r="134" spans="1:14">
      <c r="A134" s="60" t="s">
        <v>1056</v>
      </c>
      <c r="B134" s="54" t="s">
        <v>1057</v>
      </c>
      <c r="C134" s="67" t="s">
        <v>117</v>
      </c>
      <c r="D134" s="67" t="s">
        <v>26</v>
      </c>
      <c r="E134" s="54" t="s">
        <v>1058</v>
      </c>
      <c r="F134" s="67" t="s">
        <v>671</v>
      </c>
      <c r="G134" s="67" t="s">
        <v>129</v>
      </c>
      <c r="H134" s="61">
        <v>7.7166930000000002</v>
      </c>
      <c r="I134" s="63">
        <v>11590</v>
      </c>
      <c r="J134" s="124" t="s">
        <v>2721</v>
      </c>
      <c r="K134" s="61">
        <v>0.89436468499999999</v>
      </c>
      <c r="L134" s="62">
        <v>8.6847997914754799E-7</v>
      </c>
      <c r="M134" s="62">
        <f t="shared" si="1"/>
        <v>1.7163582419831408E-3</v>
      </c>
      <c r="N134" s="62">
        <f>K134/'סכום נכסי הקרן'!$C$41</f>
        <v>1.1699554905414178E-5</v>
      </c>
    </row>
    <row r="135" spans="1:14">
      <c r="A135" s="60" t="s">
        <v>1059</v>
      </c>
      <c r="B135" s="54" t="s">
        <v>1060</v>
      </c>
      <c r="C135" s="67" t="s">
        <v>117</v>
      </c>
      <c r="D135" s="67" t="s">
        <v>26</v>
      </c>
      <c r="E135" s="54" t="s">
        <v>1061</v>
      </c>
      <c r="F135" s="67" t="s">
        <v>124</v>
      </c>
      <c r="G135" s="67" t="s">
        <v>129</v>
      </c>
      <c r="H135" s="61">
        <v>95.774760000000001</v>
      </c>
      <c r="I135" s="63">
        <v>230.2</v>
      </c>
      <c r="J135" s="124" t="s">
        <v>2721</v>
      </c>
      <c r="K135" s="61">
        <v>0.22047349800000002</v>
      </c>
      <c r="L135" s="62">
        <v>6.395932557351675E-7</v>
      </c>
      <c r="M135" s="62">
        <f t="shared" si="1"/>
        <v>4.2310649310929978E-4</v>
      </c>
      <c r="N135" s="62">
        <f>K135/'סכום נכסי הקרן'!$C$41</f>
        <v>2.8841051511774786E-6</v>
      </c>
    </row>
    <row r="136" spans="1:14">
      <c r="A136" s="60" t="s">
        <v>1062</v>
      </c>
      <c r="B136" s="54" t="s">
        <v>1063</v>
      </c>
      <c r="C136" s="67" t="s">
        <v>117</v>
      </c>
      <c r="D136" s="67" t="s">
        <v>26</v>
      </c>
      <c r="E136" s="54" t="s">
        <v>1064</v>
      </c>
      <c r="F136" s="67" t="s">
        <v>125</v>
      </c>
      <c r="G136" s="67" t="s">
        <v>129</v>
      </c>
      <c r="H136" s="61">
        <v>90.2226</v>
      </c>
      <c r="I136" s="63">
        <v>397.9</v>
      </c>
      <c r="J136" s="124" t="s">
        <v>2721</v>
      </c>
      <c r="K136" s="61">
        <v>0.35899572499999999</v>
      </c>
      <c r="L136" s="62">
        <v>1.1315509181671585E-6</v>
      </c>
      <c r="M136" s="62">
        <f t="shared" si="1"/>
        <v>6.8894186205536848E-4</v>
      </c>
      <c r="N136" s="62">
        <f>K136/'סכום נכסי הקרן'!$C$41</f>
        <v>4.6961717808060244E-6</v>
      </c>
    </row>
    <row r="137" spans="1:14">
      <c r="A137" s="60" t="s">
        <v>1065</v>
      </c>
      <c r="B137" s="54" t="s">
        <v>1066</v>
      </c>
      <c r="C137" s="67" t="s">
        <v>117</v>
      </c>
      <c r="D137" s="67" t="s">
        <v>26</v>
      </c>
      <c r="E137" s="54" t="s">
        <v>1067</v>
      </c>
      <c r="F137" s="67" t="s">
        <v>151</v>
      </c>
      <c r="G137" s="67" t="s">
        <v>129</v>
      </c>
      <c r="H137" s="61">
        <v>93.352850000000004</v>
      </c>
      <c r="I137" s="63">
        <v>130.1</v>
      </c>
      <c r="J137" s="124" t="s">
        <v>2721</v>
      </c>
      <c r="K137" s="61">
        <v>0.12145205799999999</v>
      </c>
      <c r="L137" s="62">
        <v>8.6295971076433341E-7</v>
      </c>
      <c r="M137" s="62">
        <f t="shared" si="1"/>
        <v>2.3307633256350506E-4</v>
      </c>
      <c r="N137" s="62">
        <f>K137/'סכום נכסי הקרן'!$C$41</f>
        <v>1.5887646781877875E-6</v>
      </c>
    </row>
    <row r="138" spans="1:14">
      <c r="A138" s="60" t="s">
        <v>1068</v>
      </c>
      <c r="B138" s="54" t="s">
        <v>1069</v>
      </c>
      <c r="C138" s="67" t="s">
        <v>117</v>
      </c>
      <c r="D138" s="67" t="s">
        <v>26</v>
      </c>
      <c r="E138" s="54" t="s">
        <v>477</v>
      </c>
      <c r="F138" s="67" t="s">
        <v>466</v>
      </c>
      <c r="G138" s="67" t="s">
        <v>129</v>
      </c>
      <c r="H138" s="61">
        <v>1816.0155989999998</v>
      </c>
      <c r="I138" s="63">
        <v>65.599999999999994</v>
      </c>
      <c r="J138" s="124" t="s">
        <v>2721</v>
      </c>
      <c r="K138" s="61">
        <v>1.1913062329999999</v>
      </c>
      <c r="L138" s="62">
        <v>1.4356358315213921E-6</v>
      </c>
      <c r="M138" s="62">
        <f t="shared" ref="M138:M200" si="2">IFERROR(K138/$K$9,0)</f>
        <v>2.2862131142123952E-3</v>
      </c>
      <c r="N138" s="62">
        <f>K138/'סכום נכסי הקרן'!$C$41</f>
        <v>1.5583970292997018E-5</v>
      </c>
    </row>
    <row r="139" spans="1:14">
      <c r="A139" s="60" t="s">
        <v>1070</v>
      </c>
      <c r="B139" s="54" t="s">
        <v>1071</v>
      </c>
      <c r="C139" s="67" t="s">
        <v>117</v>
      </c>
      <c r="D139" s="67" t="s">
        <v>26</v>
      </c>
      <c r="E139" s="54" t="s">
        <v>1072</v>
      </c>
      <c r="F139" s="67" t="s">
        <v>379</v>
      </c>
      <c r="G139" s="67" t="s">
        <v>129</v>
      </c>
      <c r="H139" s="61">
        <v>31.308222000000001</v>
      </c>
      <c r="I139" s="63">
        <v>900</v>
      </c>
      <c r="J139" s="124" t="s">
        <v>2721</v>
      </c>
      <c r="K139" s="61">
        <v>0.28177400200000002</v>
      </c>
      <c r="L139" s="62">
        <v>9.1459365985548313E-7</v>
      </c>
      <c r="M139" s="62">
        <f t="shared" si="2"/>
        <v>5.4074712342792701E-4</v>
      </c>
      <c r="N139" s="62">
        <f>K139/'סכום נכסי הקרן'!$C$41</f>
        <v>3.6860024357036019E-6</v>
      </c>
    </row>
    <row r="140" spans="1:14">
      <c r="A140" s="60" t="s">
        <v>1073</v>
      </c>
      <c r="B140" s="54" t="s">
        <v>1074</v>
      </c>
      <c r="C140" s="67" t="s">
        <v>117</v>
      </c>
      <c r="D140" s="67" t="s">
        <v>26</v>
      </c>
      <c r="E140" s="54" t="s">
        <v>1075</v>
      </c>
      <c r="F140" s="67" t="s">
        <v>153</v>
      </c>
      <c r="G140" s="67" t="s">
        <v>129</v>
      </c>
      <c r="H140" s="61">
        <v>7.7671250000000001</v>
      </c>
      <c r="I140" s="63">
        <v>2290</v>
      </c>
      <c r="J140" s="124" t="s">
        <v>2721</v>
      </c>
      <c r="K140" s="61">
        <v>0.177867159</v>
      </c>
      <c r="L140" s="62">
        <v>6.5440741821681857E-7</v>
      </c>
      <c r="M140" s="62">
        <f t="shared" si="2"/>
        <v>3.4134147898267671E-4</v>
      </c>
      <c r="N140" s="62">
        <f>K140/'סכום נכסי הקרן'!$C$41</f>
        <v>2.3267539824546331E-6</v>
      </c>
    </row>
    <row r="141" spans="1:14">
      <c r="A141" s="60" t="s">
        <v>1076</v>
      </c>
      <c r="B141" s="54" t="s">
        <v>1077</v>
      </c>
      <c r="C141" s="67" t="s">
        <v>117</v>
      </c>
      <c r="D141" s="67" t="s">
        <v>26</v>
      </c>
      <c r="E141" s="54" t="s">
        <v>1078</v>
      </c>
      <c r="F141" s="67" t="s">
        <v>379</v>
      </c>
      <c r="G141" s="67" t="s">
        <v>129</v>
      </c>
      <c r="H141" s="61">
        <v>19.546482999999998</v>
      </c>
      <c r="I141" s="63">
        <v>951.2</v>
      </c>
      <c r="J141" s="124" t="s">
        <v>2721</v>
      </c>
      <c r="K141" s="61">
        <v>0.18592615000000001</v>
      </c>
      <c r="L141" s="62">
        <v>1.2876668660329238E-6</v>
      </c>
      <c r="M141" s="62">
        <f t="shared" si="2"/>
        <v>3.5680733520095749E-4</v>
      </c>
      <c r="N141" s="62">
        <f>K141/'סכום נכסי הקרן'!$C$41</f>
        <v>2.4321769818955591E-6</v>
      </c>
    </row>
    <row r="142" spans="1:14">
      <c r="A142" s="60" t="s">
        <v>1079</v>
      </c>
      <c r="B142" s="54" t="s">
        <v>1080</v>
      </c>
      <c r="C142" s="67" t="s">
        <v>117</v>
      </c>
      <c r="D142" s="67" t="s">
        <v>26</v>
      </c>
      <c r="E142" s="54" t="s">
        <v>1081</v>
      </c>
      <c r="F142" s="67" t="s">
        <v>125</v>
      </c>
      <c r="G142" s="67" t="s">
        <v>129</v>
      </c>
      <c r="H142" s="61">
        <v>131.988203</v>
      </c>
      <c r="I142" s="63">
        <v>449.6</v>
      </c>
      <c r="J142" s="124" t="s">
        <v>2721</v>
      </c>
      <c r="K142" s="61">
        <v>0.59341896100000002</v>
      </c>
      <c r="L142" s="62">
        <v>1.4417524883731658E-6</v>
      </c>
      <c r="M142" s="62">
        <f t="shared" si="2"/>
        <v>1.1388190318152177E-3</v>
      </c>
      <c r="N142" s="62">
        <f>K142/'סכום נכסי הקרן'!$C$41</f>
        <v>7.7627592329781392E-6</v>
      </c>
    </row>
    <row r="143" spans="1:14">
      <c r="A143" s="60" t="s">
        <v>1082</v>
      </c>
      <c r="B143" s="54" t="s">
        <v>1083</v>
      </c>
      <c r="C143" s="67" t="s">
        <v>117</v>
      </c>
      <c r="D143" s="67" t="s">
        <v>26</v>
      </c>
      <c r="E143" s="54" t="s">
        <v>1084</v>
      </c>
      <c r="F143" s="67" t="s">
        <v>151</v>
      </c>
      <c r="G143" s="67" t="s">
        <v>129</v>
      </c>
      <c r="H143" s="61">
        <v>23.511084</v>
      </c>
      <c r="I143" s="63">
        <v>392.7</v>
      </c>
      <c r="J143" s="124" t="s">
        <v>2721</v>
      </c>
      <c r="K143" s="61">
        <v>9.2328027999999993E-2</v>
      </c>
      <c r="L143" s="62">
        <v>9.7777919361846957E-7</v>
      </c>
      <c r="M143" s="62">
        <f t="shared" si="2"/>
        <v>1.771849609914441E-4</v>
      </c>
      <c r="N143" s="62">
        <f>K143/'סכום נכסי הקרן'!$C$41</f>
        <v>1.2077811780936067E-6</v>
      </c>
    </row>
    <row r="144" spans="1:14">
      <c r="A144" s="60" t="s">
        <v>1085</v>
      </c>
      <c r="B144" s="54" t="s">
        <v>1086</v>
      </c>
      <c r="C144" s="67" t="s">
        <v>117</v>
      </c>
      <c r="D144" s="67" t="s">
        <v>26</v>
      </c>
      <c r="E144" s="54" t="s">
        <v>1087</v>
      </c>
      <c r="F144" s="67" t="s">
        <v>918</v>
      </c>
      <c r="G144" s="67" t="s">
        <v>129</v>
      </c>
      <c r="H144" s="61">
        <v>9.7328139999999994</v>
      </c>
      <c r="I144" s="63">
        <v>108.4</v>
      </c>
      <c r="J144" s="124" t="s">
        <v>2721</v>
      </c>
      <c r="K144" s="61">
        <v>1.0550369999999998E-2</v>
      </c>
      <c r="L144" s="62">
        <v>5.2773620428471645E-7</v>
      </c>
      <c r="M144" s="62">
        <f t="shared" si="2"/>
        <v>2.0247014231640492E-5</v>
      </c>
      <c r="N144" s="62">
        <f>K144/'סכום נכסי הקרן'!$C$41</f>
        <v>1.3801376011110564E-7</v>
      </c>
    </row>
    <row r="145" spans="1:14">
      <c r="A145" s="60" t="s">
        <v>1088</v>
      </c>
      <c r="B145" s="54" t="s">
        <v>1089</v>
      </c>
      <c r="C145" s="67" t="s">
        <v>117</v>
      </c>
      <c r="D145" s="67" t="s">
        <v>26</v>
      </c>
      <c r="E145" s="54" t="s">
        <v>1090</v>
      </c>
      <c r="F145" s="67" t="s">
        <v>844</v>
      </c>
      <c r="G145" s="67" t="s">
        <v>129</v>
      </c>
      <c r="H145" s="61">
        <v>58.473416999999998</v>
      </c>
      <c r="I145" s="63">
        <v>101.4</v>
      </c>
      <c r="J145" s="124" t="s">
        <v>2721</v>
      </c>
      <c r="K145" s="61">
        <v>5.9292045000000002E-2</v>
      </c>
      <c r="L145" s="62">
        <v>3.3442039441879887E-7</v>
      </c>
      <c r="M145" s="62">
        <f t="shared" si="2"/>
        <v>1.1378623488447028E-4</v>
      </c>
      <c r="N145" s="62">
        <f>K145/'סכום נכסי הקרן'!$C$41</f>
        <v>7.7562380040954792E-7</v>
      </c>
    </row>
    <row r="146" spans="1:14">
      <c r="A146" s="60" t="s">
        <v>1091</v>
      </c>
      <c r="B146" s="54" t="s">
        <v>1092</v>
      </c>
      <c r="C146" s="67" t="s">
        <v>117</v>
      </c>
      <c r="D146" s="67" t="s">
        <v>26</v>
      </c>
      <c r="E146" s="54" t="s">
        <v>1093</v>
      </c>
      <c r="F146" s="67" t="s">
        <v>811</v>
      </c>
      <c r="G146" s="67" t="s">
        <v>129</v>
      </c>
      <c r="H146" s="61">
        <v>13.559358</v>
      </c>
      <c r="I146" s="63">
        <v>2373</v>
      </c>
      <c r="J146" s="124" t="s">
        <v>2721</v>
      </c>
      <c r="K146" s="61">
        <v>0.32176356299999997</v>
      </c>
      <c r="L146" s="62">
        <v>9.525830061542867E-7</v>
      </c>
      <c r="M146" s="62">
        <f t="shared" si="2"/>
        <v>6.1749032870736791E-4</v>
      </c>
      <c r="N146" s="62">
        <f>K146/'סכום נכסי הקרן'!$C$41</f>
        <v>4.2091224474948865E-6</v>
      </c>
    </row>
    <row r="147" spans="1:14">
      <c r="A147" s="60" t="s">
        <v>1094</v>
      </c>
      <c r="B147" s="54" t="s">
        <v>1095</v>
      </c>
      <c r="C147" s="67" t="s">
        <v>117</v>
      </c>
      <c r="D147" s="67" t="s">
        <v>26</v>
      </c>
      <c r="E147" s="54" t="s">
        <v>1096</v>
      </c>
      <c r="F147" s="67" t="s">
        <v>1097</v>
      </c>
      <c r="G147" s="67" t="s">
        <v>129</v>
      </c>
      <c r="H147" s="61">
        <v>114.054102</v>
      </c>
      <c r="I147" s="63">
        <v>592.4</v>
      </c>
      <c r="J147" s="124" t="s">
        <v>2721</v>
      </c>
      <c r="K147" s="61">
        <v>0.67565649799999994</v>
      </c>
      <c r="L147" s="62">
        <v>1.0618413922412006E-6</v>
      </c>
      <c r="M147" s="62">
        <f t="shared" si="2"/>
        <v>1.2966395236097292E-3</v>
      </c>
      <c r="N147" s="62">
        <f>K147/'סכום נכסי הקרן'!$C$41</f>
        <v>8.8385425186492732E-6</v>
      </c>
    </row>
    <row r="148" spans="1:14">
      <c r="A148" s="60" t="s">
        <v>1098</v>
      </c>
      <c r="B148" s="54" t="s">
        <v>1099</v>
      </c>
      <c r="C148" s="67" t="s">
        <v>117</v>
      </c>
      <c r="D148" s="67" t="s">
        <v>26</v>
      </c>
      <c r="E148" s="54" t="s">
        <v>1100</v>
      </c>
      <c r="F148" s="67" t="s">
        <v>671</v>
      </c>
      <c r="G148" s="67" t="s">
        <v>129</v>
      </c>
      <c r="H148" s="61">
        <v>11.721353999999998</v>
      </c>
      <c r="I148" s="63">
        <v>233.7</v>
      </c>
      <c r="J148" s="124" t="s">
        <v>2721</v>
      </c>
      <c r="K148" s="61">
        <v>2.7392803E-2</v>
      </c>
      <c r="L148" s="62">
        <v>1.5907741954659213E-7</v>
      </c>
      <c r="M148" s="62">
        <f t="shared" si="2"/>
        <v>5.256900679175465E-5</v>
      </c>
      <c r="N148" s="62">
        <f>K148/'סכום נכסי הקרן'!$C$41</f>
        <v>3.5833660260377363E-7</v>
      </c>
    </row>
    <row r="149" spans="1:14">
      <c r="A149" s="60" t="s">
        <v>1101</v>
      </c>
      <c r="B149" s="54" t="s">
        <v>1102</v>
      </c>
      <c r="C149" s="67" t="s">
        <v>117</v>
      </c>
      <c r="D149" s="67" t="s">
        <v>26</v>
      </c>
      <c r="E149" s="54" t="s">
        <v>1103</v>
      </c>
      <c r="F149" s="67" t="s">
        <v>580</v>
      </c>
      <c r="G149" s="67" t="s">
        <v>129</v>
      </c>
      <c r="H149" s="61">
        <v>26.479476999999996</v>
      </c>
      <c r="I149" s="63">
        <v>720.6</v>
      </c>
      <c r="J149" s="124" t="s">
        <v>2721</v>
      </c>
      <c r="K149" s="61">
        <v>0.19081111199999998</v>
      </c>
      <c r="L149" s="62">
        <v>3.6393862933414552E-7</v>
      </c>
      <c r="M149" s="62">
        <f t="shared" si="2"/>
        <v>3.6618197278570782E-4</v>
      </c>
      <c r="N149" s="62">
        <f>K149/'סכום נכסי הקרן'!$C$41</f>
        <v>2.4960791932511664E-6</v>
      </c>
    </row>
    <row r="150" spans="1:14">
      <c r="A150" s="60" t="s">
        <v>1104</v>
      </c>
      <c r="B150" s="54" t="s">
        <v>1105</v>
      </c>
      <c r="C150" s="67" t="s">
        <v>117</v>
      </c>
      <c r="D150" s="67" t="s">
        <v>26</v>
      </c>
      <c r="E150" s="54" t="s">
        <v>1106</v>
      </c>
      <c r="F150" s="67" t="s">
        <v>844</v>
      </c>
      <c r="G150" s="67" t="s">
        <v>129</v>
      </c>
      <c r="H150" s="61">
        <v>38.883974000000002</v>
      </c>
      <c r="I150" s="63">
        <v>293.60000000000002</v>
      </c>
      <c r="J150" s="124" t="s">
        <v>2721</v>
      </c>
      <c r="K150" s="61">
        <v>0.114163348</v>
      </c>
      <c r="L150" s="62">
        <v>3.1138099581989712E-7</v>
      </c>
      <c r="M150" s="62">
        <f t="shared" si="2"/>
        <v>2.1908870794936353E-4</v>
      </c>
      <c r="N150" s="62">
        <f>K150/'סכום נכסי הקרן'!$C$41</f>
        <v>1.4934180435712372E-6</v>
      </c>
    </row>
    <row r="151" spans="1:14">
      <c r="A151" s="60" t="s">
        <v>1107</v>
      </c>
      <c r="B151" s="54" t="s">
        <v>1108</v>
      </c>
      <c r="C151" s="67" t="s">
        <v>117</v>
      </c>
      <c r="D151" s="67" t="s">
        <v>26</v>
      </c>
      <c r="E151" s="54" t="s">
        <v>1109</v>
      </c>
      <c r="F151" s="67" t="s">
        <v>545</v>
      </c>
      <c r="G151" s="67" t="s">
        <v>129</v>
      </c>
      <c r="H151" s="61">
        <v>9.3282299999999996</v>
      </c>
      <c r="I151" s="63">
        <v>7000</v>
      </c>
      <c r="J151" s="124" t="s">
        <v>2721</v>
      </c>
      <c r="K151" s="61">
        <v>0.65297612000000005</v>
      </c>
      <c r="L151" s="62">
        <v>1.5720795180279434E-7</v>
      </c>
      <c r="M151" s="62">
        <f t="shared" si="2"/>
        <v>1.2531140419304151E-3</v>
      </c>
      <c r="N151" s="62">
        <f>K151/'סכום נכסי הקרן'!$C$41</f>
        <v>8.5418510994363754E-6</v>
      </c>
    </row>
    <row r="152" spans="1:14">
      <c r="A152" s="60" t="s">
        <v>1110</v>
      </c>
      <c r="B152" s="54" t="s">
        <v>1111</v>
      </c>
      <c r="C152" s="67" t="s">
        <v>117</v>
      </c>
      <c r="D152" s="67" t="s">
        <v>26</v>
      </c>
      <c r="E152" s="54" t="s">
        <v>1112</v>
      </c>
      <c r="F152" s="67" t="s">
        <v>125</v>
      </c>
      <c r="G152" s="67" t="s">
        <v>129</v>
      </c>
      <c r="H152" s="61">
        <v>13.570601</v>
      </c>
      <c r="I152" s="63">
        <v>1518</v>
      </c>
      <c r="J152" s="61">
        <v>1.0177951000000001E-2</v>
      </c>
      <c r="K152" s="61">
        <v>0.21617967499999999</v>
      </c>
      <c r="L152" s="62">
        <v>1.1775255981165977E-6</v>
      </c>
      <c r="M152" s="62">
        <f t="shared" si="2"/>
        <v>4.1486629912661043E-4</v>
      </c>
      <c r="N152" s="62">
        <f>K152/'סכום נכסי הקרן'!$C$41</f>
        <v>2.827935873940609E-6</v>
      </c>
    </row>
    <row r="153" spans="1:14">
      <c r="A153" s="60" t="s">
        <v>1113</v>
      </c>
      <c r="B153" s="54" t="s">
        <v>1114</v>
      </c>
      <c r="C153" s="67" t="s">
        <v>117</v>
      </c>
      <c r="D153" s="67" t="s">
        <v>26</v>
      </c>
      <c r="E153" s="54" t="s">
        <v>1115</v>
      </c>
      <c r="F153" s="67" t="s">
        <v>529</v>
      </c>
      <c r="G153" s="67" t="s">
        <v>129</v>
      </c>
      <c r="H153" s="61">
        <v>5.6924679999999999</v>
      </c>
      <c r="I153" s="63">
        <v>29590</v>
      </c>
      <c r="J153" s="124" t="s">
        <v>2721</v>
      </c>
      <c r="K153" s="61">
        <v>1.684401195</v>
      </c>
      <c r="L153" s="62">
        <v>1.5594982400925759E-6</v>
      </c>
      <c r="M153" s="62">
        <f t="shared" si="2"/>
        <v>3.2325022693002483E-3</v>
      </c>
      <c r="N153" s="62">
        <f>K153/'סכום נכסי הקרן'!$C$41</f>
        <v>2.2034349739164569E-5</v>
      </c>
    </row>
    <row r="154" spans="1:14">
      <c r="A154" s="60" t="s">
        <v>1116</v>
      </c>
      <c r="B154" s="54" t="s">
        <v>1117</v>
      </c>
      <c r="C154" s="67" t="s">
        <v>117</v>
      </c>
      <c r="D154" s="67" t="s">
        <v>26</v>
      </c>
      <c r="E154" s="54" t="s">
        <v>1118</v>
      </c>
      <c r="F154" s="67" t="s">
        <v>918</v>
      </c>
      <c r="G154" s="67" t="s">
        <v>129</v>
      </c>
      <c r="H154" s="61">
        <v>15.598539000000001</v>
      </c>
      <c r="I154" s="63">
        <v>565.20000000000005</v>
      </c>
      <c r="J154" s="124" t="s">
        <v>2721</v>
      </c>
      <c r="K154" s="61">
        <v>8.8162942999999994E-2</v>
      </c>
      <c r="L154" s="62">
        <v>7.131561702724736E-7</v>
      </c>
      <c r="M154" s="62">
        <f t="shared" si="2"/>
        <v>1.6919182565391637E-4</v>
      </c>
      <c r="N154" s="62">
        <f>K154/'סכום נכסי הקרן'!$C$41</f>
        <v>1.1532959759601872E-6</v>
      </c>
    </row>
    <row r="155" spans="1:14">
      <c r="A155" s="60" t="s">
        <v>1119</v>
      </c>
      <c r="B155" s="54" t="s">
        <v>1120</v>
      </c>
      <c r="C155" s="67" t="s">
        <v>117</v>
      </c>
      <c r="D155" s="67" t="s">
        <v>26</v>
      </c>
      <c r="E155" s="54" t="s">
        <v>1121</v>
      </c>
      <c r="F155" s="67" t="s">
        <v>811</v>
      </c>
      <c r="G155" s="67" t="s">
        <v>129</v>
      </c>
      <c r="H155" s="61">
        <v>0.571828</v>
      </c>
      <c r="I155" s="63">
        <v>14000</v>
      </c>
      <c r="J155" s="124" t="s">
        <v>2721</v>
      </c>
      <c r="K155" s="61">
        <v>8.0055944999999989E-2</v>
      </c>
      <c r="L155" s="62">
        <v>1.7198744956123993E-7</v>
      </c>
      <c r="M155" s="62">
        <f t="shared" si="2"/>
        <v>1.5363384011579011E-4</v>
      </c>
      <c r="N155" s="62">
        <f>K155/'סכום נכסי הקרן'!$C$41</f>
        <v>1.0472449770669528E-6</v>
      </c>
    </row>
    <row r="156" spans="1:14">
      <c r="A156" s="60" t="s">
        <v>1122</v>
      </c>
      <c r="B156" s="54" t="s">
        <v>1123</v>
      </c>
      <c r="C156" s="67" t="s">
        <v>117</v>
      </c>
      <c r="D156" s="67" t="s">
        <v>26</v>
      </c>
      <c r="E156" s="54" t="s">
        <v>1124</v>
      </c>
      <c r="F156" s="67" t="s">
        <v>124</v>
      </c>
      <c r="G156" s="67" t="s">
        <v>129</v>
      </c>
      <c r="H156" s="61">
        <v>36.774535</v>
      </c>
      <c r="I156" s="63">
        <v>776.5</v>
      </c>
      <c r="J156" s="124" t="s">
        <v>2721</v>
      </c>
      <c r="K156" s="61">
        <v>0.28555426499999997</v>
      </c>
      <c r="L156" s="62">
        <v>9.2817858871506839E-7</v>
      </c>
      <c r="M156" s="62">
        <f t="shared" si="2"/>
        <v>5.4800175419067215E-4</v>
      </c>
      <c r="N156" s="62">
        <f>K156/'סכום נכסי הקרן'!$C$41</f>
        <v>3.7354536218552609E-6</v>
      </c>
    </row>
    <row r="157" spans="1:14">
      <c r="A157" s="60" t="s">
        <v>1125</v>
      </c>
      <c r="B157" s="54" t="s">
        <v>1126</v>
      </c>
      <c r="C157" s="67" t="s">
        <v>117</v>
      </c>
      <c r="D157" s="67" t="s">
        <v>26</v>
      </c>
      <c r="E157" s="54" t="s">
        <v>1127</v>
      </c>
      <c r="F157" s="67" t="s">
        <v>844</v>
      </c>
      <c r="G157" s="67" t="s">
        <v>129</v>
      </c>
      <c r="H157" s="61">
        <v>51.722731000000003</v>
      </c>
      <c r="I157" s="63">
        <v>705</v>
      </c>
      <c r="J157" s="124" t="s">
        <v>2721</v>
      </c>
      <c r="K157" s="61">
        <v>0.364645255</v>
      </c>
      <c r="L157" s="62">
        <v>3.71231519871002E-7</v>
      </c>
      <c r="M157" s="62">
        <f t="shared" si="2"/>
        <v>6.9978376753470999E-4</v>
      </c>
      <c r="N157" s="62">
        <f>K157/'סכום נכסי הקרן'!$C$41</f>
        <v>4.7700756228665869E-6</v>
      </c>
    </row>
    <row r="158" spans="1:14">
      <c r="A158" s="60" t="s">
        <v>1128</v>
      </c>
      <c r="B158" s="54" t="s">
        <v>1129</v>
      </c>
      <c r="C158" s="67" t="s">
        <v>117</v>
      </c>
      <c r="D158" s="67" t="s">
        <v>26</v>
      </c>
      <c r="E158" s="54" t="s">
        <v>1130</v>
      </c>
      <c r="F158" s="67" t="s">
        <v>125</v>
      </c>
      <c r="G158" s="67" t="s">
        <v>129</v>
      </c>
      <c r="H158" s="61">
        <v>861.30972699999995</v>
      </c>
      <c r="I158" s="63">
        <v>142.1</v>
      </c>
      <c r="J158" s="124" t="s">
        <v>2721</v>
      </c>
      <c r="K158" s="61">
        <v>1.2239211219999999</v>
      </c>
      <c r="L158" s="62">
        <v>1.6864693559878009E-6</v>
      </c>
      <c r="M158" s="62">
        <f t="shared" si="2"/>
        <v>2.3488037268398552E-3</v>
      </c>
      <c r="N158" s="62">
        <f>K158/'סכום נכסי הקרן'!$C$41</f>
        <v>1.601061916564284E-5</v>
      </c>
    </row>
    <row r="159" spans="1:14">
      <c r="A159" s="60" t="s">
        <v>1131</v>
      </c>
      <c r="B159" s="54" t="s">
        <v>1132</v>
      </c>
      <c r="C159" s="67" t="s">
        <v>117</v>
      </c>
      <c r="D159" s="67" t="s">
        <v>26</v>
      </c>
      <c r="E159" s="54" t="s">
        <v>1133</v>
      </c>
      <c r="F159" s="67" t="s">
        <v>151</v>
      </c>
      <c r="G159" s="67" t="s">
        <v>129</v>
      </c>
      <c r="H159" s="61">
        <v>7.63422</v>
      </c>
      <c r="I159" s="63">
        <v>243.2</v>
      </c>
      <c r="J159" s="124" t="s">
        <v>2721</v>
      </c>
      <c r="K159" s="61">
        <v>1.8566423000000002E-2</v>
      </c>
      <c r="L159" s="62">
        <v>1.0070937778595085E-6</v>
      </c>
      <c r="M159" s="62">
        <f t="shared" si="2"/>
        <v>3.5630468951482982E-5</v>
      </c>
      <c r="N159" s="62">
        <f>K159/'סכום נכסי הקרן'!$C$41</f>
        <v>2.4287506978838795E-7</v>
      </c>
    </row>
    <row r="160" spans="1:14">
      <c r="A160" s="60" t="s">
        <v>1134</v>
      </c>
      <c r="B160" s="54" t="s">
        <v>1135</v>
      </c>
      <c r="C160" s="67" t="s">
        <v>117</v>
      </c>
      <c r="D160" s="67" t="s">
        <v>26</v>
      </c>
      <c r="E160" s="54" t="s">
        <v>1136</v>
      </c>
      <c r="F160" s="67" t="s">
        <v>580</v>
      </c>
      <c r="G160" s="67" t="s">
        <v>129</v>
      </c>
      <c r="H160" s="61">
        <v>25.005807000000001</v>
      </c>
      <c r="I160" s="63">
        <v>576.70000000000005</v>
      </c>
      <c r="J160" s="124" t="s">
        <v>2721</v>
      </c>
      <c r="K160" s="61">
        <v>0.144208487</v>
      </c>
      <c r="L160" s="62">
        <v>4.2800106010070618E-7</v>
      </c>
      <c r="M160" s="62">
        <f t="shared" si="2"/>
        <v>2.767477622692231E-4</v>
      </c>
      <c r="N160" s="62">
        <f>K160/'סכום נכסי הקרן'!$C$41</f>
        <v>1.8864509520332935E-6</v>
      </c>
    </row>
    <row r="161" spans="1:14">
      <c r="A161" s="60" t="s">
        <v>1137</v>
      </c>
      <c r="B161" s="54" t="s">
        <v>1138</v>
      </c>
      <c r="C161" s="67" t="s">
        <v>117</v>
      </c>
      <c r="D161" s="67" t="s">
        <v>26</v>
      </c>
      <c r="E161" s="54" t="s">
        <v>1139</v>
      </c>
      <c r="F161" s="67" t="s">
        <v>153</v>
      </c>
      <c r="G161" s="67" t="s">
        <v>129</v>
      </c>
      <c r="H161" s="61">
        <v>152.60351199999999</v>
      </c>
      <c r="I161" s="63">
        <v>61.7</v>
      </c>
      <c r="J161" s="124" t="s">
        <v>2721</v>
      </c>
      <c r="K161" s="61">
        <v>9.4156367000000005E-2</v>
      </c>
      <c r="L161" s="62">
        <v>1.1063963856152464E-6</v>
      </c>
      <c r="M161" s="62">
        <f t="shared" si="2"/>
        <v>1.8069369156234005E-4</v>
      </c>
      <c r="N161" s="62">
        <f>K161/'סכום נכסי הקרן'!$C$41</f>
        <v>1.2316984378814417E-6</v>
      </c>
    </row>
    <row r="162" spans="1:14">
      <c r="A162" s="60" t="s">
        <v>1140</v>
      </c>
      <c r="B162" s="54" t="s">
        <v>1141</v>
      </c>
      <c r="C162" s="67" t="s">
        <v>117</v>
      </c>
      <c r="D162" s="67" t="s">
        <v>26</v>
      </c>
      <c r="E162" s="54" t="s">
        <v>1142</v>
      </c>
      <c r="F162" s="67" t="s">
        <v>379</v>
      </c>
      <c r="G162" s="67" t="s">
        <v>129</v>
      </c>
      <c r="H162" s="61">
        <v>149.10321099999999</v>
      </c>
      <c r="I162" s="63">
        <v>1100</v>
      </c>
      <c r="J162" s="61">
        <v>2.5114795999999998E-2</v>
      </c>
      <c r="K162" s="61">
        <v>1.6652501120000003</v>
      </c>
      <c r="L162" s="62">
        <v>1.395265560714974E-6</v>
      </c>
      <c r="M162" s="62">
        <f t="shared" si="2"/>
        <v>3.1957497904722713E-3</v>
      </c>
      <c r="N162" s="62">
        <f>K162/'סכום נכסי הקרן'!$C$41</f>
        <v>2.1783826489740156E-5</v>
      </c>
    </row>
    <row r="163" spans="1:14">
      <c r="A163" s="60" t="s">
        <v>1143</v>
      </c>
      <c r="B163" s="54" t="s">
        <v>1144</v>
      </c>
      <c r="C163" s="67" t="s">
        <v>117</v>
      </c>
      <c r="D163" s="67" t="s">
        <v>26</v>
      </c>
      <c r="E163" s="54" t="s">
        <v>1145</v>
      </c>
      <c r="F163" s="67" t="s">
        <v>151</v>
      </c>
      <c r="G163" s="67" t="s">
        <v>129</v>
      </c>
      <c r="H163" s="61">
        <v>62.231628000000001</v>
      </c>
      <c r="I163" s="63">
        <v>460.1</v>
      </c>
      <c r="J163" s="124" t="s">
        <v>2721</v>
      </c>
      <c r="K163" s="61">
        <v>0.28632772200000001</v>
      </c>
      <c r="L163" s="62">
        <v>8.1360673622083611E-7</v>
      </c>
      <c r="M163" s="62">
        <f t="shared" si="2"/>
        <v>5.4948608079595344E-4</v>
      </c>
      <c r="N163" s="62">
        <f>K163/'סכום נכסי הקרן'!$C$41</f>
        <v>3.7455715332511895E-6</v>
      </c>
    </row>
    <row r="164" spans="1:14">
      <c r="A164" s="60" t="s">
        <v>1146</v>
      </c>
      <c r="B164" s="54" t="s">
        <v>1147</v>
      </c>
      <c r="C164" s="67" t="s">
        <v>117</v>
      </c>
      <c r="D164" s="67" t="s">
        <v>26</v>
      </c>
      <c r="E164" s="54" t="s">
        <v>1148</v>
      </c>
      <c r="F164" s="67" t="s">
        <v>529</v>
      </c>
      <c r="G164" s="67" t="s">
        <v>129</v>
      </c>
      <c r="H164" s="61">
        <v>0.176894</v>
      </c>
      <c r="I164" s="63">
        <v>164.4</v>
      </c>
      <c r="J164" s="124" t="s">
        <v>2721</v>
      </c>
      <c r="K164" s="61">
        <v>2.9081499999999999E-4</v>
      </c>
      <c r="L164" s="62">
        <v>2.5802836016029516E-8</v>
      </c>
      <c r="M164" s="62">
        <f t="shared" si="2"/>
        <v>5.5809753058656051E-7</v>
      </c>
      <c r="N164" s="62">
        <f>K164/'סכום נכסי הקרן'!$C$41</f>
        <v>3.8042714754753805E-9</v>
      </c>
    </row>
    <row r="165" spans="1:14">
      <c r="A165" s="60" t="s">
        <v>1149</v>
      </c>
      <c r="B165" s="54" t="s">
        <v>1150</v>
      </c>
      <c r="C165" s="67" t="s">
        <v>117</v>
      </c>
      <c r="D165" s="67" t="s">
        <v>26</v>
      </c>
      <c r="E165" s="54" t="s">
        <v>1151</v>
      </c>
      <c r="F165" s="67" t="s">
        <v>1152</v>
      </c>
      <c r="G165" s="67" t="s">
        <v>129</v>
      </c>
      <c r="H165" s="61">
        <v>18.796375000000001</v>
      </c>
      <c r="I165" s="63">
        <v>710.8</v>
      </c>
      <c r="J165" s="124" t="s">
        <v>2721</v>
      </c>
      <c r="K165" s="61">
        <v>0.133604634</v>
      </c>
      <c r="L165" s="62">
        <v>3.7582973916824759E-7</v>
      </c>
      <c r="M165" s="62">
        <f t="shared" si="2"/>
        <v>2.5639810983037751E-4</v>
      </c>
      <c r="N165" s="62">
        <f>K165/'סכום נכסי הקרן'!$C$41</f>
        <v>1.7477375586456277E-6</v>
      </c>
    </row>
    <row r="166" spans="1:14">
      <c r="A166" s="60" t="s">
        <v>1153</v>
      </c>
      <c r="B166" s="54" t="s">
        <v>1154</v>
      </c>
      <c r="C166" s="67" t="s">
        <v>117</v>
      </c>
      <c r="D166" s="67" t="s">
        <v>26</v>
      </c>
      <c r="E166" s="54" t="s">
        <v>1155</v>
      </c>
      <c r="F166" s="67" t="s">
        <v>379</v>
      </c>
      <c r="G166" s="67" t="s">
        <v>129</v>
      </c>
      <c r="H166" s="61">
        <v>8.5399969999999996</v>
      </c>
      <c r="I166" s="63">
        <v>417.2</v>
      </c>
      <c r="J166" s="124" t="s">
        <v>2721</v>
      </c>
      <c r="K166" s="61">
        <v>3.5628867999999994E-2</v>
      </c>
      <c r="L166" s="62">
        <v>5.689965529057378E-7</v>
      </c>
      <c r="M166" s="62">
        <f t="shared" si="2"/>
        <v>6.8374682352679629E-5</v>
      </c>
      <c r="N166" s="62">
        <f>K166/'סכום נכסי הקרן'!$C$41</f>
        <v>4.6607598038573508E-7</v>
      </c>
    </row>
    <row r="167" spans="1:14">
      <c r="A167" s="60" t="s">
        <v>1156</v>
      </c>
      <c r="B167" s="54" t="s">
        <v>1157</v>
      </c>
      <c r="C167" s="67" t="s">
        <v>117</v>
      </c>
      <c r="D167" s="67" t="s">
        <v>26</v>
      </c>
      <c r="E167" s="54" t="s">
        <v>1158</v>
      </c>
      <c r="F167" s="67" t="s">
        <v>379</v>
      </c>
      <c r="G167" s="67" t="s">
        <v>129</v>
      </c>
      <c r="H167" s="61">
        <v>18.736422999999998</v>
      </c>
      <c r="I167" s="63">
        <v>3813</v>
      </c>
      <c r="J167" s="124" t="s">
        <v>2721</v>
      </c>
      <c r="K167" s="61">
        <v>0.71441981799999998</v>
      </c>
      <c r="L167" s="62">
        <v>7.2832141136919967E-7</v>
      </c>
      <c r="M167" s="62">
        <f t="shared" si="2"/>
        <v>1.3710294731286213E-3</v>
      </c>
      <c r="N167" s="62">
        <f>K167/'סכום נכסי הקרן'!$C$41</f>
        <v>9.3456215639898659E-6</v>
      </c>
    </row>
    <row r="168" spans="1:14">
      <c r="A168" s="60" t="s">
        <v>1159</v>
      </c>
      <c r="B168" s="54" t="s">
        <v>1160</v>
      </c>
      <c r="C168" s="67" t="s">
        <v>117</v>
      </c>
      <c r="D168" s="67" t="s">
        <v>26</v>
      </c>
      <c r="E168" s="54" t="s">
        <v>1161</v>
      </c>
      <c r="F168" s="67" t="s">
        <v>491</v>
      </c>
      <c r="G168" s="67" t="s">
        <v>129</v>
      </c>
      <c r="H168" s="61">
        <v>258.671606</v>
      </c>
      <c r="I168" s="63">
        <v>145.80000000000001</v>
      </c>
      <c r="J168" s="124" t="s">
        <v>2721</v>
      </c>
      <c r="K168" s="61">
        <v>0.37714320199999996</v>
      </c>
      <c r="L168" s="62">
        <v>1.1579518324215458E-6</v>
      </c>
      <c r="M168" s="62">
        <f t="shared" si="2"/>
        <v>7.2376833971324848E-4</v>
      </c>
      <c r="N168" s="62">
        <f>K168/'סכום נכסי הקרן'!$C$41</f>
        <v>4.9335664444339158E-6</v>
      </c>
    </row>
    <row r="169" spans="1:14">
      <c r="A169" s="60" t="s">
        <v>1162</v>
      </c>
      <c r="B169" s="54" t="s">
        <v>1163</v>
      </c>
      <c r="C169" s="67" t="s">
        <v>117</v>
      </c>
      <c r="D169" s="67" t="s">
        <v>26</v>
      </c>
      <c r="E169" s="54" t="s">
        <v>1164</v>
      </c>
      <c r="F169" s="67" t="s">
        <v>529</v>
      </c>
      <c r="G169" s="67" t="s">
        <v>129</v>
      </c>
      <c r="H169" s="61">
        <v>3.7951790000000001</v>
      </c>
      <c r="I169" s="63">
        <v>2774</v>
      </c>
      <c r="J169" s="124" t="s">
        <v>2721</v>
      </c>
      <c r="K169" s="61">
        <v>0.10527826500000001</v>
      </c>
      <c r="L169" s="62">
        <v>1.8954532294377623E-7</v>
      </c>
      <c r="M169" s="62">
        <f t="shared" si="2"/>
        <v>2.0203751429925394E-4</v>
      </c>
      <c r="N169" s="62">
        <f>K169/'סכום נכסי הקרן'!$C$41</f>
        <v>1.3771885924970794E-6</v>
      </c>
    </row>
    <row r="170" spans="1:14">
      <c r="A170" s="60" t="s">
        <v>1165</v>
      </c>
      <c r="B170" s="54" t="s">
        <v>1166</v>
      </c>
      <c r="C170" s="67" t="s">
        <v>117</v>
      </c>
      <c r="D170" s="67" t="s">
        <v>26</v>
      </c>
      <c r="E170" s="54" t="s">
        <v>1167</v>
      </c>
      <c r="F170" s="67" t="s">
        <v>466</v>
      </c>
      <c r="G170" s="67" t="s">
        <v>129</v>
      </c>
      <c r="H170" s="61">
        <v>87.469654000000006</v>
      </c>
      <c r="I170" s="63">
        <v>507.8</v>
      </c>
      <c r="J170" s="124" t="s">
        <v>2721</v>
      </c>
      <c r="K170" s="61">
        <v>0.44417090300000001</v>
      </c>
      <c r="L170" s="62">
        <v>5.7358021629745025E-7</v>
      </c>
      <c r="M170" s="62">
        <f t="shared" si="2"/>
        <v>8.5239992477245923E-4</v>
      </c>
      <c r="N170" s="62">
        <f>K170/'סכום נכסי הקרן'!$C$41</f>
        <v>5.8103835652185827E-6</v>
      </c>
    </row>
    <row r="171" spans="1:14">
      <c r="A171" s="60" t="s">
        <v>1168</v>
      </c>
      <c r="B171" s="54" t="s">
        <v>1169</v>
      </c>
      <c r="C171" s="67" t="s">
        <v>117</v>
      </c>
      <c r="D171" s="67" t="s">
        <v>26</v>
      </c>
      <c r="E171" s="54" t="s">
        <v>1170</v>
      </c>
      <c r="F171" s="67" t="s">
        <v>671</v>
      </c>
      <c r="G171" s="67" t="s">
        <v>129</v>
      </c>
      <c r="H171" s="61">
        <v>1.623972</v>
      </c>
      <c r="I171" s="63">
        <v>19800</v>
      </c>
      <c r="J171" s="124" t="s">
        <v>2721</v>
      </c>
      <c r="K171" s="61">
        <v>0.32154647599999997</v>
      </c>
      <c r="L171" s="62">
        <v>7.2456666909085394E-7</v>
      </c>
      <c r="M171" s="62">
        <f t="shared" si="2"/>
        <v>6.1707372117810551E-4</v>
      </c>
      <c r="N171" s="62">
        <f>K171/'סכום נכסי הקרן'!$C$41</f>
        <v>4.206282642526792E-6</v>
      </c>
    </row>
    <row r="172" spans="1:14">
      <c r="A172" s="60" t="s">
        <v>1171</v>
      </c>
      <c r="B172" s="54" t="s">
        <v>1172</v>
      </c>
      <c r="C172" s="67" t="s">
        <v>117</v>
      </c>
      <c r="D172" s="67" t="s">
        <v>26</v>
      </c>
      <c r="E172" s="54" t="s">
        <v>1173</v>
      </c>
      <c r="F172" s="67" t="s">
        <v>1174</v>
      </c>
      <c r="G172" s="67" t="s">
        <v>129</v>
      </c>
      <c r="H172" s="61">
        <v>7.6767289999999999</v>
      </c>
      <c r="I172" s="63">
        <v>2227</v>
      </c>
      <c r="J172" s="124" t="s">
        <v>2721</v>
      </c>
      <c r="K172" s="61">
        <v>0.170960749</v>
      </c>
      <c r="L172" s="62">
        <v>1.3356915201925774E-7</v>
      </c>
      <c r="M172" s="62">
        <f t="shared" si="2"/>
        <v>3.2808751902112617E-4</v>
      </c>
      <c r="N172" s="62">
        <f>K172/'סכום נכסי הקרן'!$C$41</f>
        <v>2.2364083724931868E-6</v>
      </c>
    </row>
    <row r="173" spans="1:14">
      <c r="A173" s="60" t="s">
        <v>1175</v>
      </c>
      <c r="B173" s="54" t="s">
        <v>1176</v>
      </c>
      <c r="C173" s="67" t="s">
        <v>117</v>
      </c>
      <c r="D173" s="67" t="s">
        <v>26</v>
      </c>
      <c r="E173" s="54">
        <v>1154</v>
      </c>
      <c r="F173" s="67" t="s">
        <v>466</v>
      </c>
      <c r="G173" s="67" t="s">
        <v>129</v>
      </c>
      <c r="H173" s="61">
        <v>12.398553</v>
      </c>
      <c r="I173" s="63">
        <v>4.9000000000000004</v>
      </c>
      <c r="J173" s="124" t="s">
        <v>2721</v>
      </c>
      <c r="K173" s="61">
        <v>6.0752899999999999E-4</v>
      </c>
      <c r="L173" s="62">
        <v>5.0441896135256365E-7</v>
      </c>
      <c r="M173" s="62">
        <f t="shared" si="2"/>
        <v>1.1658973390633997E-6</v>
      </c>
      <c r="N173" s="62">
        <f>K173/'סכום נכסי הקרן'!$C$41</f>
        <v>7.9473384977531511E-9</v>
      </c>
    </row>
    <row r="174" spans="1:14">
      <c r="A174" s="60" t="s">
        <v>1177</v>
      </c>
      <c r="B174" s="54" t="s">
        <v>1178</v>
      </c>
      <c r="C174" s="67" t="s">
        <v>117</v>
      </c>
      <c r="D174" s="67" t="s">
        <v>26</v>
      </c>
      <c r="E174" s="54" t="s">
        <v>711</v>
      </c>
      <c r="F174" s="67" t="s">
        <v>529</v>
      </c>
      <c r="G174" s="67" t="s">
        <v>129</v>
      </c>
      <c r="H174" s="61">
        <v>116.78318500000002</v>
      </c>
      <c r="I174" s="63">
        <v>420</v>
      </c>
      <c r="J174" s="124" t="s">
        <v>2721</v>
      </c>
      <c r="K174" s="61">
        <v>0.49048937700000006</v>
      </c>
      <c r="L174" s="62">
        <v>6.3208961753624044E-7</v>
      </c>
      <c r="M174" s="62">
        <f t="shared" si="2"/>
        <v>9.4128882651390254E-4</v>
      </c>
      <c r="N174" s="62">
        <f>K174/'סכום נכסי הקרן'!$C$41</f>
        <v>6.416294709505323E-6</v>
      </c>
    </row>
    <row r="175" spans="1:14">
      <c r="A175" s="60" t="s">
        <v>1179</v>
      </c>
      <c r="B175" s="54" t="s">
        <v>1180</v>
      </c>
      <c r="C175" s="67" t="s">
        <v>117</v>
      </c>
      <c r="D175" s="67" t="s">
        <v>26</v>
      </c>
      <c r="E175" s="54" t="s">
        <v>1181</v>
      </c>
      <c r="F175" s="67" t="s">
        <v>811</v>
      </c>
      <c r="G175" s="67" t="s">
        <v>129</v>
      </c>
      <c r="H175" s="61">
        <v>9.8717170000000003</v>
      </c>
      <c r="I175" s="63">
        <v>6480</v>
      </c>
      <c r="J175" s="124" t="s">
        <v>2721</v>
      </c>
      <c r="K175" s="61">
        <v>0.63968728399999997</v>
      </c>
      <c r="L175" s="62">
        <v>7.8486903712603756E-7</v>
      </c>
      <c r="M175" s="62">
        <f t="shared" si="2"/>
        <v>1.227611689727228E-3</v>
      </c>
      <c r="N175" s="62">
        <f>K175/'סכום נכסי הקרן'!$C$41</f>
        <v>8.3680143312604878E-6</v>
      </c>
    </row>
    <row r="176" spans="1:14">
      <c r="A176" s="60" t="s">
        <v>1182</v>
      </c>
      <c r="B176" s="54" t="s">
        <v>1183</v>
      </c>
      <c r="C176" s="67" t="s">
        <v>117</v>
      </c>
      <c r="D176" s="67" t="s">
        <v>26</v>
      </c>
      <c r="E176" s="54" t="s">
        <v>1184</v>
      </c>
      <c r="F176" s="67" t="s">
        <v>379</v>
      </c>
      <c r="G176" s="67" t="s">
        <v>129</v>
      </c>
      <c r="H176" s="61">
        <v>95.771776000000003</v>
      </c>
      <c r="I176" s="63">
        <v>311.2</v>
      </c>
      <c r="J176" s="124" t="s">
        <v>2721</v>
      </c>
      <c r="K176" s="61">
        <v>0.29804176599999999</v>
      </c>
      <c r="L176" s="62">
        <v>1.1406555766875906E-6</v>
      </c>
      <c r="M176" s="62">
        <f t="shared" si="2"/>
        <v>5.7196627964945933E-4</v>
      </c>
      <c r="N176" s="62">
        <f>K176/'סכום נכסי הקרן'!$C$41</f>
        <v>3.8988077949696816E-6</v>
      </c>
    </row>
    <row r="177" spans="1:14">
      <c r="A177" s="60" t="s">
        <v>1185</v>
      </c>
      <c r="B177" s="54" t="s">
        <v>1186</v>
      </c>
      <c r="C177" s="67" t="s">
        <v>117</v>
      </c>
      <c r="D177" s="67" t="s">
        <v>26</v>
      </c>
      <c r="E177" s="54" t="s">
        <v>724</v>
      </c>
      <c r="F177" s="67" t="s">
        <v>260</v>
      </c>
      <c r="G177" s="67" t="s">
        <v>129</v>
      </c>
      <c r="H177" s="61">
        <v>175.946921</v>
      </c>
      <c r="I177" s="63">
        <v>394</v>
      </c>
      <c r="J177" s="124" t="s">
        <v>2721</v>
      </c>
      <c r="K177" s="61">
        <v>0.69323086800000011</v>
      </c>
      <c r="L177" s="62">
        <v>1.8598411939486695E-6</v>
      </c>
      <c r="M177" s="62">
        <f t="shared" si="2"/>
        <v>1.3303661625334938E-3</v>
      </c>
      <c r="N177" s="62">
        <f>K177/'סכום נכסי הקרן'!$C$41</f>
        <v>9.0684401322195871E-6</v>
      </c>
    </row>
    <row r="178" spans="1:14">
      <c r="A178" s="60" t="s">
        <v>1187</v>
      </c>
      <c r="B178" s="54" t="s">
        <v>1188</v>
      </c>
      <c r="C178" s="67" t="s">
        <v>117</v>
      </c>
      <c r="D178" s="67" t="s">
        <v>26</v>
      </c>
      <c r="E178" s="54" t="s">
        <v>1189</v>
      </c>
      <c r="F178" s="67" t="s">
        <v>153</v>
      </c>
      <c r="G178" s="67" t="s">
        <v>129</v>
      </c>
      <c r="H178" s="61">
        <v>21.757527</v>
      </c>
      <c r="I178" s="63">
        <v>163.5</v>
      </c>
      <c r="J178" s="124" t="s">
        <v>2721</v>
      </c>
      <c r="K178" s="61">
        <v>3.5573556999999999E-2</v>
      </c>
      <c r="L178" s="62">
        <v>5.5415064494319027E-7</v>
      </c>
      <c r="M178" s="62">
        <f t="shared" si="2"/>
        <v>6.8268536065472059E-5</v>
      </c>
      <c r="N178" s="62">
        <f>K178/'סכום נכסי הקרן'!$C$41</f>
        <v>4.6535243428398655E-7</v>
      </c>
    </row>
    <row r="179" spans="1:14">
      <c r="A179" s="60" t="s">
        <v>1190</v>
      </c>
      <c r="B179" s="54" t="s">
        <v>1191</v>
      </c>
      <c r="C179" s="67" t="s">
        <v>117</v>
      </c>
      <c r="D179" s="67" t="s">
        <v>26</v>
      </c>
      <c r="E179" s="54" t="s">
        <v>1192</v>
      </c>
      <c r="F179" s="67" t="s">
        <v>529</v>
      </c>
      <c r="G179" s="67" t="s">
        <v>129</v>
      </c>
      <c r="H179" s="61">
        <v>26.536999999999999</v>
      </c>
      <c r="I179" s="63">
        <v>3575</v>
      </c>
      <c r="J179" s="124" t="s">
        <v>2721</v>
      </c>
      <c r="K179" s="61">
        <v>0.94869774399999995</v>
      </c>
      <c r="L179" s="62">
        <v>7.4354160829363965E-7</v>
      </c>
      <c r="M179" s="62">
        <f t="shared" si="2"/>
        <v>1.8206277812335711E-3</v>
      </c>
      <c r="N179" s="62">
        <f>K179/'סכום נכסי הקרן'!$C$41</f>
        <v>1.2410308155862128E-5</v>
      </c>
    </row>
    <row r="180" spans="1:14">
      <c r="A180" s="60" t="s">
        <v>1193</v>
      </c>
      <c r="B180" s="54" t="s">
        <v>1194</v>
      </c>
      <c r="C180" s="67" t="s">
        <v>117</v>
      </c>
      <c r="D180" s="67" t="s">
        <v>26</v>
      </c>
      <c r="E180" s="54" t="s">
        <v>1195</v>
      </c>
      <c r="F180" s="67" t="s">
        <v>379</v>
      </c>
      <c r="G180" s="67" t="s">
        <v>129</v>
      </c>
      <c r="H180" s="61">
        <v>5.7835000000000001</v>
      </c>
      <c r="I180" s="63">
        <v>5397</v>
      </c>
      <c r="J180" s="124" t="s">
        <v>2721</v>
      </c>
      <c r="K180" s="61">
        <v>0.31213549499999999</v>
      </c>
      <c r="L180" s="62">
        <v>6.8820057592993651E-7</v>
      </c>
      <c r="M180" s="62">
        <f t="shared" si="2"/>
        <v>5.9901328668711623E-4</v>
      </c>
      <c r="N180" s="62">
        <f>K180/'סכום נכסי הקרן'!$C$41</f>
        <v>4.0831737018788174E-6</v>
      </c>
    </row>
    <row r="181" spans="1:14">
      <c r="A181" s="60" t="s">
        <v>1196</v>
      </c>
      <c r="B181" s="54" t="s">
        <v>1197</v>
      </c>
      <c r="C181" s="67" t="s">
        <v>117</v>
      </c>
      <c r="D181" s="67" t="s">
        <v>26</v>
      </c>
      <c r="E181" s="54" t="s">
        <v>1198</v>
      </c>
      <c r="F181" s="67" t="s">
        <v>379</v>
      </c>
      <c r="G181" s="67" t="s">
        <v>129</v>
      </c>
      <c r="H181" s="61">
        <v>22.678167999999999</v>
      </c>
      <c r="I181" s="63">
        <v>1035</v>
      </c>
      <c r="J181" s="124" t="s">
        <v>2721</v>
      </c>
      <c r="K181" s="61">
        <v>0.23471903499999999</v>
      </c>
      <c r="L181" s="62">
        <v>1.3600883769020584E-6</v>
      </c>
      <c r="M181" s="62">
        <f t="shared" si="2"/>
        <v>4.5044483198996091E-4</v>
      </c>
      <c r="N181" s="62">
        <f>K181/'סכום נכסי הקרן'!$C$41</f>
        <v>3.070456921416046E-6</v>
      </c>
    </row>
    <row r="182" spans="1:14">
      <c r="A182" s="60" t="s">
        <v>1199</v>
      </c>
      <c r="B182" s="54" t="s">
        <v>1200</v>
      </c>
      <c r="C182" s="67" t="s">
        <v>117</v>
      </c>
      <c r="D182" s="67" t="s">
        <v>26</v>
      </c>
      <c r="E182" s="54" t="s">
        <v>1201</v>
      </c>
      <c r="F182" s="67" t="s">
        <v>123</v>
      </c>
      <c r="G182" s="67" t="s">
        <v>129</v>
      </c>
      <c r="H182" s="61">
        <v>18.397314000000001</v>
      </c>
      <c r="I182" s="63">
        <v>1336</v>
      </c>
      <c r="J182" s="124" t="s">
        <v>2721</v>
      </c>
      <c r="K182" s="61">
        <v>0.24578810800000001</v>
      </c>
      <c r="L182" s="62">
        <v>9.1981970901454937E-7</v>
      </c>
      <c r="M182" s="62">
        <f t="shared" si="2"/>
        <v>4.7168727927494403E-4</v>
      </c>
      <c r="N182" s="62">
        <f>K182/'סכום נכסי הקרן'!$C$41</f>
        <v>3.2152560503256786E-6</v>
      </c>
    </row>
    <row r="183" spans="1:14">
      <c r="A183" s="60" t="s">
        <v>1202</v>
      </c>
      <c r="B183" s="54" t="s">
        <v>1203</v>
      </c>
      <c r="C183" s="67" t="s">
        <v>117</v>
      </c>
      <c r="D183" s="67" t="s">
        <v>26</v>
      </c>
      <c r="E183" s="54" t="s">
        <v>1204</v>
      </c>
      <c r="F183" s="67" t="s">
        <v>811</v>
      </c>
      <c r="G183" s="67" t="s">
        <v>129</v>
      </c>
      <c r="H183" s="61">
        <v>62.683216000000002</v>
      </c>
      <c r="I183" s="63">
        <v>1411</v>
      </c>
      <c r="J183" s="124" t="s">
        <v>2721</v>
      </c>
      <c r="K183" s="61">
        <v>0.88446017099999996</v>
      </c>
      <c r="L183" s="62">
        <v>6.2630120688884797E-7</v>
      </c>
      <c r="M183" s="62">
        <f t="shared" si="2"/>
        <v>1.6973506777066764E-3</v>
      </c>
      <c r="N183" s="62">
        <f>K183/'סכום נכסי הקרן'!$C$41</f>
        <v>1.1569989855163514E-5</v>
      </c>
    </row>
    <row r="184" spans="1:14">
      <c r="A184" s="123" t="s">
        <v>2721</v>
      </c>
      <c r="B184" s="124" t="s">
        <v>2721</v>
      </c>
      <c r="C184" s="124" t="s">
        <v>2721</v>
      </c>
      <c r="D184" s="124" t="s">
        <v>2721</v>
      </c>
      <c r="E184" s="124" t="s">
        <v>2721</v>
      </c>
      <c r="F184" s="124" t="s">
        <v>2721</v>
      </c>
      <c r="G184" s="124" t="s">
        <v>2721</v>
      </c>
      <c r="H184" s="124" t="s">
        <v>2721</v>
      </c>
      <c r="I184" s="124" t="s">
        <v>2721</v>
      </c>
      <c r="J184" s="124" t="s">
        <v>2721</v>
      </c>
      <c r="K184" s="124" t="s">
        <v>2721</v>
      </c>
      <c r="L184" s="124" t="s">
        <v>2721</v>
      </c>
      <c r="M184" s="124" t="s">
        <v>2721</v>
      </c>
      <c r="N184" s="124" t="s">
        <v>2721</v>
      </c>
    </row>
    <row r="185" spans="1:14">
      <c r="A185" s="55" t="s">
        <v>178</v>
      </c>
      <c r="B185" s="121" t="s">
        <v>2721</v>
      </c>
      <c r="C185" s="121" t="s">
        <v>2721</v>
      </c>
      <c r="D185" s="121" t="s">
        <v>2721</v>
      </c>
      <c r="E185" s="121" t="s">
        <v>2721</v>
      </c>
      <c r="F185" s="121" t="s">
        <v>2721</v>
      </c>
      <c r="G185" s="121" t="s">
        <v>2721</v>
      </c>
      <c r="H185" s="121" t="s">
        <v>2721</v>
      </c>
      <c r="I185" s="121" t="s">
        <v>2721</v>
      </c>
      <c r="J185" s="64">
        <v>5.5055686000000006E-2</v>
      </c>
      <c r="K185" s="64">
        <f>K186+K216</f>
        <v>139.20735583800001</v>
      </c>
      <c r="L185" s="121" t="s">
        <v>2721</v>
      </c>
      <c r="M185" s="65">
        <f t="shared" si="2"/>
        <v>0.26715018665705836</v>
      </c>
      <c r="N185" s="65">
        <f>K185/'סכום נכסי הקרן'!$C$41</f>
        <v>1.8210290837503383E-3</v>
      </c>
    </row>
    <row r="186" spans="1:14">
      <c r="A186" s="71" t="s">
        <v>64</v>
      </c>
      <c r="B186" s="121" t="s">
        <v>2721</v>
      </c>
      <c r="C186" s="121" t="s">
        <v>2721</v>
      </c>
      <c r="D186" s="121" t="s">
        <v>2721</v>
      </c>
      <c r="E186" s="121" t="s">
        <v>2721</v>
      </c>
      <c r="F186" s="121" t="s">
        <v>2721</v>
      </c>
      <c r="G186" s="121" t="s">
        <v>2721</v>
      </c>
      <c r="H186" s="121" t="s">
        <v>2721</v>
      </c>
      <c r="I186" s="121" t="s">
        <v>2721</v>
      </c>
      <c r="J186" s="64">
        <v>1.46837E-4</v>
      </c>
      <c r="K186" s="64">
        <f>SUM(K187:K214)</f>
        <v>49.408905347000001</v>
      </c>
      <c r="L186" s="121" t="s">
        <v>2721</v>
      </c>
      <c r="M186" s="65">
        <f t="shared" si="2"/>
        <v>9.4819689710454444E-2</v>
      </c>
      <c r="N186" s="65">
        <f>K186/'סכום נכסי הקרן'!$C$41</f>
        <v>6.4633835684560666E-4</v>
      </c>
    </row>
    <row r="187" spans="1:14">
      <c r="A187" s="60" t="s">
        <v>1205</v>
      </c>
      <c r="B187" s="54" t="s">
        <v>1206</v>
      </c>
      <c r="C187" s="67" t="s">
        <v>1207</v>
      </c>
      <c r="D187" s="67" t="s">
        <v>1208</v>
      </c>
      <c r="E187" s="54" t="s">
        <v>1209</v>
      </c>
      <c r="F187" s="67" t="s">
        <v>2610</v>
      </c>
      <c r="G187" s="67" t="s">
        <v>128</v>
      </c>
      <c r="H187" s="61">
        <v>16.1938</v>
      </c>
      <c r="I187" s="63">
        <v>218</v>
      </c>
      <c r="J187" s="124" t="s">
        <v>2721</v>
      </c>
      <c r="K187" s="61">
        <v>0.12804210900000002</v>
      </c>
      <c r="L187" s="62">
        <v>2.0894168965905207E-7</v>
      </c>
      <c r="M187" s="62">
        <f t="shared" si="2"/>
        <v>2.4572317399032111E-4</v>
      </c>
      <c r="N187" s="62">
        <f>K187/'סכום נכסי הקרן'!$C$41</f>
        <v>1.6749718650290032E-6</v>
      </c>
    </row>
    <row r="188" spans="1:14">
      <c r="A188" s="60" t="s">
        <v>1210</v>
      </c>
      <c r="B188" s="54" t="s">
        <v>1211</v>
      </c>
      <c r="C188" s="67" t="s">
        <v>1207</v>
      </c>
      <c r="D188" s="67" t="s">
        <v>1208</v>
      </c>
      <c r="E188" s="54" t="s">
        <v>1212</v>
      </c>
      <c r="F188" s="67" t="s">
        <v>2606</v>
      </c>
      <c r="G188" s="67" t="s">
        <v>128</v>
      </c>
      <c r="H188" s="61">
        <v>1.1182110000000001</v>
      </c>
      <c r="I188" s="63">
        <v>585</v>
      </c>
      <c r="J188" s="124" t="s">
        <v>2721</v>
      </c>
      <c r="K188" s="61">
        <v>2.3726144999999997E-2</v>
      </c>
      <c r="L188" s="62">
        <v>5.1984909554957391E-7</v>
      </c>
      <c r="M188" s="62">
        <f t="shared" si="2"/>
        <v>4.5532393221940649E-5</v>
      </c>
      <c r="N188" s="62">
        <f>K188/'סכום נכסי הקרן'!$C$41</f>
        <v>3.1037153051421971E-7</v>
      </c>
    </row>
    <row r="189" spans="1:14">
      <c r="A189" s="60" t="s">
        <v>1213</v>
      </c>
      <c r="B189" s="54" t="s">
        <v>1214</v>
      </c>
      <c r="C189" s="67" t="s">
        <v>1207</v>
      </c>
      <c r="D189" s="67" t="s">
        <v>1208</v>
      </c>
      <c r="E189" s="54" t="s">
        <v>807</v>
      </c>
      <c r="F189" s="67" t="s">
        <v>778</v>
      </c>
      <c r="G189" s="67" t="s">
        <v>128</v>
      </c>
      <c r="H189" s="61">
        <v>10.976770999999999</v>
      </c>
      <c r="I189" s="63">
        <v>6938</v>
      </c>
      <c r="J189" s="124" t="s">
        <v>2721</v>
      </c>
      <c r="K189" s="61">
        <v>2.7622084070000001</v>
      </c>
      <c r="L189" s="62">
        <v>2.4458244814156797E-7</v>
      </c>
      <c r="M189" s="62">
        <f t="shared" si="2"/>
        <v>5.3009015728629448E-3</v>
      </c>
      <c r="N189" s="62">
        <f>K189/'סכום נכסי הקרן'!$C$41</f>
        <v>3.6133592325252792E-5</v>
      </c>
    </row>
    <row r="190" spans="1:14">
      <c r="A190" s="60" t="s">
        <v>1216</v>
      </c>
      <c r="B190" s="54" t="s">
        <v>1217</v>
      </c>
      <c r="C190" s="67" t="s">
        <v>1207</v>
      </c>
      <c r="D190" s="67" t="s">
        <v>1208</v>
      </c>
      <c r="E190" s="54" t="s">
        <v>1218</v>
      </c>
      <c r="F190" s="67" t="s">
        <v>1215</v>
      </c>
      <c r="G190" s="67" t="s">
        <v>128</v>
      </c>
      <c r="H190" s="61">
        <v>2.0798619999999999</v>
      </c>
      <c r="I190" s="63">
        <v>2271</v>
      </c>
      <c r="J190" s="124" t="s">
        <v>2721</v>
      </c>
      <c r="K190" s="61">
        <v>0.171316529</v>
      </c>
      <c r="L190" s="62">
        <v>8.8275205346844405E-8</v>
      </c>
      <c r="M190" s="62">
        <f t="shared" si="2"/>
        <v>3.287702896465481E-4</v>
      </c>
      <c r="N190" s="62">
        <f>K190/'סכום נכסי הקרן'!$C$41</f>
        <v>2.2410624780432606E-6</v>
      </c>
    </row>
    <row r="191" spans="1:14">
      <c r="A191" s="60" t="s">
        <v>1219</v>
      </c>
      <c r="B191" s="54" t="s">
        <v>1220</v>
      </c>
      <c r="C191" s="67" t="s">
        <v>1207</v>
      </c>
      <c r="D191" s="67" t="s">
        <v>1208</v>
      </c>
      <c r="E191" s="54" t="s">
        <v>1221</v>
      </c>
      <c r="F191" s="67" t="s">
        <v>2605</v>
      </c>
      <c r="G191" s="67" t="s">
        <v>128</v>
      </c>
      <c r="H191" s="61">
        <v>1.0178959999999999</v>
      </c>
      <c r="I191" s="63">
        <v>21905</v>
      </c>
      <c r="J191" s="124" t="s">
        <v>2721</v>
      </c>
      <c r="K191" s="61">
        <v>0.80871262100000008</v>
      </c>
      <c r="L191" s="62">
        <v>2.4371947598502536E-8</v>
      </c>
      <c r="M191" s="62">
        <f t="shared" si="2"/>
        <v>1.551984996421385E-3</v>
      </c>
      <c r="N191" s="62">
        <f>K191/'סכום נכסי הקרן'!$C$41</f>
        <v>1.0579104777701399E-5</v>
      </c>
    </row>
    <row r="192" spans="1:14">
      <c r="A192" s="60" t="s">
        <v>1222</v>
      </c>
      <c r="B192" s="54" t="s">
        <v>1223</v>
      </c>
      <c r="C192" s="67" t="s">
        <v>1207</v>
      </c>
      <c r="D192" s="67" t="s">
        <v>1208</v>
      </c>
      <c r="E192" s="54" t="s">
        <v>727</v>
      </c>
      <c r="F192" s="67" t="s">
        <v>586</v>
      </c>
      <c r="G192" s="67" t="s">
        <v>128</v>
      </c>
      <c r="H192" s="61">
        <v>8.0968999999999999E-2</v>
      </c>
      <c r="I192" s="63">
        <v>21325</v>
      </c>
      <c r="J192" s="61">
        <v>1.46837E-4</v>
      </c>
      <c r="K192" s="61">
        <v>6.2772938E-2</v>
      </c>
      <c r="L192" s="62">
        <v>1.8214170426183558E-9</v>
      </c>
      <c r="M192" s="62">
        <f t="shared" si="2"/>
        <v>1.2046635037898069E-4</v>
      </c>
      <c r="N192" s="62">
        <f>K192/'סכום נכסי הקרן'!$C$41</f>
        <v>8.2115880358710726E-7</v>
      </c>
    </row>
    <row r="193" spans="1:14">
      <c r="A193" s="60" t="s">
        <v>1226</v>
      </c>
      <c r="B193" s="54" t="s">
        <v>1227</v>
      </c>
      <c r="C193" s="67" t="s">
        <v>1207</v>
      </c>
      <c r="D193" s="67" t="s">
        <v>1208</v>
      </c>
      <c r="E193" s="54" t="s">
        <v>682</v>
      </c>
      <c r="F193" s="67" t="s">
        <v>580</v>
      </c>
      <c r="G193" s="67" t="s">
        <v>128</v>
      </c>
      <c r="H193" s="61">
        <v>18.862549999999999</v>
      </c>
      <c r="I193" s="63">
        <v>1914</v>
      </c>
      <c r="J193" s="124" t="s">
        <v>2721</v>
      </c>
      <c r="K193" s="61">
        <v>1.30945292</v>
      </c>
      <c r="L193" s="62">
        <v>1.6004541009732023E-7</v>
      </c>
      <c r="M193" s="62">
        <f t="shared" si="2"/>
        <v>2.5129461722103777E-3</v>
      </c>
      <c r="N193" s="62">
        <f>K193/'סכום נכסי הקרן'!$C$41</f>
        <v>1.7129496043993416E-5</v>
      </c>
    </row>
    <row r="194" spans="1:14">
      <c r="A194" s="60" t="s">
        <v>1228</v>
      </c>
      <c r="B194" s="54" t="s">
        <v>1229</v>
      </c>
      <c r="C194" s="67" t="s">
        <v>1230</v>
      </c>
      <c r="D194" s="67" t="s">
        <v>1208</v>
      </c>
      <c r="E194" s="54" t="s">
        <v>1231</v>
      </c>
      <c r="F194" s="67" t="s">
        <v>2612</v>
      </c>
      <c r="G194" s="67" t="s">
        <v>128</v>
      </c>
      <c r="H194" s="61">
        <v>9.9817999999999998</v>
      </c>
      <c r="I194" s="63">
        <v>2722</v>
      </c>
      <c r="J194" s="124" t="s">
        <v>2721</v>
      </c>
      <c r="K194" s="61">
        <v>0.98547261800000008</v>
      </c>
      <c r="L194" s="62">
        <v>2.6110198755903358E-7</v>
      </c>
      <c r="M194" s="62">
        <f t="shared" si="2"/>
        <v>1.891201741885642E-3</v>
      </c>
      <c r="N194" s="62">
        <f>K194/'סכום נכסי הקרן'!$C$41</f>
        <v>1.2891375515428869E-5</v>
      </c>
    </row>
    <row r="195" spans="1:14">
      <c r="A195" s="60" t="s">
        <v>1232</v>
      </c>
      <c r="B195" s="54" t="s">
        <v>1233</v>
      </c>
      <c r="C195" s="67" t="s">
        <v>1207</v>
      </c>
      <c r="D195" s="67" t="s">
        <v>1208</v>
      </c>
      <c r="E195" s="54" t="s">
        <v>1234</v>
      </c>
      <c r="F195" s="67" t="s">
        <v>2607</v>
      </c>
      <c r="G195" s="67" t="s">
        <v>128</v>
      </c>
      <c r="H195" s="61">
        <v>6.0611080000000008</v>
      </c>
      <c r="I195" s="63">
        <v>3963</v>
      </c>
      <c r="J195" s="124" t="s">
        <v>2721</v>
      </c>
      <c r="K195" s="61">
        <v>0.87121160199999992</v>
      </c>
      <c r="L195" s="62">
        <v>3.690092610298395E-8</v>
      </c>
      <c r="M195" s="62">
        <f t="shared" si="2"/>
        <v>1.6719256011366724E-3</v>
      </c>
      <c r="N195" s="62">
        <f>K195/'סכום נכסי הקרן'!$C$41</f>
        <v>1.1396679836293897E-5</v>
      </c>
    </row>
    <row r="196" spans="1:14">
      <c r="A196" s="60" t="s">
        <v>1235</v>
      </c>
      <c r="B196" s="54" t="s">
        <v>1236</v>
      </c>
      <c r="C196" s="67" t="s">
        <v>1207</v>
      </c>
      <c r="D196" s="67" t="s">
        <v>1208</v>
      </c>
      <c r="E196" s="54" t="s">
        <v>1237</v>
      </c>
      <c r="F196" s="67" t="s">
        <v>2611</v>
      </c>
      <c r="G196" s="67" t="s">
        <v>128</v>
      </c>
      <c r="H196" s="61">
        <v>10.400653</v>
      </c>
      <c r="I196" s="63">
        <v>2224</v>
      </c>
      <c r="J196" s="124" t="s">
        <v>2721</v>
      </c>
      <c r="K196" s="61">
        <v>0.83896327599999998</v>
      </c>
      <c r="L196" s="62">
        <v>1.2518678139475319E-7</v>
      </c>
      <c r="M196" s="62">
        <f t="shared" si="2"/>
        <v>1.6100384525846707E-3</v>
      </c>
      <c r="N196" s="62">
        <f>K196/'סכום נכסי הקרן'!$C$41</f>
        <v>1.0974826126087646E-5</v>
      </c>
    </row>
    <row r="197" spans="1:14">
      <c r="A197" s="60" t="s">
        <v>1238</v>
      </c>
      <c r="B197" s="54" t="s">
        <v>1239</v>
      </c>
      <c r="C197" s="67" t="s">
        <v>1207</v>
      </c>
      <c r="D197" s="67" t="s">
        <v>1208</v>
      </c>
      <c r="E197" s="54" t="s">
        <v>1240</v>
      </c>
      <c r="F197" s="67" t="s">
        <v>2610</v>
      </c>
      <c r="G197" s="67" t="s">
        <v>128</v>
      </c>
      <c r="H197" s="61">
        <v>67.030765000000002</v>
      </c>
      <c r="I197" s="63">
        <v>253</v>
      </c>
      <c r="J197" s="124" t="s">
        <v>2721</v>
      </c>
      <c r="K197" s="61">
        <v>0.61509507900000004</v>
      </c>
      <c r="L197" s="62">
        <v>4.0651784830417736E-7</v>
      </c>
      <c r="M197" s="62">
        <f t="shared" si="2"/>
        <v>1.180417257245484E-3</v>
      </c>
      <c r="N197" s="62">
        <f>K197/'סכום נכסי הקרן'!$C$41</f>
        <v>8.0463135111496164E-6</v>
      </c>
    </row>
    <row r="198" spans="1:14">
      <c r="A198" s="60" t="s">
        <v>1241</v>
      </c>
      <c r="B198" s="54" t="s">
        <v>1242</v>
      </c>
      <c r="C198" s="67" t="s">
        <v>1207</v>
      </c>
      <c r="D198" s="67" t="s">
        <v>1208</v>
      </c>
      <c r="E198" s="54" t="s">
        <v>1243</v>
      </c>
      <c r="F198" s="67" t="s">
        <v>2605</v>
      </c>
      <c r="G198" s="67" t="s">
        <v>128</v>
      </c>
      <c r="H198" s="61">
        <v>5.2519619999999998</v>
      </c>
      <c r="I198" s="63">
        <v>3461</v>
      </c>
      <c r="J198" s="124" t="s">
        <v>2721</v>
      </c>
      <c r="K198" s="61">
        <v>0.65928121400000006</v>
      </c>
      <c r="L198" s="62">
        <v>5.007256092855564E-8</v>
      </c>
      <c r="M198" s="62">
        <f t="shared" si="2"/>
        <v>1.2652140278029324E-3</v>
      </c>
      <c r="N198" s="62">
        <f>K198/'סכום נכסי הקרן'!$C$41</f>
        <v>8.6243306457265974E-6</v>
      </c>
    </row>
    <row r="199" spans="1:14">
      <c r="A199" s="60" t="s">
        <v>1244</v>
      </c>
      <c r="B199" s="54" t="s">
        <v>1245</v>
      </c>
      <c r="C199" s="67" t="s">
        <v>1207</v>
      </c>
      <c r="D199" s="67" t="s">
        <v>1208</v>
      </c>
      <c r="E199" s="54" t="s">
        <v>1246</v>
      </c>
      <c r="F199" s="67" t="s">
        <v>2606</v>
      </c>
      <c r="G199" s="67" t="s">
        <v>128</v>
      </c>
      <c r="H199" s="61">
        <v>11.03124</v>
      </c>
      <c r="I199" s="63">
        <v>1916</v>
      </c>
      <c r="J199" s="124" t="s">
        <v>2721</v>
      </c>
      <c r="K199" s="61">
        <v>0.76659747</v>
      </c>
      <c r="L199" s="62">
        <v>2.2011513221595924E-7</v>
      </c>
      <c r="M199" s="62">
        <f t="shared" si="2"/>
        <v>1.4711626118353762E-3</v>
      </c>
      <c r="N199" s="62">
        <f>K199/'סכום נכסי הקרן'!$C$41</f>
        <v>1.0028179042664903E-5</v>
      </c>
    </row>
    <row r="200" spans="1:14">
      <c r="A200" s="60" t="s">
        <v>1247</v>
      </c>
      <c r="B200" s="54" t="s">
        <v>1248</v>
      </c>
      <c r="C200" s="67" t="s">
        <v>1207</v>
      </c>
      <c r="D200" s="67" t="s">
        <v>1208</v>
      </c>
      <c r="E200" s="54" t="s">
        <v>1249</v>
      </c>
      <c r="F200" s="67" t="s">
        <v>2613</v>
      </c>
      <c r="G200" s="67" t="s">
        <v>128</v>
      </c>
      <c r="H200" s="61">
        <v>4.4209069999999997</v>
      </c>
      <c r="I200" s="63">
        <v>4332</v>
      </c>
      <c r="J200" s="124" t="s">
        <v>2721</v>
      </c>
      <c r="K200" s="61">
        <v>0.69462022099999998</v>
      </c>
      <c r="L200" s="62">
        <v>4.670895474401908E-8</v>
      </c>
      <c r="M200" s="62">
        <f t="shared" si="2"/>
        <v>1.3330324434282653E-3</v>
      </c>
      <c r="N200" s="62">
        <f>K200/'סכום נכסי הקרן'!$C$41</f>
        <v>9.0866148343060184E-6</v>
      </c>
    </row>
    <row r="201" spans="1:14">
      <c r="A201" s="60" t="s">
        <v>1250</v>
      </c>
      <c r="B201" s="54" t="s">
        <v>1251</v>
      </c>
      <c r="C201" s="67" t="s">
        <v>1207</v>
      </c>
      <c r="D201" s="67" t="s">
        <v>1208</v>
      </c>
      <c r="E201" s="54" t="s">
        <v>1252</v>
      </c>
      <c r="F201" s="67" t="s">
        <v>2605</v>
      </c>
      <c r="G201" s="67" t="s">
        <v>128</v>
      </c>
      <c r="H201" s="61">
        <v>1.811496</v>
      </c>
      <c r="I201" s="63">
        <v>18781</v>
      </c>
      <c r="J201" s="124" t="s">
        <v>2721</v>
      </c>
      <c r="K201" s="61">
        <v>1.2339674970000001</v>
      </c>
      <c r="L201" s="62">
        <v>3.7946730256156391E-8</v>
      </c>
      <c r="M201" s="62">
        <f t="shared" ref="M201:M216" si="3">IFERROR(K201/$K$9,0)</f>
        <v>2.3680835338609741E-3</v>
      </c>
      <c r="N201" s="62">
        <f>K201/'סכום נכסי הקרן'!$C$41</f>
        <v>1.6142039958395725E-5</v>
      </c>
    </row>
    <row r="202" spans="1:14">
      <c r="A202" s="60" t="s">
        <v>1253</v>
      </c>
      <c r="B202" s="54" t="s">
        <v>1254</v>
      </c>
      <c r="C202" s="67" t="s">
        <v>1207</v>
      </c>
      <c r="D202" s="67" t="s">
        <v>1208</v>
      </c>
      <c r="E202" s="54" t="s">
        <v>800</v>
      </c>
      <c r="F202" s="67" t="s">
        <v>153</v>
      </c>
      <c r="G202" s="67" t="s">
        <v>128</v>
      </c>
      <c r="H202" s="61">
        <v>13.380359</v>
      </c>
      <c r="I202" s="63">
        <v>19951</v>
      </c>
      <c r="J202" s="124" t="s">
        <v>2721</v>
      </c>
      <c r="K202" s="61">
        <v>9.6823321460000003</v>
      </c>
      <c r="L202" s="62">
        <v>2.1127847507014833E-7</v>
      </c>
      <c r="M202" s="62">
        <f t="shared" si="3"/>
        <v>1.8581179309875604E-2</v>
      </c>
      <c r="N202" s="62">
        <f>K202/'סכום נכסי הקרן'!$C$41</f>
        <v>1.2665859738701969E-4</v>
      </c>
    </row>
    <row r="203" spans="1:14">
      <c r="A203" s="60" t="s">
        <v>1255</v>
      </c>
      <c r="B203" s="54" t="s">
        <v>1256</v>
      </c>
      <c r="C203" s="67" t="s">
        <v>1207</v>
      </c>
      <c r="D203" s="67" t="s">
        <v>1208</v>
      </c>
      <c r="E203" s="54" t="s">
        <v>794</v>
      </c>
      <c r="F203" s="67" t="s">
        <v>778</v>
      </c>
      <c r="G203" s="67" t="s">
        <v>128</v>
      </c>
      <c r="H203" s="61">
        <v>12.382300000000001</v>
      </c>
      <c r="I203" s="63">
        <v>13739</v>
      </c>
      <c r="J203" s="124" t="s">
        <v>2721</v>
      </c>
      <c r="K203" s="61">
        <v>6.1702676199999997</v>
      </c>
      <c r="L203" s="62">
        <v>4.2792545817275145E-7</v>
      </c>
      <c r="M203" s="62">
        <f t="shared" si="3"/>
        <v>1.184124313319538E-2</v>
      </c>
      <c r="N203" s="62">
        <f>K203/'סכום נכסי הקרן'!$C$41</f>
        <v>8.0715826566082779E-5</v>
      </c>
    </row>
    <row r="204" spans="1:14">
      <c r="A204" s="60" t="s">
        <v>1259</v>
      </c>
      <c r="B204" s="54" t="s">
        <v>1260</v>
      </c>
      <c r="C204" s="67" t="s">
        <v>1207</v>
      </c>
      <c r="D204" s="67" t="s">
        <v>1208</v>
      </c>
      <c r="E204" s="54" t="s">
        <v>968</v>
      </c>
      <c r="F204" s="67" t="s">
        <v>153</v>
      </c>
      <c r="G204" s="67" t="s">
        <v>128</v>
      </c>
      <c r="H204" s="61">
        <v>26.592984000000001</v>
      </c>
      <c r="I204" s="63">
        <v>3087</v>
      </c>
      <c r="J204" s="124" t="s">
        <v>2721</v>
      </c>
      <c r="K204" s="61">
        <v>2.9774964970000002</v>
      </c>
      <c r="L204" s="62">
        <v>5.6533319410279299E-7</v>
      </c>
      <c r="M204" s="62">
        <f t="shared" si="3"/>
        <v>5.7140568481881425E-3</v>
      </c>
      <c r="N204" s="62">
        <f>K204/'סכום נכסי הקרן'!$C$41</f>
        <v>3.8949865006498866E-5</v>
      </c>
    </row>
    <row r="205" spans="1:14">
      <c r="A205" s="60" t="s">
        <v>1262</v>
      </c>
      <c r="B205" s="54" t="s">
        <v>1263</v>
      </c>
      <c r="C205" s="67" t="s">
        <v>1230</v>
      </c>
      <c r="D205" s="67" t="s">
        <v>1208</v>
      </c>
      <c r="E205" s="54" t="s">
        <v>1264</v>
      </c>
      <c r="F205" s="67" t="s">
        <v>2605</v>
      </c>
      <c r="G205" s="67" t="s">
        <v>128</v>
      </c>
      <c r="H205" s="61">
        <v>8.5427959999999992</v>
      </c>
      <c r="I205" s="63">
        <v>468</v>
      </c>
      <c r="J205" s="124" t="s">
        <v>2721</v>
      </c>
      <c r="K205" s="61">
        <v>0.14500849900000001</v>
      </c>
      <c r="L205" s="62">
        <v>6.9871844795378557E-8</v>
      </c>
      <c r="M205" s="62">
        <f t="shared" si="3"/>
        <v>2.7828305006950723E-4</v>
      </c>
      <c r="N205" s="62">
        <f>K205/'סכום נכסי הקרן'!$C$41</f>
        <v>1.8969162403837502E-6</v>
      </c>
    </row>
    <row r="206" spans="1:14">
      <c r="A206" s="60" t="s">
        <v>1265</v>
      </c>
      <c r="B206" s="54" t="s">
        <v>1266</v>
      </c>
      <c r="C206" s="67" t="s">
        <v>1230</v>
      </c>
      <c r="D206" s="67" t="s">
        <v>1208</v>
      </c>
      <c r="E206" s="54" t="s">
        <v>1267</v>
      </c>
      <c r="F206" s="67" t="s">
        <v>2605</v>
      </c>
      <c r="G206" s="67" t="s">
        <v>128</v>
      </c>
      <c r="H206" s="61">
        <v>18.356251</v>
      </c>
      <c r="I206" s="63">
        <v>533</v>
      </c>
      <c r="J206" s="124" t="s">
        <v>2721</v>
      </c>
      <c r="K206" s="61">
        <v>0.35486138499999997</v>
      </c>
      <c r="L206" s="62">
        <v>2.3451932959153466E-7</v>
      </c>
      <c r="M206" s="62">
        <f t="shared" si="3"/>
        <v>6.8100772886208318E-4</v>
      </c>
      <c r="N206" s="62">
        <f>K206/'סכום נכסי הקרן'!$C$41</f>
        <v>4.6420887667527015E-6</v>
      </c>
    </row>
    <row r="207" spans="1:14">
      <c r="A207" s="60" t="s">
        <v>1268</v>
      </c>
      <c r="B207" s="54" t="s">
        <v>1269</v>
      </c>
      <c r="C207" s="67" t="s">
        <v>1207</v>
      </c>
      <c r="D207" s="67" t="s">
        <v>1208</v>
      </c>
      <c r="E207" s="54" t="s">
        <v>1270</v>
      </c>
      <c r="F207" s="67" t="s">
        <v>2614</v>
      </c>
      <c r="G207" s="67" t="s">
        <v>128</v>
      </c>
      <c r="H207" s="61">
        <v>14.199047999999999</v>
      </c>
      <c r="I207" s="63">
        <v>110.5</v>
      </c>
      <c r="J207" s="124" t="s">
        <v>2721</v>
      </c>
      <c r="K207" s="61">
        <v>5.6907439999999997E-2</v>
      </c>
      <c r="L207" s="62">
        <v>5.1064775551308178E-7</v>
      </c>
      <c r="M207" s="62">
        <f t="shared" si="3"/>
        <v>1.0920998482197568E-4</v>
      </c>
      <c r="N207" s="62">
        <f>K207/'סכום נכסי הקרן'!$C$41</f>
        <v>7.4442979466095865E-7</v>
      </c>
    </row>
    <row r="208" spans="1:14">
      <c r="A208" s="60" t="s">
        <v>1271</v>
      </c>
      <c r="B208" s="54" t="s">
        <v>1272</v>
      </c>
      <c r="C208" s="67" t="s">
        <v>1207</v>
      </c>
      <c r="D208" s="67" t="s">
        <v>1208</v>
      </c>
      <c r="E208" s="54" t="s">
        <v>1273</v>
      </c>
      <c r="F208" s="67" t="s">
        <v>2610</v>
      </c>
      <c r="G208" s="67" t="s">
        <v>128</v>
      </c>
      <c r="H208" s="61">
        <v>11.897584999999999</v>
      </c>
      <c r="I208" s="63">
        <v>1428</v>
      </c>
      <c r="J208" s="124" t="s">
        <v>2721</v>
      </c>
      <c r="K208" s="61">
        <v>0.61621827499999993</v>
      </c>
      <c r="L208" s="62">
        <v>1.7201742210655676E-7</v>
      </c>
      <c r="M208" s="62">
        <f t="shared" si="3"/>
        <v>1.1825727613080826E-3</v>
      </c>
      <c r="N208" s="62">
        <f>K208/'סכום נכסי הקרן'!$C$41</f>
        <v>8.0610065032723329E-6</v>
      </c>
    </row>
    <row r="209" spans="1:14">
      <c r="A209" s="60" t="s">
        <v>1274</v>
      </c>
      <c r="B209" s="54" t="s">
        <v>1275</v>
      </c>
      <c r="C209" s="67" t="s">
        <v>1207</v>
      </c>
      <c r="D209" s="67" t="s">
        <v>1208</v>
      </c>
      <c r="E209" s="54">
        <v>513870683</v>
      </c>
      <c r="F209" s="67" t="s">
        <v>1261</v>
      </c>
      <c r="G209" s="67" t="s">
        <v>128</v>
      </c>
      <c r="H209" s="61">
        <v>46.768098999999999</v>
      </c>
      <c r="I209" s="63">
        <v>433</v>
      </c>
      <c r="J209" s="124" t="s">
        <v>2721</v>
      </c>
      <c r="K209" s="61">
        <v>0.73448878900000003</v>
      </c>
      <c r="L209" s="62">
        <v>1.5681389956729406E-7</v>
      </c>
      <c r="M209" s="62">
        <f t="shared" si="3"/>
        <v>1.4095434533446121E-3</v>
      </c>
      <c r="N209" s="62">
        <f>K209/'סכום נכסי הקרן'!$C$41</f>
        <v>9.6081520865469646E-6</v>
      </c>
    </row>
    <row r="210" spans="1:14">
      <c r="A210" s="60" t="s">
        <v>1276</v>
      </c>
      <c r="B210" s="54" t="s">
        <v>1277</v>
      </c>
      <c r="C210" s="67" t="s">
        <v>1230</v>
      </c>
      <c r="D210" s="67" t="s">
        <v>1208</v>
      </c>
      <c r="E210" s="54" t="s">
        <v>781</v>
      </c>
      <c r="F210" s="67" t="s">
        <v>782</v>
      </c>
      <c r="G210" s="67" t="s">
        <v>128</v>
      </c>
      <c r="H210" s="61">
        <v>334.08734800000008</v>
      </c>
      <c r="I210" s="63">
        <v>1044</v>
      </c>
      <c r="J210" s="124" t="s">
        <v>2721</v>
      </c>
      <c r="K210" s="61">
        <v>12.650511414</v>
      </c>
      <c r="L210" s="62">
        <v>2.9803383655524102E-7</v>
      </c>
      <c r="M210" s="62">
        <f t="shared" si="3"/>
        <v>2.4277355641251306E-2</v>
      </c>
      <c r="N210" s="62">
        <f>K210/'סכום נכסי הקרן'!$C$41</f>
        <v>1.6548657986161622E-4</v>
      </c>
    </row>
    <row r="211" spans="1:14">
      <c r="A211" s="60" t="s">
        <v>1278</v>
      </c>
      <c r="B211" s="54" t="s">
        <v>1279</v>
      </c>
      <c r="C211" s="67" t="s">
        <v>1207</v>
      </c>
      <c r="D211" s="67" t="s">
        <v>1208</v>
      </c>
      <c r="E211" s="54" t="s">
        <v>777</v>
      </c>
      <c r="F211" s="67" t="s">
        <v>778</v>
      </c>
      <c r="G211" s="67" t="s">
        <v>128</v>
      </c>
      <c r="H211" s="61">
        <v>20.170604000000001</v>
      </c>
      <c r="I211" s="63">
        <v>3052</v>
      </c>
      <c r="J211" s="124" t="s">
        <v>2721</v>
      </c>
      <c r="K211" s="61">
        <v>2.2328059870000003</v>
      </c>
      <c r="L211" s="62">
        <v>1.8258586379473467E-7</v>
      </c>
      <c r="M211" s="62">
        <f t="shared" si="3"/>
        <v>4.2849354662709569E-3</v>
      </c>
      <c r="N211" s="62">
        <f>K211/'סכום נכסי הקרן'!$C$41</f>
        <v>2.9208259981826092E-5</v>
      </c>
    </row>
    <row r="212" spans="1:14">
      <c r="A212" s="60" t="s">
        <v>1280</v>
      </c>
      <c r="B212" s="54" t="s">
        <v>1281</v>
      </c>
      <c r="C212" s="67" t="s">
        <v>1207</v>
      </c>
      <c r="D212" s="67" t="s">
        <v>1208</v>
      </c>
      <c r="E212" s="54" t="s">
        <v>1282</v>
      </c>
      <c r="F212" s="67" t="s">
        <v>2614</v>
      </c>
      <c r="G212" s="67" t="s">
        <v>128</v>
      </c>
      <c r="H212" s="61">
        <v>7.4989090000000003</v>
      </c>
      <c r="I212" s="63">
        <v>1500</v>
      </c>
      <c r="J212" s="124" t="s">
        <v>2721</v>
      </c>
      <c r="K212" s="61">
        <v>0.40797815700000001</v>
      </c>
      <c r="L212" s="62">
        <v>2.4294794455574879E-7</v>
      </c>
      <c r="M212" s="62">
        <f t="shared" si="3"/>
        <v>7.8294311488388195E-4</v>
      </c>
      <c r="N212" s="62">
        <f>K212/'סכום נכסי הקרן'!$C$41</f>
        <v>5.3369312631470747E-6</v>
      </c>
    </row>
    <row r="213" spans="1:14">
      <c r="A213" s="60" t="s">
        <v>1283</v>
      </c>
      <c r="B213" s="54" t="s">
        <v>1284</v>
      </c>
      <c r="C213" s="67" t="s">
        <v>1207</v>
      </c>
      <c r="D213" s="67" t="s">
        <v>1208</v>
      </c>
      <c r="E213" s="54" t="s">
        <v>1285</v>
      </c>
      <c r="F213" s="67" t="s">
        <v>2605</v>
      </c>
      <c r="G213" s="67" t="s">
        <v>128</v>
      </c>
      <c r="H213" s="61">
        <v>3.0887820000000001</v>
      </c>
      <c r="I213" s="63">
        <v>12302</v>
      </c>
      <c r="J213" s="124" t="s">
        <v>2721</v>
      </c>
      <c r="K213" s="61">
        <v>1.3781946989999998</v>
      </c>
      <c r="L213" s="62">
        <v>5.4036445212519403E-8</v>
      </c>
      <c r="M213" s="62">
        <f t="shared" si="3"/>
        <v>2.6448672117304404E-3</v>
      </c>
      <c r="N213" s="62">
        <f>K213/'סכום נכסי הקרן'!$C$41</f>
        <v>1.8028735729096083E-5</v>
      </c>
    </row>
    <row r="214" spans="1:14">
      <c r="A214" s="60" t="s">
        <v>1286</v>
      </c>
      <c r="B214" s="54" t="s">
        <v>1287</v>
      </c>
      <c r="C214" s="67" t="s">
        <v>1230</v>
      </c>
      <c r="D214" s="67" t="s">
        <v>1208</v>
      </c>
      <c r="E214" s="54" t="s">
        <v>1288</v>
      </c>
      <c r="F214" s="67" t="s">
        <v>2604</v>
      </c>
      <c r="G214" s="67" t="s">
        <v>128</v>
      </c>
      <c r="H214" s="61">
        <v>1.9663900000000001</v>
      </c>
      <c r="I214" s="63">
        <v>987</v>
      </c>
      <c r="J214" s="124" t="s">
        <v>2721</v>
      </c>
      <c r="K214" s="61">
        <v>7.0393792999999996E-2</v>
      </c>
      <c r="L214" s="62">
        <v>1.6356830939389209E-8</v>
      </c>
      <c r="M214" s="62">
        <f t="shared" si="3"/>
        <v>1.3509138813995672E-4</v>
      </c>
      <c r="N214" s="62">
        <f>K214/'סכום נכסי הקרן'!$C$41</f>
        <v>9.2085036452871584E-7</v>
      </c>
    </row>
    <row r="215" spans="1:14">
      <c r="A215" s="123" t="s">
        <v>2721</v>
      </c>
      <c r="B215" s="124" t="s">
        <v>2721</v>
      </c>
      <c r="C215" s="124" t="s">
        <v>2721</v>
      </c>
      <c r="D215" s="124" t="s">
        <v>2721</v>
      </c>
      <c r="E215" s="124" t="s">
        <v>2721</v>
      </c>
      <c r="F215" s="124" t="s">
        <v>2721</v>
      </c>
      <c r="G215" s="124" t="s">
        <v>2721</v>
      </c>
      <c r="H215" s="124" t="s">
        <v>2721</v>
      </c>
      <c r="I215" s="124" t="s">
        <v>2721</v>
      </c>
      <c r="J215" s="124" t="s">
        <v>2721</v>
      </c>
      <c r="K215" s="124" t="s">
        <v>2721</v>
      </c>
      <c r="L215" s="124" t="s">
        <v>2721</v>
      </c>
      <c r="M215" s="124" t="s">
        <v>2721</v>
      </c>
      <c r="N215" s="124" t="s">
        <v>2721</v>
      </c>
    </row>
    <row r="216" spans="1:14">
      <c r="A216" s="71" t="s">
        <v>63</v>
      </c>
      <c r="B216" s="121" t="s">
        <v>2721</v>
      </c>
      <c r="C216" s="121" t="s">
        <v>2721</v>
      </c>
      <c r="D216" s="121" t="s">
        <v>2721</v>
      </c>
      <c r="E216" s="121" t="s">
        <v>2721</v>
      </c>
      <c r="F216" s="121" t="s">
        <v>2721</v>
      </c>
      <c r="G216" s="121" t="s">
        <v>2721</v>
      </c>
      <c r="H216" s="121" t="s">
        <v>2721</v>
      </c>
      <c r="I216" s="121" t="s">
        <v>2721</v>
      </c>
      <c r="J216" s="64">
        <v>5.4908849000000003E-2</v>
      </c>
      <c r="K216" s="64">
        <f>SUM(K217:K257)</f>
        <v>89.798450490999997</v>
      </c>
      <c r="L216" s="121" t="s">
        <v>2721</v>
      </c>
      <c r="M216" s="65">
        <f t="shared" si="3"/>
        <v>0.17233049694660391</v>
      </c>
      <c r="N216" s="65">
        <f>K216/'סכום נכסי הקרן'!$C$41</f>
        <v>1.1746907269047314E-3</v>
      </c>
    </row>
    <row r="217" spans="1:14">
      <c r="A217" s="60" t="s">
        <v>1289</v>
      </c>
      <c r="B217" s="54" t="s">
        <v>1290</v>
      </c>
      <c r="C217" s="67" t="s">
        <v>1207</v>
      </c>
      <c r="D217" s="67" t="s">
        <v>1208</v>
      </c>
      <c r="E217" s="124" t="s">
        <v>2721</v>
      </c>
      <c r="F217" s="67" t="s">
        <v>2605</v>
      </c>
      <c r="G217" s="67" t="s">
        <v>128</v>
      </c>
      <c r="H217" s="61">
        <v>0.94808999999999999</v>
      </c>
      <c r="I217" s="63">
        <v>59660</v>
      </c>
      <c r="J217" s="124" t="s">
        <v>2721</v>
      </c>
      <c r="K217" s="61">
        <v>2.051541802</v>
      </c>
      <c r="L217" s="62">
        <v>2.0823413134197234E-9</v>
      </c>
      <c r="M217" s="62">
        <f t="shared" ref="M217:M257" si="4">IFERROR(K217/$K$9,0)</f>
        <v>3.9370748193569881E-3</v>
      </c>
      <c r="N217" s="62">
        <f>K217/'סכום נכסי הקרן'!$C$41</f>
        <v>2.6837068095160018E-5</v>
      </c>
    </row>
    <row r="218" spans="1:14">
      <c r="A218" s="60" t="s">
        <v>1291</v>
      </c>
      <c r="B218" s="54" t="s">
        <v>1292</v>
      </c>
      <c r="C218" s="67" t="s">
        <v>1230</v>
      </c>
      <c r="D218" s="67" t="s">
        <v>1208</v>
      </c>
      <c r="E218" s="124" t="s">
        <v>2721</v>
      </c>
      <c r="F218" s="67" t="s">
        <v>2606</v>
      </c>
      <c r="G218" s="67" t="s">
        <v>128</v>
      </c>
      <c r="H218" s="61">
        <v>4.5680699999999996</v>
      </c>
      <c r="I218" s="63">
        <v>12141</v>
      </c>
      <c r="J218" s="124" t="s">
        <v>2721</v>
      </c>
      <c r="K218" s="61">
        <v>2.0115682170000002</v>
      </c>
      <c r="L218" s="62">
        <v>6.1005259659873906E-8</v>
      </c>
      <c r="M218" s="62">
        <f t="shared" si="4"/>
        <v>3.8603622733150308E-3</v>
      </c>
      <c r="N218" s="62">
        <f>K218/'סכום נכסי הקרן'!$C$41</f>
        <v>2.6314157072042265E-5</v>
      </c>
    </row>
    <row r="219" spans="1:14">
      <c r="A219" s="60" t="s">
        <v>1293</v>
      </c>
      <c r="B219" s="54" t="s">
        <v>1294</v>
      </c>
      <c r="C219" s="67" t="s">
        <v>1207</v>
      </c>
      <c r="D219" s="67" t="s">
        <v>1208</v>
      </c>
      <c r="E219" s="124" t="s">
        <v>2721</v>
      </c>
      <c r="F219" s="67" t="s">
        <v>2602</v>
      </c>
      <c r="G219" s="67" t="s">
        <v>128</v>
      </c>
      <c r="H219" s="61">
        <v>1.0720179999999999</v>
      </c>
      <c r="I219" s="63">
        <v>170</v>
      </c>
      <c r="J219" s="124" t="s">
        <v>2721</v>
      </c>
      <c r="K219" s="61">
        <v>6.6099560000000002E-3</v>
      </c>
      <c r="L219" s="62">
        <v>3.9298139678566406E-8</v>
      </c>
      <c r="M219" s="62">
        <f t="shared" si="4"/>
        <v>1.2685040733407217E-5</v>
      </c>
      <c r="N219" s="62">
        <f>K219/'סכום נכסי הקרן'!$C$41</f>
        <v>8.6467572391201783E-8</v>
      </c>
    </row>
    <row r="220" spans="1:14">
      <c r="A220" s="60" t="s">
        <v>1295</v>
      </c>
      <c r="B220" s="54" t="s">
        <v>1296</v>
      </c>
      <c r="C220" s="67" t="s">
        <v>1230</v>
      </c>
      <c r="D220" s="67" t="s">
        <v>1208</v>
      </c>
      <c r="E220" s="124" t="s">
        <v>2721</v>
      </c>
      <c r="F220" s="67" t="s">
        <v>2607</v>
      </c>
      <c r="G220" s="67" t="s">
        <v>128</v>
      </c>
      <c r="H220" s="61">
        <v>5.8896499999999996</v>
      </c>
      <c r="I220" s="63">
        <v>7751</v>
      </c>
      <c r="J220" s="61">
        <v>2.1361761E-2</v>
      </c>
      <c r="K220" s="61">
        <v>1.677111821</v>
      </c>
      <c r="L220" s="62">
        <v>2.315638165352379E-9</v>
      </c>
      <c r="M220" s="62">
        <f t="shared" si="4"/>
        <v>3.2185133704163466E-3</v>
      </c>
      <c r="N220" s="62">
        <f>K220/'סכום נכסי הקרן'!$C$41</f>
        <v>2.1938994418488979E-5</v>
      </c>
    </row>
    <row r="221" spans="1:14">
      <c r="A221" s="60" t="s">
        <v>1297</v>
      </c>
      <c r="B221" s="54" t="s">
        <v>1298</v>
      </c>
      <c r="C221" s="67" t="s">
        <v>1207</v>
      </c>
      <c r="D221" s="67" t="s">
        <v>1208</v>
      </c>
      <c r="E221" s="124" t="s">
        <v>2721</v>
      </c>
      <c r="F221" s="67" t="s">
        <v>1261</v>
      </c>
      <c r="G221" s="67" t="s">
        <v>128</v>
      </c>
      <c r="H221" s="61">
        <v>13.034416</v>
      </c>
      <c r="I221" s="63">
        <v>14093</v>
      </c>
      <c r="J221" s="124" t="s">
        <v>2721</v>
      </c>
      <c r="K221" s="61">
        <v>6.662582285</v>
      </c>
      <c r="L221" s="62">
        <v>2.276753886462882E-9</v>
      </c>
      <c r="M221" s="62">
        <f t="shared" si="4"/>
        <v>1.2786034835164157E-2</v>
      </c>
      <c r="N221" s="62">
        <f>K221/'סכום נכסי הקרן'!$C$41</f>
        <v>8.7155998623981171E-5</v>
      </c>
    </row>
    <row r="222" spans="1:14">
      <c r="A222" s="60" t="s">
        <v>1299</v>
      </c>
      <c r="B222" s="54" t="s">
        <v>1300</v>
      </c>
      <c r="C222" s="67" t="s">
        <v>1207</v>
      </c>
      <c r="D222" s="67" t="s">
        <v>1208</v>
      </c>
      <c r="E222" s="124" t="s">
        <v>2721</v>
      </c>
      <c r="F222" s="67" t="s">
        <v>2607</v>
      </c>
      <c r="G222" s="67" t="s">
        <v>128</v>
      </c>
      <c r="H222" s="61">
        <v>17.123080000000002</v>
      </c>
      <c r="I222" s="63">
        <v>15194</v>
      </c>
      <c r="J222" s="124" t="s">
        <v>2721</v>
      </c>
      <c r="K222" s="61">
        <v>9.4362961720000005</v>
      </c>
      <c r="L222" s="62">
        <v>1.6569604528940961E-9</v>
      </c>
      <c r="M222" s="62">
        <f t="shared" si="4"/>
        <v>1.8109016355678402E-2</v>
      </c>
      <c r="N222" s="62">
        <f>K222/'סכום נכסי הקרן'!$C$41</f>
        <v>1.2344009889887772E-4</v>
      </c>
    </row>
    <row r="223" spans="1:14">
      <c r="A223" s="60" t="s">
        <v>1301</v>
      </c>
      <c r="B223" s="54" t="s">
        <v>1302</v>
      </c>
      <c r="C223" s="67" t="s">
        <v>1230</v>
      </c>
      <c r="D223" s="67" t="s">
        <v>1208</v>
      </c>
      <c r="E223" s="124" t="s">
        <v>2721</v>
      </c>
      <c r="F223" s="67" t="s">
        <v>2608</v>
      </c>
      <c r="G223" s="67" t="s">
        <v>128</v>
      </c>
      <c r="H223" s="61">
        <v>1.8674500000000001</v>
      </c>
      <c r="I223" s="63">
        <v>21588</v>
      </c>
      <c r="J223" s="61">
        <v>1.151451E-2</v>
      </c>
      <c r="K223" s="61">
        <v>1.4737218089999997</v>
      </c>
      <c r="L223" s="62">
        <v>4.0059839912775288E-9</v>
      </c>
      <c r="M223" s="62">
        <f t="shared" si="4"/>
        <v>2.8281914700908095E-3</v>
      </c>
      <c r="N223" s="62">
        <f>K223/'סכום נכסי הקרן'!$C$41</f>
        <v>1.927836542394538E-5</v>
      </c>
    </row>
    <row r="224" spans="1:14">
      <c r="A224" s="60" t="s">
        <v>1303</v>
      </c>
      <c r="B224" s="54" t="s">
        <v>1304</v>
      </c>
      <c r="C224" s="67" t="s">
        <v>1207</v>
      </c>
      <c r="D224" s="67" t="s">
        <v>1208</v>
      </c>
      <c r="E224" s="124" t="s">
        <v>2721</v>
      </c>
      <c r="F224" s="67" t="s">
        <v>1215</v>
      </c>
      <c r="G224" s="67" t="s">
        <v>128</v>
      </c>
      <c r="H224" s="61">
        <v>1.7668950000000001</v>
      </c>
      <c r="I224" s="63">
        <v>16207</v>
      </c>
      <c r="J224" s="124" t="s">
        <v>2721</v>
      </c>
      <c r="K224" s="61">
        <v>1.0386301599999999</v>
      </c>
      <c r="L224" s="62">
        <v>2.1260557533437687E-9</v>
      </c>
      <c r="M224" s="62">
        <f t="shared" si="4"/>
        <v>1.9932153688383483E-3</v>
      </c>
      <c r="N224" s="62">
        <f>K224/'סכום נכסי הקרן'!$C$41</f>
        <v>1.358675134108086E-5</v>
      </c>
    </row>
    <row r="225" spans="1:14">
      <c r="A225" s="60" t="s">
        <v>1305</v>
      </c>
      <c r="B225" s="54" t="s">
        <v>1306</v>
      </c>
      <c r="C225" s="67" t="s">
        <v>26</v>
      </c>
      <c r="D225" s="67" t="s">
        <v>1208</v>
      </c>
      <c r="E225" s="124" t="s">
        <v>2721</v>
      </c>
      <c r="F225" s="67" t="s">
        <v>2608</v>
      </c>
      <c r="G225" s="67" t="s">
        <v>130</v>
      </c>
      <c r="H225" s="61">
        <v>263.35628800000001</v>
      </c>
      <c r="I225" s="63">
        <v>247.5</v>
      </c>
      <c r="J225" s="124" t="s">
        <v>2721</v>
      </c>
      <c r="K225" s="61">
        <v>2.6147882079999998</v>
      </c>
      <c r="L225" s="62">
        <v>1.7134150950896745E-7</v>
      </c>
      <c r="M225" s="62">
        <f t="shared" si="4"/>
        <v>5.0179902752322189E-3</v>
      </c>
      <c r="N225" s="62">
        <f>K225/'סכום נכסי הקרן'!$C$41</f>
        <v>3.4205127638202242E-5</v>
      </c>
    </row>
    <row r="226" spans="1:14">
      <c r="A226" s="60" t="s">
        <v>1307</v>
      </c>
      <c r="B226" s="54" t="s">
        <v>1308</v>
      </c>
      <c r="C226" s="67" t="s">
        <v>26</v>
      </c>
      <c r="D226" s="67" t="s">
        <v>1208</v>
      </c>
      <c r="E226" s="124" t="s">
        <v>2721</v>
      </c>
      <c r="F226" s="67" t="s">
        <v>1215</v>
      </c>
      <c r="G226" s="67" t="s">
        <v>130</v>
      </c>
      <c r="H226" s="61">
        <v>1.0917399999999999</v>
      </c>
      <c r="I226" s="63">
        <v>68170</v>
      </c>
      <c r="J226" s="124" t="s">
        <v>2721</v>
      </c>
      <c r="K226" s="61">
        <v>2.9855898060000001</v>
      </c>
      <c r="L226" s="62">
        <v>2.7081022769270203E-9</v>
      </c>
      <c r="M226" s="62">
        <f t="shared" si="4"/>
        <v>5.7295885634269499E-3</v>
      </c>
      <c r="N226" s="62">
        <f>K226/'סכום נכסי הקרן'!$C$41</f>
        <v>3.9055736933912884E-5</v>
      </c>
    </row>
    <row r="227" spans="1:14">
      <c r="A227" s="60" t="s">
        <v>1309</v>
      </c>
      <c r="B227" s="54" t="s">
        <v>1310</v>
      </c>
      <c r="C227" s="67" t="s">
        <v>1230</v>
      </c>
      <c r="D227" s="67" t="s">
        <v>1208</v>
      </c>
      <c r="E227" s="124" t="s">
        <v>2721</v>
      </c>
      <c r="F227" s="67" t="s">
        <v>1311</v>
      </c>
      <c r="G227" s="67" t="s">
        <v>128</v>
      </c>
      <c r="H227" s="61">
        <v>14.221349999999999</v>
      </c>
      <c r="I227" s="63">
        <v>3367</v>
      </c>
      <c r="J227" s="124" t="s">
        <v>2721</v>
      </c>
      <c r="K227" s="61">
        <v>1.7367267629999998</v>
      </c>
      <c r="L227" s="62">
        <v>1.7970472053945393E-9</v>
      </c>
      <c r="M227" s="62">
        <f t="shared" si="4"/>
        <v>3.3329192707868944E-3</v>
      </c>
      <c r="N227" s="62">
        <f>K227/'סכום נכסי הקרן'!$C$41</f>
        <v>2.2718842168304906E-5</v>
      </c>
    </row>
    <row r="228" spans="1:14">
      <c r="A228" s="60" t="s">
        <v>1312</v>
      </c>
      <c r="B228" s="54" t="s">
        <v>1313</v>
      </c>
      <c r="C228" s="67" t="s">
        <v>1230</v>
      </c>
      <c r="D228" s="67" t="s">
        <v>1208</v>
      </c>
      <c r="E228" s="124" t="s">
        <v>2721</v>
      </c>
      <c r="F228" s="67" t="s">
        <v>2602</v>
      </c>
      <c r="G228" s="67" t="s">
        <v>128</v>
      </c>
      <c r="H228" s="61">
        <v>1.0059999999999999E-3</v>
      </c>
      <c r="I228" s="63">
        <v>54262500</v>
      </c>
      <c r="J228" s="124" t="s">
        <v>2721</v>
      </c>
      <c r="K228" s="61">
        <v>1.979023835</v>
      </c>
      <c r="L228" s="62">
        <v>1.759584136456974E-9</v>
      </c>
      <c r="M228" s="62">
        <f t="shared" si="4"/>
        <v>3.7979069693291094E-3</v>
      </c>
      <c r="N228" s="62">
        <f>K228/'סכום נכסי הקרן'!$C$41</f>
        <v>2.5888430530668625E-5</v>
      </c>
    </row>
    <row r="229" spans="1:14">
      <c r="A229" s="60" t="s">
        <v>1314</v>
      </c>
      <c r="B229" s="54" t="s">
        <v>1315</v>
      </c>
      <c r="C229" s="67" t="s">
        <v>1207</v>
      </c>
      <c r="D229" s="67" t="s">
        <v>1208</v>
      </c>
      <c r="E229" s="124" t="s">
        <v>2721</v>
      </c>
      <c r="F229" s="67" t="s">
        <v>2605</v>
      </c>
      <c r="G229" s="67" t="s">
        <v>128</v>
      </c>
      <c r="H229" s="61">
        <v>2.6718899999999994</v>
      </c>
      <c r="I229" s="63">
        <v>12138</v>
      </c>
      <c r="J229" s="124" t="s">
        <v>2721</v>
      </c>
      <c r="K229" s="61">
        <v>1.176286908</v>
      </c>
      <c r="L229" s="62">
        <v>8.8425270172247028E-9</v>
      </c>
      <c r="M229" s="62">
        <f t="shared" si="4"/>
        <v>2.2573898135106536E-3</v>
      </c>
      <c r="N229" s="62">
        <f>K229/'סכום נכסי הקרן'!$C$41</f>
        <v>1.5387496281414415E-5</v>
      </c>
    </row>
    <row r="230" spans="1:14">
      <c r="A230" s="60" t="s">
        <v>1316</v>
      </c>
      <c r="B230" s="54" t="s">
        <v>1317</v>
      </c>
      <c r="C230" s="67" t="s">
        <v>1230</v>
      </c>
      <c r="D230" s="67" t="s">
        <v>1208</v>
      </c>
      <c r="E230" s="124" t="s">
        <v>2721</v>
      </c>
      <c r="F230" s="67" t="s">
        <v>2608</v>
      </c>
      <c r="G230" s="67" t="s">
        <v>128</v>
      </c>
      <c r="H230" s="61">
        <v>1.795625</v>
      </c>
      <c r="I230" s="63">
        <v>13458</v>
      </c>
      <c r="J230" s="61">
        <v>7.9455329999999994E-3</v>
      </c>
      <c r="K230" s="61">
        <v>0.884428989</v>
      </c>
      <c r="L230" s="62">
        <v>5.9291681113226827E-9</v>
      </c>
      <c r="M230" s="62">
        <f t="shared" si="4"/>
        <v>1.6972908369240526E-3</v>
      </c>
      <c r="N230" s="62">
        <f>K230/'סכום נכסי הקרן'!$C$41</f>
        <v>1.1569581950505404E-5</v>
      </c>
    </row>
    <row r="231" spans="1:14">
      <c r="A231" s="60" t="s">
        <v>1318</v>
      </c>
      <c r="B231" s="54" t="s">
        <v>1319</v>
      </c>
      <c r="C231" s="67" t="s">
        <v>1230</v>
      </c>
      <c r="D231" s="67" t="s">
        <v>1208</v>
      </c>
      <c r="E231" s="124" t="s">
        <v>2721</v>
      </c>
      <c r="F231" s="67" t="s">
        <v>1320</v>
      </c>
      <c r="G231" s="67" t="s">
        <v>128</v>
      </c>
      <c r="H231" s="61">
        <v>0.64642500000000003</v>
      </c>
      <c r="I231" s="63">
        <v>41223</v>
      </c>
      <c r="J231" s="124" t="s">
        <v>2721</v>
      </c>
      <c r="K231" s="61">
        <v>0.96650764599999994</v>
      </c>
      <c r="L231" s="62">
        <v>1.8532304551164744E-8</v>
      </c>
      <c r="M231" s="62">
        <f t="shared" si="4"/>
        <v>1.8548064251349813E-3</v>
      </c>
      <c r="N231" s="62">
        <f>K231/'סכום נכסי הקרן'!$C$41</f>
        <v>1.2643286861085764E-5</v>
      </c>
    </row>
    <row r="232" spans="1:14">
      <c r="A232" s="60" t="s">
        <v>1321</v>
      </c>
      <c r="B232" s="54" t="s">
        <v>1322</v>
      </c>
      <c r="C232" s="67" t="s">
        <v>1230</v>
      </c>
      <c r="D232" s="67" t="s">
        <v>1208</v>
      </c>
      <c r="E232" s="124" t="s">
        <v>2721</v>
      </c>
      <c r="F232" s="67" t="s">
        <v>2605</v>
      </c>
      <c r="G232" s="67" t="s">
        <v>128</v>
      </c>
      <c r="H232" s="61">
        <v>4.8122749999999996</v>
      </c>
      <c r="I232" s="63">
        <v>5469</v>
      </c>
      <c r="J232" s="124" t="s">
        <v>2721</v>
      </c>
      <c r="K232" s="61">
        <v>0.95456590100000005</v>
      </c>
      <c r="L232" s="62">
        <v>1.6346349181911636E-8</v>
      </c>
      <c r="M232" s="62">
        <f t="shared" si="4"/>
        <v>1.8318892496268599E-3</v>
      </c>
      <c r="N232" s="62">
        <f>K232/'סכום נכסי הקרן'!$C$41</f>
        <v>1.248707194826868E-5</v>
      </c>
    </row>
    <row r="233" spans="1:14">
      <c r="A233" s="60" t="s">
        <v>1323</v>
      </c>
      <c r="B233" s="54" t="s">
        <v>1324</v>
      </c>
      <c r="C233" s="67" t="s">
        <v>26</v>
      </c>
      <c r="D233" s="67" t="s">
        <v>1208</v>
      </c>
      <c r="E233" s="124" t="s">
        <v>2721</v>
      </c>
      <c r="F233" s="67" t="s">
        <v>2606</v>
      </c>
      <c r="G233" s="67" t="s">
        <v>130</v>
      </c>
      <c r="H233" s="61">
        <v>4.3813250000000004</v>
      </c>
      <c r="I233" s="63">
        <v>9702</v>
      </c>
      <c r="J233" s="124" t="s">
        <v>2721</v>
      </c>
      <c r="K233" s="61">
        <v>1.7052354889999999</v>
      </c>
      <c r="L233" s="62">
        <v>4.4707397959183678E-8</v>
      </c>
      <c r="M233" s="62">
        <f t="shared" si="4"/>
        <v>3.2724849663169574E-3</v>
      </c>
      <c r="N233" s="62">
        <f>K233/'סכום נכסי הקרן'!$C$41</f>
        <v>2.2306891768894355E-5</v>
      </c>
    </row>
    <row r="234" spans="1:14">
      <c r="A234" s="60" t="s">
        <v>1224</v>
      </c>
      <c r="B234" s="54" t="s">
        <v>1225</v>
      </c>
      <c r="C234" s="67" t="s">
        <v>118</v>
      </c>
      <c r="D234" s="67" t="s">
        <v>1208</v>
      </c>
      <c r="E234" s="124" t="s">
        <v>2721</v>
      </c>
      <c r="F234" s="67" t="s">
        <v>123</v>
      </c>
      <c r="G234" s="67" t="s">
        <v>131</v>
      </c>
      <c r="H234" s="61">
        <v>63.616453</v>
      </c>
      <c r="I234" s="63">
        <v>1044</v>
      </c>
      <c r="J234" s="124" t="s">
        <v>2721</v>
      </c>
      <c r="K234" s="61">
        <v>3.0689973770000001</v>
      </c>
      <c r="L234" s="62">
        <v>3.4671964517037433E-7</v>
      </c>
      <c r="M234" s="62">
        <f t="shared" si="4"/>
        <v>5.8896544451982587E-3</v>
      </c>
      <c r="N234" s="62">
        <f>K234/'סכום נכסי הקרן'!$C$41</f>
        <v>4.014682591898583E-5</v>
      </c>
    </row>
    <row r="235" spans="1:14">
      <c r="A235" s="60" t="s">
        <v>1325</v>
      </c>
      <c r="B235" s="54" t="s">
        <v>1326</v>
      </c>
      <c r="C235" s="67" t="s">
        <v>1207</v>
      </c>
      <c r="D235" s="67" t="s">
        <v>1208</v>
      </c>
      <c r="E235" s="124" t="s">
        <v>2721</v>
      </c>
      <c r="F235" s="67" t="s">
        <v>2608</v>
      </c>
      <c r="G235" s="67" t="s">
        <v>128</v>
      </c>
      <c r="H235" s="61">
        <v>0.30884800000000001</v>
      </c>
      <c r="I235" s="63">
        <v>80539</v>
      </c>
      <c r="J235" s="124" t="s">
        <v>2721</v>
      </c>
      <c r="K235" s="61">
        <v>0.90218972999999991</v>
      </c>
      <c r="L235" s="62">
        <v>3.289696805263515E-9</v>
      </c>
      <c r="M235" s="62">
        <f t="shared" si="4"/>
        <v>1.7313751368861845E-3</v>
      </c>
      <c r="N235" s="62">
        <f>K235/'סכום נכסי הקרן'!$C$41</f>
        <v>1.1801917560324725E-5</v>
      </c>
    </row>
    <row r="236" spans="1:14">
      <c r="A236" s="60" t="s">
        <v>1327</v>
      </c>
      <c r="B236" s="54" t="s">
        <v>1328</v>
      </c>
      <c r="C236" s="67" t="s">
        <v>1230</v>
      </c>
      <c r="D236" s="67" t="s">
        <v>1208</v>
      </c>
      <c r="E236" s="124" t="s">
        <v>2721</v>
      </c>
      <c r="F236" s="67" t="s">
        <v>2602</v>
      </c>
      <c r="G236" s="67" t="s">
        <v>128</v>
      </c>
      <c r="H236" s="61">
        <v>2.3917730000000001</v>
      </c>
      <c r="I236" s="63">
        <v>38577</v>
      </c>
      <c r="J236" s="124" t="s">
        <v>2721</v>
      </c>
      <c r="K236" s="61">
        <v>3.3465388790000001</v>
      </c>
      <c r="L236" s="62">
        <v>7.3341968309435731E-9</v>
      </c>
      <c r="M236" s="62">
        <f t="shared" si="4"/>
        <v>6.4222790584454606E-3</v>
      </c>
      <c r="N236" s="62">
        <f>K236/'סכום נכסי הקרן'!$C$41</f>
        <v>4.3777461269016579E-5</v>
      </c>
    </row>
    <row r="237" spans="1:14">
      <c r="A237" s="60" t="s">
        <v>1329</v>
      </c>
      <c r="B237" s="54" t="s">
        <v>1330</v>
      </c>
      <c r="C237" s="67" t="s">
        <v>1230</v>
      </c>
      <c r="D237" s="67" t="s">
        <v>1208</v>
      </c>
      <c r="E237" s="124" t="s">
        <v>2721</v>
      </c>
      <c r="F237" s="67" t="s">
        <v>2607</v>
      </c>
      <c r="G237" s="67" t="s">
        <v>128</v>
      </c>
      <c r="H237" s="61">
        <v>1.1707479999999999</v>
      </c>
      <c r="I237" s="63">
        <v>34655</v>
      </c>
      <c r="J237" s="124" t="s">
        <v>2721</v>
      </c>
      <c r="K237" s="61">
        <v>1.4715556750000001</v>
      </c>
      <c r="L237" s="62">
        <v>1.1763215952243416E-9</v>
      </c>
      <c r="M237" s="62">
        <f t="shared" si="4"/>
        <v>2.824034483565632E-3</v>
      </c>
      <c r="N237" s="62">
        <f>K237/'סכום נכסי הקרן'!$C$41</f>
        <v>1.9250029327842167E-5</v>
      </c>
    </row>
    <row r="238" spans="1:14">
      <c r="A238" s="60" t="s">
        <v>1331</v>
      </c>
      <c r="B238" s="54" t="s">
        <v>1332</v>
      </c>
      <c r="C238" s="67" t="s">
        <v>1230</v>
      </c>
      <c r="D238" s="67" t="s">
        <v>1208</v>
      </c>
      <c r="E238" s="124" t="s">
        <v>2721</v>
      </c>
      <c r="F238" s="67" t="s">
        <v>1311</v>
      </c>
      <c r="G238" s="67" t="s">
        <v>128</v>
      </c>
      <c r="H238" s="61">
        <v>3.4332349999999998</v>
      </c>
      <c r="I238" s="63">
        <v>17010</v>
      </c>
      <c r="J238" s="124" t="s">
        <v>2721</v>
      </c>
      <c r="K238" s="61">
        <v>2.118143603</v>
      </c>
      <c r="L238" s="62">
        <v>1.1875562416442022E-9</v>
      </c>
      <c r="M238" s="62">
        <f t="shared" si="4"/>
        <v>4.0648890678335716E-3</v>
      </c>
      <c r="N238" s="62">
        <f>K238/'סכום נכסי הקרן'!$C$41</f>
        <v>2.7708313841629727E-5</v>
      </c>
    </row>
    <row r="239" spans="1:14">
      <c r="A239" s="60" t="s">
        <v>1333</v>
      </c>
      <c r="B239" s="54" t="s">
        <v>1334</v>
      </c>
      <c r="C239" s="67" t="s">
        <v>26</v>
      </c>
      <c r="D239" s="67" t="s">
        <v>1208</v>
      </c>
      <c r="E239" s="124" t="s">
        <v>2721</v>
      </c>
      <c r="F239" s="67" t="s">
        <v>2609</v>
      </c>
      <c r="G239" s="67" t="s">
        <v>130</v>
      </c>
      <c r="H239" s="61">
        <v>0.58896499999999996</v>
      </c>
      <c r="I239" s="63">
        <v>73360</v>
      </c>
      <c r="J239" s="124" t="s">
        <v>2721</v>
      </c>
      <c r="K239" s="61">
        <v>1.733270847</v>
      </c>
      <c r="L239" s="62">
        <v>1.1731239458187695E-9</v>
      </c>
      <c r="M239" s="62">
        <f t="shared" si="4"/>
        <v>3.3262870881776256E-3</v>
      </c>
      <c r="N239" s="62">
        <f>K239/'סכום נכסי הקרן'!$C$41</f>
        <v>2.2673633899610244E-5</v>
      </c>
    </row>
    <row r="240" spans="1:14">
      <c r="A240" s="60" t="s">
        <v>1335</v>
      </c>
      <c r="B240" s="54" t="s">
        <v>1336</v>
      </c>
      <c r="C240" s="67" t="s">
        <v>1230</v>
      </c>
      <c r="D240" s="67" t="s">
        <v>1208</v>
      </c>
      <c r="E240" s="124" t="s">
        <v>2721</v>
      </c>
      <c r="F240" s="67" t="s">
        <v>2605</v>
      </c>
      <c r="G240" s="67" t="s">
        <v>128</v>
      </c>
      <c r="H240" s="61">
        <v>1.3646750000000001</v>
      </c>
      <c r="I240" s="63">
        <v>42651</v>
      </c>
      <c r="J240" s="124" t="s">
        <v>2721</v>
      </c>
      <c r="K240" s="61">
        <v>2.1110864069999997</v>
      </c>
      <c r="L240" s="62">
        <v>1.4667012199874957E-9</v>
      </c>
      <c r="M240" s="62">
        <f t="shared" si="4"/>
        <v>4.0513457373297619E-3</v>
      </c>
      <c r="N240" s="62">
        <f>K240/'סכום נכסי הקרן'!$C$41</f>
        <v>2.7615995737544172E-5</v>
      </c>
    </row>
    <row r="241" spans="1:14">
      <c r="A241" s="60" t="s">
        <v>1337</v>
      </c>
      <c r="B241" s="54" t="s">
        <v>1338</v>
      </c>
      <c r="C241" s="67" t="s">
        <v>1207</v>
      </c>
      <c r="D241" s="67" t="s">
        <v>1208</v>
      </c>
      <c r="E241" s="124" t="s">
        <v>2721</v>
      </c>
      <c r="F241" s="67" t="s">
        <v>1261</v>
      </c>
      <c r="G241" s="67" t="s">
        <v>128</v>
      </c>
      <c r="H241" s="61">
        <v>4.0237660000000002</v>
      </c>
      <c r="I241" s="63">
        <v>35396</v>
      </c>
      <c r="J241" s="124" t="s">
        <v>2721</v>
      </c>
      <c r="K241" s="61">
        <v>5.1657625019999998</v>
      </c>
      <c r="L241" s="62">
        <v>1.812828105545923E-9</v>
      </c>
      <c r="M241" s="62">
        <f t="shared" si="4"/>
        <v>9.9135164828597303E-3</v>
      </c>
      <c r="N241" s="62">
        <f>K241/'סכום נכסי הקרן'!$C$41</f>
        <v>6.7575479034571575E-5</v>
      </c>
    </row>
    <row r="242" spans="1:14">
      <c r="A242" s="60" t="s">
        <v>1339</v>
      </c>
      <c r="B242" s="54" t="s">
        <v>1340</v>
      </c>
      <c r="C242" s="67" t="s">
        <v>1207</v>
      </c>
      <c r="D242" s="67" t="s">
        <v>1208</v>
      </c>
      <c r="E242" s="124" t="s">
        <v>2721</v>
      </c>
      <c r="F242" s="67" t="s">
        <v>2605</v>
      </c>
      <c r="G242" s="67" t="s">
        <v>128</v>
      </c>
      <c r="H242" s="61">
        <v>2.1547499999999999</v>
      </c>
      <c r="I242" s="63">
        <v>37604</v>
      </c>
      <c r="J242" s="124" t="s">
        <v>2721</v>
      </c>
      <c r="K242" s="61">
        <v>2.9388572330000002</v>
      </c>
      <c r="L242" s="62">
        <v>2.8991845344214569E-10</v>
      </c>
      <c r="M242" s="62">
        <f t="shared" si="4"/>
        <v>5.6399049721773372E-3</v>
      </c>
      <c r="N242" s="62">
        <f>K242/'סכום נכסי הקרן'!$C$41</f>
        <v>3.8444408789080358E-5</v>
      </c>
    </row>
    <row r="243" spans="1:14">
      <c r="A243" s="60" t="s">
        <v>1341</v>
      </c>
      <c r="B243" s="54" t="s">
        <v>1342</v>
      </c>
      <c r="C243" s="67" t="s">
        <v>1230</v>
      </c>
      <c r="D243" s="67" t="s">
        <v>1208</v>
      </c>
      <c r="E243" s="124" t="s">
        <v>2721</v>
      </c>
      <c r="F243" s="67" t="s">
        <v>2602</v>
      </c>
      <c r="G243" s="67" t="s">
        <v>128</v>
      </c>
      <c r="H243" s="61">
        <v>6.3374069999999998</v>
      </c>
      <c r="I243" s="63">
        <v>9325</v>
      </c>
      <c r="J243" s="124" t="s">
        <v>2721</v>
      </c>
      <c r="K243" s="61">
        <v>2.1434235529999999</v>
      </c>
      <c r="L243" s="62">
        <v>3.861184602133862E-9</v>
      </c>
      <c r="M243" s="62">
        <f t="shared" si="4"/>
        <v>4.1134033386529987E-3</v>
      </c>
      <c r="N243" s="62">
        <f>K243/'סכום נכסי הקרן'!$C$41</f>
        <v>2.803901133896117E-5</v>
      </c>
    </row>
    <row r="244" spans="1:14">
      <c r="A244" s="60" t="s">
        <v>1343</v>
      </c>
      <c r="B244" s="54" t="s">
        <v>1344</v>
      </c>
      <c r="C244" s="67" t="s">
        <v>1207</v>
      </c>
      <c r="D244" s="67" t="s">
        <v>1208</v>
      </c>
      <c r="E244" s="124" t="s">
        <v>2721</v>
      </c>
      <c r="F244" s="67" t="s">
        <v>1261</v>
      </c>
      <c r="G244" s="67" t="s">
        <v>128</v>
      </c>
      <c r="H244" s="61">
        <v>0.83316999999999997</v>
      </c>
      <c r="I244" s="63">
        <v>48688</v>
      </c>
      <c r="J244" s="124" t="s">
        <v>2721</v>
      </c>
      <c r="K244" s="61">
        <v>1.4713063670000002</v>
      </c>
      <c r="L244" s="62">
        <v>1.9036068134112939E-9</v>
      </c>
      <c r="M244" s="62">
        <f t="shared" si="4"/>
        <v>2.8235560413286246E-3</v>
      </c>
      <c r="N244" s="62">
        <f>K244/'סכום נכסי הקרן'!$C$41</f>
        <v>1.9246768026626592E-5</v>
      </c>
    </row>
    <row r="245" spans="1:14">
      <c r="A245" s="60" t="s">
        <v>1345</v>
      </c>
      <c r="B245" s="54" t="s">
        <v>1346</v>
      </c>
      <c r="C245" s="67" t="s">
        <v>1207</v>
      </c>
      <c r="D245" s="67" t="s">
        <v>1208</v>
      </c>
      <c r="E245" s="124" t="s">
        <v>2721</v>
      </c>
      <c r="F245" s="67" t="s">
        <v>1215</v>
      </c>
      <c r="G245" s="67" t="s">
        <v>128</v>
      </c>
      <c r="H245" s="61">
        <v>0.76134500000000005</v>
      </c>
      <c r="I245" s="63">
        <v>49522</v>
      </c>
      <c r="J245" s="124" t="s">
        <v>2721</v>
      </c>
      <c r="K245" s="61">
        <v>1.3674996739999998</v>
      </c>
      <c r="L245" s="62">
        <v>3.0823684210526317E-10</v>
      </c>
      <c r="M245" s="62">
        <f t="shared" si="4"/>
        <v>2.6243425928419322E-3</v>
      </c>
      <c r="N245" s="62">
        <f>K245/'סכום נכסי הקרן'!$C$41</f>
        <v>1.7888829677011439E-5</v>
      </c>
    </row>
    <row r="246" spans="1:14">
      <c r="A246" s="60" t="s">
        <v>1257</v>
      </c>
      <c r="B246" s="54" t="s">
        <v>1258</v>
      </c>
      <c r="C246" s="67" t="s">
        <v>1230</v>
      </c>
      <c r="D246" s="67" t="s">
        <v>1208</v>
      </c>
      <c r="E246" s="124" t="s">
        <v>2721</v>
      </c>
      <c r="F246" s="67" t="s">
        <v>580</v>
      </c>
      <c r="G246" s="67" t="s">
        <v>128</v>
      </c>
      <c r="H246" s="61">
        <v>12.093598999999999</v>
      </c>
      <c r="I246" s="63">
        <v>7579</v>
      </c>
      <c r="J246" s="124" t="s">
        <v>2721</v>
      </c>
      <c r="K246" s="61">
        <v>3.3244134859999996</v>
      </c>
      <c r="L246" s="62">
        <v>2.0037748233831141E-7</v>
      </c>
      <c r="M246" s="62">
        <f t="shared" si="4"/>
        <v>6.3798186379150296E-3</v>
      </c>
      <c r="N246" s="62">
        <f>K246/'סכום נכסי הקרן'!$C$41</f>
        <v>4.3488029838472819E-5</v>
      </c>
    </row>
    <row r="247" spans="1:14">
      <c r="A247" s="60" t="s">
        <v>1347</v>
      </c>
      <c r="B247" s="54" t="s">
        <v>1348</v>
      </c>
      <c r="C247" s="67" t="s">
        <v>1207</v>
      </c>
      <c r="D247" s="67" t="s">
        <v>1208</v>
      </c>
      <c r="E247" s="124" t="s">
        <v>2721</v>
      </c>
      <c r="F247" s="67" t="s">
        <v>2605</v>
      </c>
      <c r="G247" s="67" t="s">
        <v>128</v>
      </c>
      <c r="H247" s="61">
        <v>2.498472</v>
      </c>
      <c r="I247" s="63">
        <v>29488</v>
      </c>
      <c r="J247" s="124" t="s">
        <v>2721</v>
      </c>
      <c r="K247" s="61">
        <v>2.6721901589999999</v>
      </c>
      <c r="L247" s="62">
        <v>7.9241103710751673E-9</v>
      </c>
      <c r="M247" s="62">
        <f t="shared" si="4"/>
        <v>5.1281492667008535E-3</v>
      </c>
      <c r="N247" s="62">
        <f>K247/'סכום נכסי הקרן'!$C$41</f>
        <v>3.4956026336088999E-5</v>
      </c>
    </row>
    <row r="248" spans="1:14">
      <c r="A248" s="60" t="s">
        <v>1349</v>
      </c>
      <c r="B248" s="54" t="s">
        <v>1350</v>
      </c>
      <c r="C248" s="67" t="s">
        <v>1207</v>
      </c>
      <c r="D248" s="67" t="s">
        <v>1208</v>
      </c>
      <c r="E248" s="124" t="s">
        <v>2721</v>
      </c>
      <c r="F248" s="67" t="s">
        <v>2602</v>
      </c>
      <c r="G248" s="67" t="s">
        <v>128</v>
      </c>
      <c r="H248" s="61">
        <v>27.7608</v>
      </c>
      <c r="I248" s="63">
        <v>521</v>
      </c>
      <c r="J248" s="124" t="s">
        <v>2721</v>
      </c>
      <c r="K248" s="61">
        <v>0.52458667700000006</v>
      </c>
      <c r="L248" s="62">
        <v>7.6727888865420671E-8</v>
      </c>
      <c r="M248" s="62">
        <f t="shared" si="4"/>
        <v>1.0067243058724952E-3</v>
      </c>
      <c r="N248" s="62">
        <f>K248/'סכום נכסי הקרן'!$C$41</f>
        <v>6.8623356144817739E-6</v>
      </c>
    </row>
    <row r="249" spans="1:14">
      <c r="A249" s="60" t="s">
        <v>1351</v>
      </c>
      <c r="B249" s="54" t="s">
        <v>1352</v>
      </c>
      <c r="C249" s="67" t="s">
        <v>1230</v>
      </c>
      <c r="D249" s="67" t="s">
        <v>1208</v>
      </c>
      <c r="E249" s="124" t="s">
        <v>2721</v>
      </c>
      <c r="F249" s="67" t="s">
        <v>2608</v>
      </c>
      <c r="G249" s="67" t="s">
        <v>128</v>
      </c>
      <c r="H249" s="61">
        <v>4.4244199999999996</v>
      </c>
      <c r="I249" s="63">
        <v>13330</v>
      </c>
      <c r="J249" s="124" t="s">
        <v>2721</v>
      </c>
      <c r="K249" s="61">
        <v>2.1391146000000001</v>
      </c>
      <c r="L249" s="62">
        <v>4.7890485808486542E-9</v>
      </c>
      <c r="M249" s="62">
        <f t="shared" si="4"/>
        <v>4.1051341089753226E-3</v>
      </c>
      <c r="N249" s="62">
        <f>K249/'סכום נכסי הקרן'!$C$41</f>
        <v>2.7982644139927199E-5</v>
      </c>
    </row>
    <row r="250" spans="1:14">
      <c r="A250" s="60" t="s">
        <v>1353</v>
      </c>
      <c r="B250" s="54" t="s">
        <v>1354</v>
      </c>
      <c r="C250" s="67" t="s">
        <v>26</v>
      </c>
      <c r="D250" s="67" t="s">
        <v>1208</v>
      </c>
      <c r="E250" s="124" t="s">
        <v>2721</v>
      </c>
      <c r="F250" s="67" t="s">
        <v>2609</v>
      </c>
      <c r="G250" s="67" t="s">
        <v>130</v>
      </c>
      <c r="H250" s="61">
        <v>4.7404500000000001</v>
      </c>
      <c r="I250" s="63">
        <v>5052</v>
      </c>
      <c r="J250" s="124" t="s">
        <v>2721</v>
      </c>
      <c r="K250" s="61">
        <v>0.96072819100000006</v>
      </c>
      <c r="L250" s="62">
        <v>3.143020928145428E-8</v>
      </c>
      <c r="M250" s="62">
        <f t="shared" si="4"/>
        <v>1.8437151830613741E-3</v>
      </c>
      <c r="N250" s="62">
        <f>K250/'סכום נכסי הקרן'!$C$41</f>
        <v>1.2567683416283078E-5</v>
      </c>
    </row>
    <row r="251" spans="1:14">
      <c r="A251" s="60" t="s">
        <v>1355</v>
      </c>
      <c r="B251" s="54" t="s">
        <v>1356</v>
      </c>
      <c r="C251" s="67" t="s">
        <v>1230</v>
      </c>
      <c r="D251" s="67" t="s">
        <v>1208</v>
      </c>
      <c r="E251" s="124" t="s">
        <v>2721</v>
      </c>
      <c r="F251" s="67" t="s">
        <v>2610</v>
      </c>
      <c r="G251" s="67" t="s">
        <v>128</v>
      </c>
      <c r="H251" s="61">
        <v>11.132875000000002</v>
      </c>
      <c r="I251" s="63">
        <v>3566</v>
      </c>
      <c r="J251" s="124" t="s">
        <v>2721</v>
      </c>
      <c r="K251" s="61">
        <v>1.4399129159999999</v>
      </c>
      <c r="L251" s="62">
        <v>3.5233647628299175E-8</v>
      </c>
      <c r="M251" s="62">
        <f t="shared" si="4"/>
        <v>2.7633094671158419E-3</v>
      </c>
      <c r="N251" s="62">
        <f>K251/'סכום נכסי הקרן'!$C$41</f>
        <v>1.8836097290398974E-5</v>
      </c>
    </row>
    <row r="252" spans="1:14">
      <c r="A252" s="60" t="s">
        <v>1357</v>
      </c>
      <c r="B252" s="54" t="s">
        <v>1358</v>
      </c>
      <c r="C252" s="67" t="s">
        <v>26</v>
      </c>
      <c r="D252" s="67" t="s">
        <v>1208</v>
      </c>
      <c r="E252" s="124" t="s">
        <v>2721</v>
      </c>
      <c r="F252" s="67" t="s">
        <v>2610</v>
      </c>
      <c r="G252" s="67" t="s">
        <v>128</v>
      </c>
      <c r="H252" s="61">
        <v>0.52575899999999998</v>
      </c>
      <c r="I252" s="63">
        <v>149800</v>
      </c>
      <c r="J252" s="124" t="s">
        <v>2721</v>
      </c>
      <c r="K252" s="61">
        <v>2.8565779840000003</v>
      </c>
      <c r="L252" s="62">
        <v>2.2017510503795486E-9</v>
      </c>
      <c r="M252" s="62">
        <f t="shared" si="4"/>
        <v>5.4820044316776497E-3</v>
      </c>
      <c r="N252" s="62">
        <f>K252/'סכום נכסי הקרן'!$C$41</f>
        <v>3.7368079851459414E-5</v>
      </c>
    </row>
    <row r="253" spans="1:14">
      <c r="A253" s="60" t="s">
        <v>1359</v>
      </c>
      <c r="B253" s="54" t="s">
        <v>1360</v>
      </c>
      <c r="C253" s="67" t="s">
        <v>1230</v>
      </c>
      <c r="D253" s="67" t="s">
        <v>1208</v>
      </c>
      <c r="E253" s="124" t="s">
        <v>2721</v>
      </c>
      <c r="F253" s="67" t="s">
        <v>2605</v>
      </c>
      <c r="G253" s="67" t="s">
        <v>128</v>
      </c>
      <c r="H253" s="61">
        <v>5.7835000000000001</v>
      </c>
      <c r="I253" s="63">
        <v>2744</v>
      </c>
      <c r="J253" s="124" t="s">
        <v>2721</v>
      </c>
      <c r="K253" s="61">
        <v>0.57560214300000001</v>
      </c>
      <c r="L253" s="62">
        <v>2.3250271538930348E-8</v>
      </c>
      <c r="M253" s="62">
        <f t="shared" si="4"/>
        <v>1.1046271155498593E-3</v>
      </c>
      <c r="N253" s="62">
        <f>K253/'סכום נכסי הקרן'!$C$41</f>
        <v>7.529690056693778E-6</v>
      </c>
    </row>
    <row r="254" spans="1:14">
      <c r="A254" s="60" t="s">
        <v>1361</v>
      </c>
      <c r="B254" s="54" t="s">
        <v>1362</v>
      </c>
      <c r="C254" s="67" t="s">
        <v>1207</v>
      </c>
      <c r="D254" s="67" t="s">
        <v>1208</v>
      </c>
      <c r="E254" s="124" t="s">
        <v>2721</v>
      </c>
      <c r="F254" s="67" t="s">
        <v>1215</v>
      </c>
      <c r="G254" s="67" t="s">
        <v>128</v>
      </c>
      <c r="H254" s="61">
        <v>5.8363379999999996</v>
      </c>
      <c r="I254" s="63">
        <v>9360</v>
      </c>
      <c r="J254" s="124" t="s">
        <v>2721</v>
      </c>
      <c r="K254" s="61">
        <v>1.9813620650000001</v>
      </c>
      <c r="L254" s="62">
        <v>1.0273212008844237E-7</v>
      </c>
      <c r="M254" s="62">
        <f t="shared" si="4"/>
        <v>3.8023942220118921E-3</v>
      </c>
      <c r="N254" s="62">
        <f>K254/'סכום נכסי הקרן'!$C$41</f>
        <v>2.5919017885832908E-5</v>
      </c>
    </row>
    <row r="255" spans="1:14">
      <c r="A255" s="60" t="s">
        <v>1363</v>
      </c>
      <c r="B255" s="54" t="s">
        <v>1364</v>
      </c>
      <c r="C255" s="67" t="s">
        <v>1230</v>
      </c>
      <c r="D255" s="67" t="s">
        <v>1208</v>
      </c>
      <c r="E255" s="124" t="s">
        <v>2721</v>
      </c>
      <c r="F255" s="67" t="s">
        <v>1215</v>
      </c>
      <c r="G255" s="67" t="s">
        <v>128</v>
      </c>
      <c r="H255" s="61">
        <v>10.270975</v>
      </c>
      <c r="I255" s="63">
        <v>10400</v>
      </c>
      <c r="J255" s="61">
        <v>1.4087044999999999E-2</v>
      </c>
      <c r="K255" s="61">
        <v>3.8883809830000002</v>
      </c>
      <c r="L255" s="62">
        <v>1.9803614998510385E-9</v>
      </c>
      <c r="M255" s="62">
        <f t="shared" si="4"/>
        <v>7.4621179258017745E-3</v>
      </c>
      <c r="N255" s="62">
        <f>K255/'סכום נכסי הקרן'!$C$41</f>
        <v>5.0865522271574101E-5</v>
      </c>
    </row>
    <row r="256" spans="1:14">
      <c r="A256" s="60" t="s">
        <v>1365</v>
      </c>
      <c r="B256" s="54" t="s">
        <v>1366</v>
      </c>
      <c r="C256" s="67" t="s">
        <v>1207</v>
      </c>
      <c r="D256" s="67" t="s">
        <v>1208</v>
      </c>
      <c r="E256" s="124" t="s">
        <v>2721</v>
      </c>
      <c r="F256" s="67" t="s">
        <v>2611</v>
      </c>
      <c r="G256" s="67" t="s">
        <v>128</v>
      </c>
      <c r="H256" s="61">
        <v>14.45875</v>
      </c>
      <c r="I256" s="63">
        <v>254</v>
      </c>
      <c r="J256" s="124" t="s">
        <v>2721</v>
      </c>
      <c r="K256" s="61">
        <v>0.133202391</v>
      </c>
      <c r="L256" s="62">
        <v>8.6530107758628038E-8</v>
      </c>
      <c r="M256" s="62">
        <f t="shared" si="4"/>
        <v>2.556261729461187E-4</v>
      </c>
      <c r="N256" s="62">
        <f>K256/'סכום נכסי הקרן'!$C$41</f>
        <v>1.7424756513467964E-6</v>
      </c>
    </row>
    <row r="257" spans="1:14">
      <c r="A257" s="60" t="s">
        <v>1367</v>
      </c>
      <c r="B257" s="54" t="s">
        <v>1368</v>
      </c>
      <c r="C257" s="67" t="s">
        <v>1230</v>
      </c>
      <c r="D257" s="67" t="s">
        <v>1208</v>
      </c>
      <c r="E257" s="124" t="s">
        <v>2721</v>
      </c>
      <c r="F257" s="67" t="s">
        <v>2605</v>
      </c>
      <c r="G257" s="67" t="s">
        <v>128</v>
      </c>
      <c r="H257" s="61">
        <v>2.226575</v>
      </c>
      <c r="I257" s="63">
        <v>26035</v>
      </c>
      <c r="J257" s="124" t="s">
        <v>2721</v>
      </c>
      <c r="K257" s="61">
        <v>2.1025312819999997</v>
      </c>
      <c r="L257" s="62">
        <v>1.4069769168128214E-9</v>
      </c>
      <c r="M257" s="62">
        <f t="shared" si="4"/>
        <v>4.0349277597964174E-3</v>
      </c>
      <c r="N257" s="62">
        <f>K257/'סכום נכסי הקרן'!$C$41</f>
        <v>2.7504082603742182E-5</v>
      </c>
    </row>
    <row r="258" spans="1:14">
      <c r="A258" s="126" t="s">
        <v>2721</v>
      </c>
      <c r="B258" s="126" t="s">
        <v>2721</v>
      </c>
      <c r="C258" s="126" t="s">
        <v>2721</v>
      </c>
      <c r="D258" s="127" t="s">
        <v>2721</v>
      </c>
      <c r="E258" s="127" t="s">
        <v>2721</v>
      </c>
      <c r="F258" s="127" t="s">
        <v>2721</v>
      </c>
      <c r="G258" s="127" t="s">
        <v>2721</v>
      </c>
      <c r="H258" s="127" t="s">
        <v>2721</v>
      </c>
      <c r="I258" s="127" t="s">
        <v>2721</v>
      </c>
      <c r="J258" s="127" t="s">
        <v>2721</v>
      </c>
      <c r="K258" s="127" t="s">
        <v>2721</v>
      </c>
      <c r="L258" s="127" t="s">
        <v>2721</v>
      </c>
      <c r="M258" s="127" t="s">
        <v>2721</v>
      </c>
      <c r="N258" s="127" t="s">
        <v>2721</v>
      </c>
    </row>
    <row r="259" spans="1:14">
      <c r="A259" s="126" t="s">
        <v>2721</v>
      </c>
      <c r="B259" s="126" t="s">
        <v>2721</v>
      </c>
      <c r="C259" s="126" t="s">
        <v>2721</v>
      </c>
      <c r="D259" s="127" t="s">
        <v>2721</v>
      </c>
      <c r="E259" s="127" t="s">
        <v>2721</v>
      </c>
      <c r="F259" s="127" t="s">
        <v>2721</v>
      </c>
      <c r="G259" s="127" t="s">
        <v>2721</v>
      </c>
      <c r="H259" s="127" t="s">
        <v>2721</v>
      </c>
      <c r="I259" s="127" t="s">
        <v>2721</v>
      </c>
      <c r="J259" s="127" t="s">
        <v>2721</v>
      </c>
      <c r="K259" s="127" t="s">
        <v>2721</v>
      </c>
      <c r="L259" s="127" t="s">
        <v>2721</v>
      </c>
      <c r="M259" s="127" t="s">
        <v>2721</v>
      </c>
      <c r="N259" s="127" t="s">
        <v>2721</v>
      </c>
    </row>
    <row r="260" spans="1:14">
      <c r="A260" s="126" t="s">
        <v>2721</v>
      </c>
      <c r="B260" s="126" t="s">
        <v>2721</v>
      </c>
      <c r="C260" s="126" t="s">
        <v>2721</v>
      </c>
      <c r="D260" s="127" t="s">
        <v>2721</v>
      </c>
      <c r="E260" s="127" t="s">
        <v>2721</v>
      </c>
      <c r="F260" s="127" t="s">
        <v>2721</v>
      </c>
      <c r="G260" s="127" t="s">
        <v>2721</v>
      </c>
      <c r="H260" s="127" t="s">
        <v>2721</v>
      </c>
      <c r="I260" s="127" t="s">
        <v>2721</v>
      </c>
      <c r="J260" s="127" t="s">
        <v>2721</v>
      </c>
      <c r="K260" s="127" t="s">
        <v>2721</v>
      </c>
      <c r="L260" s="127" t="s">
        <v>2721</v>
      </c>
      <c r="M260" s="127" t="s">
        <v>2721</v>
      </c>
      <c r="N260" s="127" t="s">
        <v>2721</v>
      </c>
    </row>
    <row r="261" spans="1:14">
      <c r="A261" s="92" t="s">
        <v>200</v>
      </c>
      <c r="B261" s="126" t="s">
        <v>2721</v>
      </c>
      <c r="C261" s="126" t="s">
        <v>2721</v>
      </c>
      <c r="D261" s="127" t="s">
        <v>2721</v>
      </c>
      <c r="E261" s="127" t="s">
        <v>2721</v>
      </c>
      <c r="F261" s="127" t="s">
        <v>2721</v>
      </c>
      <c r="G261" s="127" t="s">
        <v>2721</v>
      </c>
      <c r="H261" s="127" t="s">
        <v>2721</v>
      </c>
      <c r="I261" s="127" t="s">
        <v>2721</v>
      </c>
      <c r="J261" s="127" t="s">
        <v>2721</v>
      </c>
      <c r="K261" s="127" t="s">
        <v>2721</v>
      </c>
      <c r="L261" s="127" t="s">
        <v>2721</v>
      </c>
      <c r="M261" s="127" t="s">
        <v>2721</v>
      </c>
      <c r="N261" s="127" t="s">
        <v>2721</v>
      </c>
    </row>
    <row r="262" spans="1:14">
      <c r="A262" s="92" t="s">
        <v>109</v>
      </c>
      <c r="B262" s="126" t="s">
        <v>2721</v>
      </c>
      <c r="C262" s="126" t="s">
        <v>2721</v>
      </c>
      <c r="D262" s="127" t="s">
        <v>2721</v>
      </c>
      <c r="E262" s="127" t="s">
        <v>2721</v>
      </c>
      <c r="F262" s="127" t="s">
        <v>2721</v>
      </c>
      <c r="G262" s="127" t="s">
        <v>2721</v>
      </c>
      <c r="H262" s="127" t="s">
        <v>2721</v>
      </c>
      <c r="I262" s="127" t="s">
        <v>2721</v>
      </c>
      <c r="J262" s="127" t="s">
        <v>2721</v>
      </c>
      <c r="K262" s="127" t="s">
        <v>2721</v>
      </c>
      <c r="L262" s="127" t="s">
        <v>2721</v>
      </c>
      <c r="M262" s="127" t="s">
        <v>2721</v>
      </c>
      <c r="N262" s="127" t="s">
        <v>2721</v>
      </c>
    </row>
    <row r="263" spans="1:14">
      <c r="A263" s="92" t="s">
        <v>183</v>
      </c>
      <c r="B263" s="126" t="s">
        <v>2721</v>
      </c>
      <c r="C263" s="126" t="s">
        <v>2721</v>
      </c>
      <c r="D263" s="127" t="s">
        <v>2721</v>
      </c>
      <c r="E263" s="127" t="s">
        <v>2721</v>
      </c>
      <c r="F263" s="127" t="s">
        <v>2721</v>
      </c>
      <c r="G263" s="127" t="s">
        <v>2721</v>
      </c>
      <c r="H263" s="127" t="s">
        <v>2721</v>
      </c>
      <c r="I263" s="127" t="s">
        <v>2721</v>
      </c>
      <c r="J263" s="127" t="s">
        <v>2721</v>
      </c>
      <c r="K263" s="127" t="s">
        <v>2721</v>
      </c>
      <c r="L263" s="127" t="s">
        <v>2721</v>
      </c>
      <c r="M263" s="127" t="s">
        <v>2721</v>
      </c>
      <c r="N263" s="127" t="s">
        <v>2721</v>
      </c>
    </row>
    <row r="264" spans="1:14">
      <c r="A264" s="92" t="s">
        <v>191</v>
      </c>
      <c r="B264" s="126" t="s">
        <v>2721</v>
      </c>
      <c r="C264" s="126" t="s">
        <v>2721</v>
      </c>
      <c r="D264" s="127" t="s">
        <v>2721</v>
      </c>
      <c r="E264" s="127" t="s">
        <v>2721</v>
      </c>
      <c r="F264" s="127" t="s">
        <v>2721</v>
      </c>
      <c r="G264" s="127" t="s">
        <v>2721</v>
      </c>
      <c r="H264" s="127" t="s">
        <v>2721</v>
      </c>
      <c r="I264" s="127" t="s">
        <v>2721</v>
      </c>
      <c r="J264" s="127" t="s">
        <v>2721</v>
      </c>
      <c r="K264" s="127" t="s">
        <v>2721</v>
      </c>
      <c r="L264" s="127" t="s">
        <v>2721</v>
      </c>
      <c r="M264" s="127" t="s">
        <v>2721</v>
      </c>
      <c r="N264" s="127" t="s">
        <v>2721</v>
      </c>
    </row>
    <row r="265" spans="1:14">
      <c r="A265" s="92" t="s">
        <v>197</v>
      </c>
      <c r="B265" s="126" t="s">
        <v>2721</v>
      </c>
      <c r="C265" s="126" t="s">
        <v>2721</v>
      </c>
      <c r="D265" s="127" t="s">
        <v>2721</v>
      </c>
      <c r="E265" s="127" t="s">
        <v>2721</v>
      </c>
      <c r="F265" s="127" t="s">
        <v>2721</v>
      </c>
      <c r="G265" s="127" t="s">
        <v>2721</v>
      </c>
      <c r="H265" s="127" t="s">
        <v>2721</v>
      </c>
      <c r="I265" s="127" t="s">
        <v>2721</v>
      </c>
      <c r="J265" s="127" t="s">
        <v>2721</v>
      </c>
      <c r="K265" s="127" t="s">
        <v>2721</v>
      </c>
      <c r="L265" s="127" t="s">
        <v>2721</v>
      </c>
      <c r="M265" s="127" t="s">
        <v>2721</v>
      </c>
      <c r="N265" s="127" t="s">
        <v>2721</v>
      </c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D269" s="1"/>
      <c r="E269" s="1"/>
      <c r="F269" s="1"/>
    </row>
    <row r="270" spans="1:14" hidden="1">
      <c r="D270" s="1"/>
      <c r="E270" s="1"/>
      <c r="F270" s="1"/>
    </row>
    <row r="271" spans="1:14" hidden="1">
      <c r="A271" s="31"/>
      <c r="D271" s="1"/>
      <c r="E271" s="1"/>
      <c r="F271" s="1"/>
    </row>
    <row r="272" spans="1:14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sortState xmlns:xlrd2="http://schemas.microsoft.com/office/spreadsheetml/2017/richdata2" ref="A217:N257">
    <sortCondition ref="A217:A257"/>
  </sortState>
  <mergeCells count="1">
    <mergeCell ref="A5:N5"/>
  </mergeCells>
  <phoneticPr fontId="3" type="noConversion"/>
  <dataValidations count="3">
    <dataValidation allowBlank="1" showInputMessage="1" showErrorMessage="1" sqref="A32 J7 A34:H34 A263 A265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33.4257812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142</v>
      </c>
      <c r="B1" s="36" t="s" vm="1">
        <v>208</v>
      </c>
    </row>
    <row r="2" spans="1:13">
      <c r="A2" s="36" t="s">
        <v>141</v>
      </c>
      <c r="B2" s="36" t="s">
        <v>209</v>
      </c>
    </row>
    <row r="3" spans="1:13">
      <c r="A3" s="36" t="s">
        <v>143</v>
      </c>
      <c r="B3" s="36" t="s">
        <v>210</v>
      </c>
    </row>
    <row r="4" spans="1:13">
      <c r="A4" s="36" t="s">
        <v>144</v>
      </c>
      <c r="B4" s="36">
        <v>8602</v>
      </c>
    </row>
    <row r="5" spans="1:13" ht="18.75">
      <c r="A5" s="150" t="s">
        <v>206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2"/>
    </row>
    <row r="6" spans="1:13" s="3" customFormat="1">
      <c r="A6" s="37" t="s">
        <v>112</v>
      </c>
      <c r="B6" s="38" t="s">
        <v>44</v>
      </c>
      <c r="C6" s="38" t="s">
        <v>116</v>
      </c>
      <c r="D6" s="38" t="s">
        <v>114</v>
      </c>
      <c r="E6" s="38" t="s">
        <v>65</v>
      </c>
      <c r="F6" s="38" t="s">
        <v>100</v>
      </c>
      <c r="G6" s="38" t="s">
        <v>185</v>
      </c>
      <c r="H6" s="38" t="s">
        <v>184</v>
      </c>
      <c r="I6" s="38" t="s">
        <v>199</v>
      </c>
      <c r="J6" s="38" t="s">
        <v>62</v>
      </c>
      <c r="K6" s="38" t="s">
        <v>59</v>
      </c>
      <c r="L6" s="38" t="s">
        <v>145</v>
      </c>
      <c r="M6" s="41" t="s">
        <v>147</v>
      </c>
    </row>
    <row r="7" spans="1:13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118" t="s">
        <v>2721</v>
      </c>
      <c r="G7" s="26" t="s">
        <v>192</v>
      </c>
      <c r="H7" s="118" t="s">
        <v>2721</v>
      </c>
      <c r="I7" s="12" t="s">
        <v>188</v>
      </c>
      <c r="J7" s="12" t="s">
        <v>188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70" t="s">
        <v>202</v>
      </c>
      <c r="B9" s="120" t="s">
        <v>2721</v>
      </c>
      <c r="C9" s="120" t="s">
        <v>2721</v>
      </c>
      <c r="D9" s="120" t="s">
        <v>2721</v>
      </c>
      <c r="E9" s="120" t="s">
        <v>2721</v>
      </c>
      <c r="F9" s="120" t="s">
        <v>2721</v>
      </c>
      <c r="G9" s="120" t="s">
        <v>2721</v>
      </c>
      <c r="H9" s="120" t="s">
        <v>2721</v>
      </c>
      <c r="I9" s="72">
        <v>6.7017499999999996E-4</v>
      </c>
      <c r="J9" s="72">
        <v>525.16154482700006</v>
      </c>
      <c r="K9" s="120" t="s">
        <v>2721</v>
      </c>
      <c r="L9" s="75">
        <f>IFERROR(J9/$J$9,0)</f>
        <v>1</v>
      </c>
      <c r="M9" s="75">
        <f>J9/'סכום נכסי הקרן'!$C$41</f>
        <v>6.8698556986467058E-3</v>
      </c>
    </row>
    <row r="10" spans="1:13">
      <c r="A10" s="55" t="s">
        <v>179</v>
      </c>
      <c r="B10" s="121" t="s">
        <v>2721</v>
      </c>
      <c r="C10" s="121" t="s">
        <v>2721</v>
      </c>
      <c r="D10" s="121" t="s">
        <v>2721</v>
      </c>
      <c r="E10" s="121" t="s">
        <v>2721</v>
      </c>
      <c r="F10" s="121" t="s">
        <v>2721</v>
      </c>
      <c r="G10" s="121" t="s">
        <v>2721</v>
      </c>
      <c r="H10" s="121" t="s">
        <v>2721</v>
      </c>
      <c r="I10" s="121" t="s">
        <v>2721</v>
      </c>
      <c r="J10" s="64">
        <v>153.60021922800001</v>
      </c>
      <c r="K10" s="121" t="s">
        <v>2721</v>
      </c>
      <c r="L10" s="65">
        <f t="shared" ref="L10:L73" si="0">IFERROR(J10/$J$9,0)</f>
        <v>0.29248184818749318</v>
      </c>
      <c r="M10" s="65">
        <f>J10/'סכום נכסי הקרן'!$C$41</f>
        <v>2.0093080915215707E-3</v>
      </c>
    </row>
    <row r="11" spans="1:13">
      <c r="A11" s="71" t="s">
        <v>203</v>
      </c>
      <c r="B11" s="121" t="s">
        <v>2721</v>
      </c>
      <c r="C11" s="121" t="s">
        <v>2721</v>
      </c>
      <c r="D11" s="121" t="s">
        <v>2721</v>
      </c>
      <c r="E11" s="121" t="s">
        <v>2721</v>
      </c>
      <c r="F11" s="121" t="s">
        <v>2721</v>
      </c>
      <c r="G11" s="121" t="s">
        <v>2721</v>
      </c>
      <c r="H11" s="121" t="s">
        <v>2721</v>
      </c>
      <c r="I11" s="121" t="s">
        <v>2721</v>
      </c>
      <c r="J11" s="64">
        <v>126.41825490999999</v>
      </c>
      <c r="K11" s="121" t="s">
        <v>2721</v>
      </c>
      <c r="L11" s="65">
        <f t="shared" si="0"/>
        <v>0.24072260460663583</v>
      </c>
      <c r="M11" s="65">
        <f>J11/'סכום נכסי הקרן'!$C$41</f>
        <v>1.6537295570499748E-3</v>
      </c>
    </row>
    <row r="12" spans="1:13">
      <c r="A12" s="60" t="s">
        <v>1369</v>
      </c>
      <c r="B12" s="54" t="s">
        <v>1370</v>
      </c>
      <c r="C12" s="67" t="s">
        <v>117</v>
      </c>
      <c r="D12" s="54" t="s">
        <v>1371</v>
      </c>
      <c r="E12" s="67" t="s">
        <v>1372</v>
      </c>
      <c r="F12" s="67" t="s">
        <v>129</v>
      </c>
      <c r="G12" s="61">
        <v>469.78213799999997</v>
      </c>
      <c r="H12" s="63">
        <v>1855</v>
      </c>
      <c r="I12" s="124" t="s">
        <v>2721</v>
      </c>
      <c r="J12" s="61">
        <v>8.71445866</v>
      </c>
      <c r="K12" s="62">
        <v>4.5940926035103426E-6</v>
      </c>
      <c r="L12" s="62">
        <f t="shared" si="0"/>
        <v>1.6593862871034735E-2</v>
      </c>
      <c r="M12" s="62">
        <f>J12/'סכום נכסי הקרן'!$C$41</f>
        <v>1.1399744340713996E-4</v>
      </c>
    </row>
    <row r="13" spans="1:13">
      <c r="A13" s="60" t="s">
        <v>1373</v>
      </c>
      <c r="B13" s="54" t="s">
        <v>1374</v>
      </c>
      <c r="C13" s="67" t="s">
        <v>117</v>
      </c>
      <c r="D13" s="54" t="s">
        <v>1371</v>
      </c>
      <c r="E13" s="67" t="s">
        <v>1372</v>
      </c>
      <c r="F13" s="67" t="s">
        <v>129</v>
      </c>
      <c r="G13" s="61">
        <v>1016</v>
      </c>
      <c r="H13" s="63">
        <v>1850</v>
      </c>
      <c r="I13" s="124" t="s">
        <v>2721</v>
      </c>
      <c r="J13" s="61">
        <v>18.795999999999999</v>
      </c>
      <c r="K13" s="62">
        <v>2.0843528574692845E-5</v>
      </c>
      <c r="L13" s="62">
        <f t="shared" si="0"/>
        <v>3.5790891745875686E-2</v>
      </c>
      <c r="M13" s="62">
        <f>J13/'סכום נכסי הקרן'!$C$41</f>
        <v>2.4587826162005141E-4</v>
      </c>
    </row>
    <row r="14" spans="1:13">
      <c r="A14" s="60" t="s">
        <v>1375</v>
      </c>
      <c r="B14" s="54" t="s">
        <v>1376</v>
      </c>
      <c r="C14" s="67" t="s">
        <v>117</v>
      </c>
      <c r="D14" s="54" t="s">
        <v>1371</v>
      </c>
      <c r="E14" s="67" t="s">
        <v>1372</v>
      </c>
      <c r="F14" s="67" t="s">
        <v>129</v>
      </c>
      <c r="G14" s="61">
        <v>211.604107</v>
      </c>
      <c r="H14" s="63">
        <v>3429</v>
      </c>
      <c r="I14" s="124" t="s">
        <v>2721</v>
      </c>
      <c r="J14" s="61">
        <v>7.2559048290000012</v>
      </c>
      <c r="K14" s="62">
        <v>3.0857551459692077E-6</v>
      </c>
      <c r="L14" s="62">
        <f t="shared" si="0"/>
        <v>1.3816519698505834E-2</v>
      </c>
      <c r="M14" s="62">
        <f>J14/'סכום נכסי הקרן'!$C$41</f>
        <v>9.4917496586244767E-5</v>
      </c>
    </row>
    <row r="15" spans="1:13">
      <c r="A15" s="60" t="s">
        <v>1377</v>
      </c>
      <c r="B15" s="54" t="s">
        <v>1378</v>
      </c>
      <c r="C15" s="67" t="s">
        <v>117</v>
      </c>
      <c r="D15" s="54" t="s">
        <v>1379</v>
      </c>
      <c r="E15" s="67" t="s">
        <v>1372</v>
      </c>
      <c r="F15" s="67" t="s">
        <v>129</v>
      </c>
      <c r="G15" s="61">
        <v>108.03577999999999</v>
      </c>
      <c r="H15" s="63">
        <v>1848</v>
      </c>
      <c r="I15" s="124" t="s">
        <v>2721</v>
      </c>
      <c r="J15" s="61">
        <v>1.996501214</v>
      </c>
      <c r="K15" s="62">
        <v>1.6021926040647984E-6</v>
      </c>
      <c r="L15" s="62">
        <f t="shared" si="0"/>
        <v>3.8016896584796437E-3</v>
      </c>
      <c r="M15" s="62">
        <f>J15/'סכום נכסי הקרן'!$C$41</f>
        <v>2.611705936479263E-5</v>
      </c>
    </row>
    <row r="16" spans="1:13">
      <c r="A16" s="60" t="s">
        <v>1380</v>
      </c>
      <c r="B16" s="54" t="s">
        <v>1381</v>
      </c>
      <c r="C16" s="67" t="s">
        <v>117</v>
      </c>
      <c r="D16" s="54" t="s">
        <v>1379</v>
      </c>
      <c r="E16" s="67" t="s">
        <v>1372</v>
      </c>
      <c r="F16" s="67" t="s">
        <v>129</v>
      </c>
      <c r="G16" s="61">
        <v>206.37427299999999</v>
      </c>
      <c r="H16" s="63">
        <v>3393</v>
      </c>
      <c r="I16" s="124" t="s">
        <v>2721</v>
      </c>
      <c r="J16" s="61">
        <v>7.0022790830000003</v>
      </c>
      <c r="K16" s="62">
        <v>1.6162609432117796E-6</v>
      </c>
      <c r="L16" s="62">
        <f t="shared" si="0"/>
        <v>1.3333571644714975E-2</v>
      </c>
      <c r="M16" s="62">
        <f>J16/'סכום נכסי הקרן'!$C$41</f>
        <v>9.1599713146759299E-5</v>
      </c>
    </row>
    <row r="17" spans="1:13">
      <c r="A17" s="60" t="s">
        <v>1382</v>
      </c>
      <c r="B17" s="54" t="s">
        <v>1383</v>
      </c>
      <c r="C17" s="67" t="s">
        <v>117</v>
      </c>
      <c r="D17" s="54" t="s">
        <v>1384</v>
      </c>
      <c r="E17" s="67" t="s">
        <v>1372</v>
      </c>
      <c r="F17" s="67" t="s">
        <v>129</v>
      </c>
      <c r="G17" s="61">
        <v>179</v>
      </c>
      <c r="H17" s="63">
        <v>17740</v>
      </c>
      <c r="I17" s="124" t="s">
        <v>2721</v>
      </c>
      <c r="J17" s="61">
        <v>31.754200000000001</v>
      </c>
      <c r="K17" s="62">
        <v>1.6433941248384606E-5</v>
      </c>
      <c r="L17" s="62">
        <f t="shared" si="0"/>
        <v>6.0465584947695557E-2</v>
      </c>
      <c r="M17" s="62">
        <f>J17/'סכום נכסי הקרן'!$C$41</f>
        <v>4.1538984332493279E-4</v>
      </c>
    </row>
    <row r="18" spans="1:13">
      <c r="A18" s="60" t="s">
        <v>1385</v>
      </c>
      <c r="B18" s="54" t="s">
        <v>1386</v>
      </c>
      <c r="C18" s="67" t="s">
        <v>117</v>
      </c>
      <c r="D18" s="54" t="s">
        <v>1384</v>
      </c>
      <c r="E18" s="67" t="s">
        <v>1372</v>
      </c>
      <c r="F18" s="67" t="s">
        <v>129</v>
      </c>
      <c r="G18" s="61">
        <v>10.263399</v>
      </c>
      <c r="H18" s="63">
        <v>18340</v>
      </c>
      <c r="I18" s="124" t="s">
        <v>2721</v>
      </c>
      <c r="J18" s="61">
        <v>1.882307395</v>
      </c>
      <c r="K18" s="62">
        <v>9.864492724510605E-7</v>
      </c>
      <c r="L18" s="62">
        <f t="shared" si="0"/>
        <v>3.5842445311186563E-3</v>
      </c>
      <c r="M18" s="62">
        <f>J18/'סכום נכסי הקרן'!$C$41</f>
        <v>2.4623242717448792E-5</v>
      </c>
    </row>
    <row r="19" spans="1:13">
      <c r="A19" s="60" t="s">
        <v>1387</v>
      </c>
      <c r="B19" s="54" t="s">
        <v>1388</v>
      </c>
      <c r="C19" s="67" t="s">
        <v>117</v>
      </c>
      <c r="D19" s="54" t="s">
        <v>1384</v>
      </c>
      <c r="E19" s="67" t="s">
        <v>1372</v>
      </c>
      <c r="F19" s="67" t="s">
        <v>129</v>
      </c>
      <c r="G19" s="61">
        <v>14.699691</v>
      </c>
      <c r="H19" s="63">
        <v>33260</v>
      </c>
      <c r="I19" s="124" t="s">
        <v>2721</v>
      </c>
      <c r="J19" s="61">
        <v>4.8891170970000006</v>
      </c>
      <c r="K19" s="62">
        <v>1.7594990708572351E-6</v>
      </c>
      <c r="L19" s="62">
        <f t="shared" si="0"/>
        <v>9.309739346224569E-3</v>
      </c>
      <c r="M19" s="62">
        <f>J19/'סכום נכסי הקרן'!$C$41</f>
        <v>6.3956565900576313E-5</v>
      </c>
    </row>
    <row r="20" spans="1:13">
      <c r="A20" s="60" t="s">
        <v>1389</v>
      </c>
      <c r="B20" s="54" t="s">
        <v>1390</v>
      </c>
      <c r="C20" s="67" t="s">
        <v>117</v>
      </c>
      <c r="D20" s="54" t="s">
        <v>1384</v>
      </c>
      <c r="E20" s="67" t="s">
        <v>1372</v>
      </c>
      <c r="F20" s="67" t="s">
        <v>129</v>
      </c>
      <c r="G20" s="61">
        <v>44.932012000000007</v>
      </c>
      <c r="H20" s="63">
        <v>18500</v>
      </c>
      <c r="I20" s="124" t="s">
        <v>2721</v>
      </c>
      <c r="J20" s="61">
        <v>8.3124221279999997</v>
      </c>
      <c r="K20" s="62">
        <v>1.4342618611224903E-6</v>
      </c>
      <c r="L20" s="62">
        <f t="shared" si="0"/>
        <v>1.5828314563166076E-2</v>
      </c>
      <c r="M20" s="62">
        <f>J20/'סכום נכסי הקרן'!$C$41</f>
        <v>1.0873823700173912E-4</v>
      </c>
    </row>
    <row r="21" spans="1:13">
      <c r="A21" s="60" t="s">
        <v>1391</v>
      </c>
      <c r="B21" s="54" t="s">
        <v>1392</v>
      </c>
      <c r="C21" s="67" t="s">
        <v>117</v>
      </c>
      <c r="D21" s="54" t="s">
        <v>1393</v>
      </c>
      <c r="E21" s="67" t="s">
        <v>1372</v>
      </c>
      <c r="F21" s="67" t="s">
        <v>129</v>
      </c>
      <c r="G21" s="61">
        <v>623</v>
      </c>
      <c r="H21" s="63">
        <v>1833</v>
      </c>
      <c r="I21" s="124" t="s">
        <v>2721</v>
      </c>
      <c r="J21" s="61">
        <v>11.419589999999999</v>
      </c>
      <c r="K21" s="62">
        <v>9.6856800919987249E-6</v>
      </c>
      <c r="L21" s="62">
        <f t="shared" si="0"/>
        <v>2.1744908995120476E-2</v>
      </c>
      <c r="M21" s="62">
        <f>J21/'סכום נכסי הקרן'!$C$41</f>
        <v>1.4938438697668243E-4</v>
      </c>
    </row>
    <row r="22" spans="1:13">
      <c r="A22" s="60" t="s">
        <v>1394</v>
      </c>
      <c r="B22" s="54" t="s">
        <v>1395</v>
      </c>
      <c r="C22" s="67" t="s">
        <v>117</v>
      </c>
      <c r="D22" s="54" t="s">
        <v>1393</v>
      </c>
      <c r="E22" s="67" t="s">
        <v>1372</v>
      </c>
      <c r="F22" s="67" t="s">
        <v>129</v>
      </c>
      <c r="G22" s="61">
        <v>46.447288999999998</v>
      </c>
      <c r="H22" s="63">
        <v>2759</v>
      </c>
      <c r="I22" s="124" t="s">
        <v>2721</v>
      </c>
      <c r="J22" s="61">
        <v>1.2814806900000002</v>
      </c>
      <c r="K22" s="62">
        <v>6.9899427739337113E-6</v>
      </c>
      <c r="L22" s="62">
        <f t="shared" si="0"/>
        <v>2.4401647504905346E-3</v>
      </c>
      <c r="M22" s="62">
        <f>J22/'סכום נכסי הקרן'!$C$41</f>
        <v>1.6763579716794214E-5</v>
      </c>
    </row>
    <row r="23" spans="1:13">
      <c r="A23" s="60" t="s">
        <v>1396</v>
      </c>
      <c r="B23" s="54" t="s">
        <v>1397</v>
      </c>
      <c r="C23" s="67" t="s">
        <v>117</v>
      </c>
      <c r="D23" s="54" t="s">
        <v>1393</v>
      </c>
      <c r="E23" s="67" t="s">
        <v>1372</v>
      </c>
      <c r="F23" s="67" t="s">
        <v>129</v>
      </c>
      <c r="G23" s="61">
        <v>453.99318299999999</v>
      </c>
      <c r="H23" s="63">
        <v>1860</v>
      </c>
      <c r="I23" s="124" t="s">
        <v>2721</v>
      </c>
      <c r="J23" s="61">
        <v>8.4442732039999999</v>
      </c>
      <c r="K23" s="62">
        <v>2.2147921210758197E-6</v>
      </c>
      <c r="L23" s="62">
        <f t="shared" si="0"/>
        <v>1.6079382215203386E-2</v>
      </c>
      <c r="M23" s="62">
        <f>J23/'סכום נכסי הקרן'!$C$41</f>
        <v>1.1046303554183346E-4</v>
      </c>
    </row>
    <row r="24" spans="1:13">
      <c r="A24" s="60" t="s">
        <v>1398</v>
      </c>
      <c r="B24" s="54" t="s">
        <v>1399</v>
      </c>
      <c r="C24" s="67" t="s">
        <v>117</v>
      </c>
      <c r="D24" s="54" t="s">
        <v>1393</v>
      </c>
      <c r="E24" s="67" t="s">
        <v>1372</v>
      </c>
      <c r="F24" s="67" t="s">
        <v>129</v>
      </c>
      <c r="G24" s="61">
        <v>95.630200000000002</v>
      </c>
      <c r="H24" s="63">
        <v>1841</v>
      </c>
      <c r="I24" s="124" t="s">
        <v>2721</v>
      </c>
      <c r="J24" s="61">
        <v>1.7605519780000001</v>
      </c>
      <c r="K24" s="62">
        <v>1.30060048502246E-6</v>
      </c>
      <c r="L24" s="62">
        <f t="shared" si="0"/>
        <v>3.3524007904652754E-3</v>
      </c>
      <c r="M24" s="62">
        <f>J24/'סכום נכסי הקרן'!$C$41</f>
        <v>2.3030509674525591E-5</v>
      </c>
    </row>
    <row r="25" spans="1:13">
      <c r="A25" s="60" t="s">
        <v>1400</v>
      </c>
      <c r="B25" s="54" t="s">
        <v>1401</v>
      </c>
      <c r="C25" s="67" t="s">
        <v>117</v>
      </c>
      <c r="D25" s="54" t="s">
        <v>1393</v>
      </c>
      <c r="E25" s="67" t="s">
        <v>1372</v>
      </c>
      <c r="F25" s="67" t="s">
        <v>129</v>
      </c>
      <c r="G25" s="61">
        <v>381.81510300000002</v>
      </c>
      <c r="H25" s="63">
        <v>3381</v>
      </c>
      <c r="I25" s="124" t="s">
        <v>2721</v>
      </c>
      <c r="J25" s="61">
        <v>12.909168632</v>
      </c>
      <c r="K25" s="62">
        <v>2.4107428897168153E-6</v>
      </c>
      <c r="L25" s="62">
        <f t="shared" si="0"/>
        <v>2.4581328848540439E-2</v>
      </c>
      <c r="M25" s="62">
        <f>J25/'סכום נכסי הקרן'!$C$41</f>
        <v>1.688701820704542E-4</v>
      </c>
    </row>
    <row r="26" spans="1:13">
      <c r="A26" s="123" t="s">
        <v>2721</v>
      </c>
      <c r="B26" s="124" t="s">
        <v>2721</v>
      </c>
      <c r="C26" s="124" t="s">
        <v>2721</v>
      </c>
      <c r="D26" s="124" t="s">
        <v>2721</v>
      </c>
      <c r="E26" s="124" t="s">
        <v>2721</v>
      </c>
      <c r="F26" s="124" t="s">
        <v>2721</v>
      </c>
      <c r="G26" s="124" t="s">
        <v>2721</v>
      </c>
      <c r="H26" s="124" t="s">
        <v>2721</v>
      </c>
      <c r="I26" s="124" t="s">
        <v>2721</v>
      </c>
      <c r="J26" s="124" t="s">
        <v>2721</v>
      </c>
      <c r="K26" s="124" t="s">
        <v>2721</v>
      </c>
      <c r="L26" s="124" t="s">
        <v>2721</v>
      </c>
      <c r="M26" s="124" t="s">
        <v>2721</v>
      </c>
    </row>
    <row r="27" spans="1:13">
      <c r="A27" s="71" t="s">
        <v>204</v>
      </c>
      <c r="B27" s="121" t="s">
        <v>2721</v>
      </c>
      <c r="C27" s="121" t="s">
        <v>2721</v>
      </c>
      <c r="D27" s="121" t="s">
        <v>2721</v>
      </c>
      <c r="E27" s="121" t="s">
        <v>2721</v>
      </c>
      <c r="F27" s="121" t="s">
        <v>2721</v>
      </c>
      <c r="G27" s="121" t="s">
        <v>2721</v>
      </c>
      <c r="H27" s="121" t="s">
        <v>2721</v>
      </c>
      <c r="I27" s="121" t="s">
        <v>2721</v>
      </c>
      <c r="J27" s="64">
        <v>27.181964317999999</v>
      </c>
      <c r="K27" s="121" t="s">
        <v>2721</v>
      </c>
      <c r="L27" s="65">
        <f t="shared" si="0"/>
        <v>5.1759243580857289E-2</v>
      </c>
      <c r="M27" s="65">
        <f>J27/'סכום נכסי הקרן'!$C$41</f>
        <v>3.5557853447159535E-4</v>
      </c>
    </row>
    <row r="28" spans="1:13">
      <c r="A28" s="60" t="s">
        <v>1402</v>
      </c>
      <c r="B28" s="54" t="s">
        <v>1403</v>
      </c>
      <c r="C28" s="67" t="s">
        <v>117</v>
      </c>
      <c r="D28" s="54" t="s">
        <v>1371</v>
      </c>
      <c r="E28" s="67" t="s">
        <v>1404</v>
      </c>
      <c r="F28" s="67" t="s">
        <v>129</v>
      </c>
      <c r="G28" s="61">
        <v>2031.5170000000001</v>
      </c>
      <c r="H28" s="63">
        <v>381.09</v>
      </c>
      <c r="I28" s="124" t="s">
        <v>2721</v>
      </c>
      <c r="J28" s="61">
        <v>7.7419081350000001</v>
      </c>
      <c r="K28" s="62">
        <v>2.2388479305658121E-5</v>
      </c>
      <c r="L28" s="62">
        <f t="shared" si="0"/>
        <v>1.4741955520658614E-2</v>
      </c>
      <c r="M28" s="62">
        <f>J28/'סכום נכסי הקרן'!$C$41</f>
        <v>1.0127510714279284E-4</v>
      </c>
    </row>
    <row r="29" spans="1:13">
      <c r="A29" s="60" t="s">
        <v>1405</v>
      </c>
      <c r="B29" s="54" t="s">
        <v>1406</v>
      </c>
      <c r="C29" s="67" t="s">
        <v>117</v>
      </c>
      <c r="D29" s="54" t="s">
        <v>1371</v>
      </c>
      <c r="E29" s="67" t="s">
        <v>1404</v>
      </c>
      <c r="F29" s="67" t="s">
        <v>129</v>
      </c>
      <c r="G29" s="61">
        <v>3.5264749999999996</v>
      </c>
      <c r="H29" s="63">
        <v>352.49</v>
      </c>
      <c r="I29" s="124" t="s">
        <v>2721</v>
      </c>
      <c r="J29" s="61">
        <v>1.2430469999999999E-2</v>
      </c>
      <c r="K29" s="62">
        <v>2.249069364023089E-8</v>
      </c>
      <c r="L29" s="62">
        <f t="shared" si="0"/>
        <v>2.366980241117021E-5</v>
      </c>
      <c r="M29" s="62">
        <f>J29/'סכום נכסי הקרן'!$C$41</f>
        <v>1.6260812698021922E-7</v>
      </c>
    </row>
    <row r="30" spans="1:13">
      <c r="A30" s="60" t="s">
        <v>1407</v>
      </c>
      <c r="B30" s="54" t="s">
        <v>1408</v>
      </c>
      <c r="C30" s="67" t="s">
        <v>117</v>
      </c>
      <c r="D30" s="54" t="s">
        <v>1384</v>
      </c>
      <c r="E30" s="67" t="s">
        <v>1404</v>
      </c>
      <c r="F30" s="67" t="s">
        <v>129</v>
      </c>
      <c r="G30" s="61">
        <v>233.14549500000001</v>
      </c>
      <c r="H30" s="63">
        <v>3822.41</v>
      </c>
      <c r="I30" s="124" t="s">
        <v>2721</v>
      </c>
      <c r="J30" s="61">
        <v>8.9117767150000002</v>
      </c>
      <c r="K30" s="62">
        <v>2.1545370770050961E-5</v>
      </c>
      <c r="L30" s="62">
        <f t="shared" si="0"/>
        <v>1.6969591172056854E-2</v>
      </c>
      <c r="M30" s="62">
        <f>J30/'סכום נכסי הקרן'!$C$41</f>
        <v>1.1657864261705962E-4</v>
      </c>
    </row>
    <row r="31" spans="1:13">
      <c r="A31" s="60" t="s">
        <v>1409</v>
      </c>
      <c r="B31" s="54" t="s">
        <v>1410</v>
      </c>
      <c r="C31" s="67" t="s">
        <v>117</v>
      </c>
      <c r="D31" s="54" t="s">
        <v>1393</v>
      </c>
      <c r="E31" s="67" t="s">
        <v>1404</v>
      </c>
      <c r="F31" s="67" t="s">
        <v>129</v>
      </c>
      <c r="G31" s="61">
        <v>274.85230000000001</v>
      </c>
      <c r="H31" s="63">
        <v>3826</v>
      </c>
      <c r="I31" s="124" t="s">
        <v>2721</v>
      </c>
      <c r="J31" s="61">
        <v>10.515848997999999</v>
      </c>
      <c r="K31" s="62">
        <v>1.6179381065708694E-5</v>
      </c>
      <c r="L31" s="62">
        <f t="shared" si="0"/>
        <v>2.0024027085730648E-2</v>
      </c>
      <c r="M31" s="62">
        <f>J31/'סכום נכסי הקרן'!$C$41</f>
        <v>1.3756217658476269E-4</v>
      </c>
    </row>
    <row r="32" spans="1:13">
      <c r="A32" s="123" t="s">
        <v>2721</v>
      </c>
      <c r="B32" s="124" t="s">
        <v>2721</v>
      </c>
      <c r="C32" s="124" t="s">
        <v>2721</v>
      </c>
      <c r="D32" s="124" t="s">
        <v>2721</v>
      </c>
      <c r="E32" s="124" t="s">
        <v>2721</v>
      </c>
      <c r="F32" s="124" t="s">
        <v>2721</v>
      </c>
      <c r="G32" s="124" t="s">
        <v>2721</v>
      </c>
      <c r="H32" s="124" t="s">
        <v>2721</v>
      </c>
      <c r="I32" s="124" t="s">
        <v>2721</v>
      </c>
      <c r="J32" s="124" t="s">
        <v>2721</v>
      </c>
      <c r="K32" s="124" t="s">
        <v>2721</v>
      </c>
      <c r="L32" s="124" t="s">
        <v>2721</v>
      </c>
      <c r="M32" s="124" t="s">
        <v>2721</v>
      </c>
    </row>
    <row r="33" spans="1:13">
      <c r="A33" s="55" t="s">
        <v>178</v>
      </c>
      <c r="B33" s="121" t="s">
        <v>2721</v>
      </c>
      <c r="C33" s="121" t="s">
        <v>2721</v>
      </c>
      <c r="D33" s="121" t="s">
        <v>2721</v>
      </c>
      <c r="E33" s="121" t="s">
        <v>2721</v>
      </c>
      <c r="F33" s="121" t="s">
        <v>2721</v>
      </c>
      <c r="G33" s="121" t="s">
        <v>2721</v>
      </c>
      <c r="H33" s="121" t="s">
        <v>2721</v>
      </c>
      <c r="I33" s="64">
        <v>6.7017499999999996E-4</v>
      </c>
      <c r="J33" s="64">
        <v>371.56132559900004</v>
      </c>
      <c r="K33" s="121" t="s">
        <v>2721</v>
      </c>
      <c r="L33" s="65">
        <f t="shared" si="0"/>
        <v>0.70751815181250688</v>
      </c>
      <c r="M33" s="65">
        <f>J33/'סכום נכסי הקרן'!$C$41</f>
        <v>4.8605476071251355E-3</v>
      </c>
    </row>
    <row r="34" spans="1:13">
      <c r="A34" s="71" t="s">
        <v>205</v>
      </c>
      <c r="B34" s="121" t="s">
        <v>2721</v>
      </c>
      <c r="C34" s="121" t="s">
        <v>2721</v>
      </c>
      <c r="D34" s="121" t="s">
        <v>2721</v>
      </c>
      <c r="E34" s="121" t="s">
        <v>2721</v>
      </c>
      <c r="F34" s="121" t="s">
        <v>2721</v>
      </c>
      <c r="G34" s="121" t="s">
        <v>2721</v>
      </c>
      <c r="H34" s="121" t="s">
        <v>2721</v>
      </c>
      <c r="I34" s="64">
        <v>6.7017499999999996E-4</v>
      </c>
      <c r="J34" s="64">
        <v>371.56132559900004</v>
      </c>
      <c r="K34" s="121" t="s">
        <v>2721</v>
      </c>
      <c r="L34" s="65">
        <f t="shared" si="0"/>
        <v>0.70751815181250688</v>
      </c>
      <c r="M34" s="65">
        <f>J34/'סכום נכסי הקרן'!$C$41</f>
        <v>4.8605476071251355E-3</v>
      </c>
    </row>
    <row r="35" spans="1:13">
      <c r="A35" s="60" t="s">
        <v>1411</v>
      </c>
      <c r="B35" s="54" t="s">
        <v>1412</v>
      </c>
      <c r="C35" s="67" t="s">
        <v>26</v>
      </c>
      <c r="D35" s="124" t="s">
        <v>2721</v>
      </c>
      <c r="E35" s="67" t="s">
        <v>1372</v>
      </c>
      <c r="F35" s="67" t="s">
        <v>128</v>
      </c>
      <c r="G35" s="61">
        <v>114.17748900000002</v>
      </c>
      <c r="H35" s="63">
        <v>6579.6</v>
      </c>
      <c r="I35" s="124" t="s">
        <v>2721</v>
      </c>
      <c r="J35" s="61">
        <v>27.247554479999998</v>
      </c>
      <c r="K35" s="62">
        <v>2.5536521181934386E-6</v>
      </c>
      <c r="L35" s="62">
        <f t="shared" si="0"/>
        <v>5.1884138791952007E-2</v>
      </c>
      <c r="M35" s="62">
        <f>J35/'סכום נכסי הקרן'!$C$41</f>
        <v>3.564365465492681E-4</v>
      </c>
    </row>
    <row r="36" spans="1:13">
      <c r="A36" s="60" t="s">
        <v>1413</v>
      </c>
      <c r="B36" s="54" t="s">
        <v>1414</v>
      </c>
      <c r="C36" s="67" t="s">
        <v>26</v>
      </c>
      <c r="D36" s="124" t="s">
        <v>2721</v>
      </c>
      <c r="E36" s="67" t="s">
        <v>1372</v>
      </c>
      <c r="F36" s="67" t="s">
        <v>128</v>
      </c>
      <c r="G36" s="61">
        <v>86.908249999999995</v>
      </c>
      <c r="H36" s="63">
        <v>1866.48</v>
      </c>
      <c r="I36" s="124" t="s">
        <v>2721</v>
      </c>
      <c r="J36" s="61">
        <v>5.8834477539999988</v>
      </c>
      <c r="K36" s="62">
        <v>5.7342660803182905E-6</v>
      </c>
      <c r="L36" s="62">
        <f t="shared" si="0"/>
        <v>1.1203119900826208E-2</v>
      </c>
      <c r="M36" s="62">
        <f>J36/'סכום נכסי הקרן'!$C$41</f>
        <v>7.6963817093313232E-5</v>
      </c>
    </row>
    <row r="37" spans="1:13">
      <c r="A37" s="60" t="s">
        <v>1415</v>
      </c>
      <c r="B37" s="54" t="s">
        <v>1416</v>
      </c>
      <c r="C37" s="67" t="s">
        <v>26</v>
      </c>
      <c r="D37" s="124" t="s">
        <v>2721</v>
      </c>
      <c r="E37" s="67" t="s">
        <v>1372</v>
      </c>
      <c r="F37" s="67" t="s">
        <v>128</v>
      </c>
      <c r="G37" s="61">
        <v>12.353899999999999</v>
      </c>
      <c r="H37" s="63">
        <v>4831.8</v>
      </c>
      <c r="I37" s="124" t="s">
        <v>2721</v>
      </c>
      <c r="J37" s="61">
        <v>2.1650133899999999</v>
      </c>
      <c r="K37" s="62">
        <v>6.692827813610875E-7</v>
      </c>
      <c r="L37" s="62">
        <f t="shared" si="0"/>
        <v>4.1225664965876428E-3</v>
      </c>
      <c r="M37" s="62">
        <f>J37/'סכום נכסי הקרן'!$C$41</f>
        <v>2.8321436939632603E-5</v>
      </c>
    </row>
    <row r="38" spans="1:13">
      <c r="A38" s="60" t="s">
        <v>1417</v>
      </c>
      <c r="B38" s="54" t="s">
        <v>1418</v>
      </c>
      <c r="C38" s="67" t="s">
        <v>1230</v>
      </c>
      <c r="D38" s="124" t="s">
        <v>2721</v>
      </c>
      <c r="E38" s="67" t="s">
        <v>1372</v>
      </c>
      <c r="F38" s="67" t="s">
        <v>128</v>
      </c>
      <c r="G38" s="61">
        <v>30.699054</v>
      </c>
      <c r="H38" s="63">
        <v>7266</v>
      </c>
      <c r="I38" s="124" t="s">
        <v>2721</v>
      </c>
      <c r="J38" s="61">
        <v>8.0903616739999986</v>
      </c>
      <c r="K38" s="62">
        <v>1.3616790419161677E-7</v>
      </c>
      <c r="L38" s="62">
        <f t="shared" si="0"/>
        <v>1.5405472380246624E-2</v>
      </c>
      <c r="M38" s="62">
        <f>J38/'סכום נכסי הקרן'!$C$41</f>
        <v>1.0583337222178169E-4</v>
      </c>
    </row>
    <row r="39" spans="1:13">
      <c r="A39" s="60" t="s">
        <v>1419</v>
      </c>
      <c r="B39" s="54" t="s">
        <v>1420</v>
      </c>
      <c r="C39" s="67" t="s">
        <v>1230</v>
      </c>
      <c r="D39" s="124" t="s">
        <v>2721</v>
      </c>
      <c r="E39" s="67" t="s">
        <v>1372</v>
      </c>
      <c r="F39" s="67" t="s">
        <v>128</v>
      </c>
      <c r="G39" s="61">
        <v>9.6520449999999993</v>
      </c>
      <c r="H39" s="63">
        <v>17881</v>
      </c>
      <c r="I39" s="124" t="s">
        <v>2721</v>
      </c>
      <c r="J39" s="61">
        <v>6.2597743650000011</v>
      </c>
      <c r="K39" s="62">
        <v>8.8224479835389169E-8</v>
      </c>
      <c r="L39" s="62">
        <f t="shared" si="0"/>
        <v>1.1919711994643688E-2</v>
      </c>
      <c r="M39" s="62">
        <f>J39/'סכום נכסי הקרן'!$C$41</f>
        <v>8.1886701372630433E-5</v>
      </c>
    </row>
    <row r="40" spans="1:13">
      <c r="A40" s="60" t="s">
        <v>1421</v>
      </c>
      <c r="B40" s="54" t="s">
        <v>1422</v>
      </c>
      <c r="C40" s="67" t="s">
        <v>1230</v>
      </c>
      <c r="D40" s="124" t="s">
        <v>2721</v>
      </c>
      <c r="E40" s="67" t="s">
        <v>1372</v>
      </c>
      <c r="F40" s="67" t="s">
        <v>128</v>
      </c>
      <c r="G40" s="61">
        <v>36.451962999999999</v>
      </c>
      <c r="H40" s="63">
        <v>3760</v>
      </c>
      <c r="I40" s="124" t="s">
        <v>2721</v>
      </c>
      <c r="J40" s="61">
        <v>4.9711437729999997</v>
      </c>
      <c r="K40" s="62">
        <v>4.0285292838198758E-8</v>
      </c>
      <c r="L40" s="62">
        <f t="shared" si="0"/>
        <v>9.4659325724955837E-3</v>
      </c>
      <c r="M40" s="62">
        <f>J40/'סכום נכסי הקרן'!$C$41</f>
        <v>6.5029590826164255E-5</v>
      </c>
    </row>
    <row r="41" spans="1:13">
      <c r="A41" s="60" t="s">
        <v>1423</v>
      </c>
      <c r="B41" s="54" t="s">
        <v>1424</v>
      </c>
      <c r="C41" s="67" t="s">
        <v>1230</v>
      </c>
      <c r="D41" s="124" t="s">
        <v>2721</v>
      </c>
      <c r="E41" s="67" t="s">
        <v>1372</v>
      </c>
      <c r="F41" s="67" t="s">
        <v>128</v>
      </c>
      <c r="G41" s="61">
        <v>39.719225000000002</v>
      </c>
      <c r="H41" s="63">
        <v>3487.98</v>
      </c>
      <c r="I41" s="61">
        <v>6.7017499999999996E-4</v>
      </c>
      <c r="J41" s="61">
        <v>5.0255109839999994</v>
      </c>
      <c r="K41" s="62">
        <v>2.052673126614987E-6</v>
      </c>
      <c r="L41" s="62">
        <f t="shared" si="0"/>
        <v>9.5694573098559898E-3</v>
      </c>
      <c r="M41" s="62">
        <f>J41/'סכום נכסי הקרן'!$C$41</f>
        <v>6.5740790833070543E-5</v>
      </c>
    </row>
    <row r="42" spans="1:13">
      <c r="A42" s="60" t="s">
        <v>1425</v>
      </c>
      <c r="B42" s="54" t="s">
        <v>1426</v>
      </c>
      <c r="C42" s="67" t="s">
        <v>26</v>
      </c>
      <c r="D42" s="124" t="s">
        <v>2721</v>
      </c>
      <c r="E42" s="67" t="s">
        <v>1372</v>
      </c>
      <c r="F42" s="67" t="s">
        <v>136</v>
      </c>
      <c r="G42" s="61">
        <v>55.499106000000005</v>
      </c>
      <c r="H42" s="63">
        <v>5340</v>
      </c>
      <c r="I42" s="124" t="s">
        <v>2721</v>
      </c>
      <c r="J42" s="61">
        <v>8.1177398589999985</v>
      </c>
      <c r="K42" s="62">
        <v>7.9486466759899835E-7</v>
      </c>
      <c r="L42" s="62">
        <f t="shared" si="0"/>
        <v>1.5457605262537194E-2</v>
      </c>
      <c r="M42" s="62">
        <f>J42/'סכום נכסי הקרן'!$C$41</f>
        <v>1.0619151760027244E-4</v>
      </c>
    </row>
    <row r="43" spans="1:13">
      <c r="A43" s="60" t="s">
        <v>1427</v>
      </c>
      <c r="B43" s="54" t="s">
        <v>1428</v>
      </c>
      <c r="C43" s="67" t="s">
        <v>118</v>
      </c>
      <c r="D43" s="124" t="s">
        <v>2721</v>
      </c>
      <c r="E43" s="67" t="s">
        <v>1372</v>
      </c>
      <c r="F43" s="67" t="s">
        <v>128</v>
      </c>
      <c r="G43" s="61">
        <v>134.313151</v>
      </c>
      <c r="H43" s="63">
        <v>1022.25</v>
      </c>
      <c r="I43" s="124" t="s">
        <v>2721</v>
      </c>
      <c r="J43" s="61">
        <v>4.979929778999999</v>
      </c>
      <c r="K43" s="62">
        <v>6.9329573715558215E-7</v>
      </c>
      <c r="L43" s="62">
        <f t="shared" si="0"/>
        <v>9.482662674092977E-3</v>
      </c>
      <c r="M43" s="62">
        <f>J43/'סכום נכסי הקרן'!$C$41</f>
        <v>6.5144524209962044E-5</v>
      </c>
    </row>
    <row r="44" spans="1:13">
      <c r="A44" s="60" t="s">
        <v>1429</v>
      </c>
      <c r="B44" s="54" t="s">
        <v>1430</v>
      </c>
      <c r="C44" s="67" t="s">
        <v>1230</v>
      </c>
      <c r="D44" s="124" t="s">
        <v>2721</v>
      </c>
      <c r="E44" s="67" t="s">
        <v>1372</v>
      </c>
      <c r="F44" s="67" t="s">
        <v>128</v>
      </c>
      <c r="G44" s="61">
        <v>43.770155000000003</v>
      </c>
      <c r="H44" s="63">
        <v>11399</v>
      </c>
      <c r="I44" s="124" t="s">
        <v>2721</v>
      </c>
      <c r="J44" s="61">
        <v>18.096408606000001</v>
      </c>
      <c r="K44" s="62">
        <v>3.2368150355700828E-7</v>
      </c>
      <c r="L44" s="62">
        <f t="shared" si="0"/>
        <v>3.4458746616646052E-2</v>
      </c>
      <c r="M44" s="62">
        <f>J44/'סכום נכסי הקרן'!$C$41</f>
        <v>2.3672661681258875E-4</v>
      </c>
    </row>
    <row r="45" spans="1:13">
      <c r="A45" s="60" t="s">
        <v>1431</v>
      </c>
      <c r="B45" s="54" t="s">
        <v>1432</v>
      </c>
      <c r="C45" s="67" t="s">
        <v>26</v>
      </c>
      <c r="D45" s="124" t="s">
        <v>2721</v>
      </c>
      <c r="E45" s="67" t="s">
        <v>1372</v>
      </c>
      <c r="F45" s="67" t="s">
        <v>128</v>
      </c>
      <c r="G45" s="61">
        <v>19.033624999999997</v>
      </c>
      <c r="H45" s="63">
        <v>4819</v>
      </c>
      <c r="I45" s="124" t="s">
        <v>2721</v>
      </c>
      <c r="J45" s="61">
        <v>3.3267946199999994</v>
      </c>
      <c r="K45" s="62">
        <v>2.2611998661358507E-6</v>
      </c>
      <c r="L45" s="62">
        <f t="shared" si="0"/>
        <v>6.334802410362929E-3</v>
      </c>
      <c r="M45" s="62">
        <f>J45/'סכום נכסי הקרן'!$C$41</f>
        <v>4.3519178438632652E-5</v>
      </c>
    </row>
    <row r="46" spans="1:13">
      <c r="A46" s="60" t="s">
        <v>1433</v>
      </c>
      <c r="B46" s="54" t="s">
        <v>1434</v>
      </c>
      <c r="C46" s="67" t="s">
        <v>26</v>
      </c>
      <c r="D46" s="124" t="s">
        <v>2721</v>
      </c>
      <c r="E46" s="67" t="s">
        <v>1372</v>
      </c>
      <c r="F46" s="67" t="s">
        <v>128</v>
      </c>
      <c r="G46" s="61">
        <v>53.782559999999997</v>
      </c>
      <c r="H46" s="63">
        <v>6526.5</v>
      </c>
      <c r="I46" s="124" t="s">
        <v>2721</v>
      </c>
      <c r="J46" s="61">
        <v>12.731200809000001</v>
      </c>
      <c r="K46" s="62">
        <v>1.3973511764523705E-6</v>
      </c>
      <c r="L46" s="62">
        <f t="shared" si="0"/>
        <v>2.4242446794526706E-2</v>
      </c>
      <c r="M46" s="62">
        <f>J46/'סכום נכסי הקרן'!$C$41</f>
        <v>1.6654211126051886E-4</v>
      </c>
    </row>
    <row r="47" spans="1:13">
      <c r="A47" s="60" t="s">
        <v>1435</v>
      </c>
      <c r="B47" s="54" t="s">
        <v>1436</v>
      </c>
      <c r="C47" s="67" t="s">
        <v>1230</v>
      </c>
      <c r="D47" s="124" t="s">
        <v>2721</v>
      </c>
      <c r="E47" s="67" t="s">
        <v>1372</v>
      </c>
      <c r="F47" s="67" t="s">
        <v>128</v>
      </c>
      <c r="G47" s="61">
        <v>15.851777999999999</v>
      </c>
      <c r="H47" s="63">
        <v>5335</v>
      </c>
      <c r="I47" s="124" t="s">
        <v>2721</v>
      </c>
      <c r="J47" s="61">
        <v>3.0673260800000004</v>
      </c>
      <c r="K47" s="62">
        <v>4.8199276331792747E-7</v>
      </c>
      <c r="L47" s="62">
        <f t="shared" si="0"/>
        <v>5.8407286485731664E-3</v>
      </c>
      <c r="M47" s="62">
        <f>J47/'סכום נכסי הקרן'!$C$41</f>
        <v>4.0124962990649439E-5</v>
      </c>
    </row>
    <row r="48" spans="1:13">
      <c r="A48" s="60" t="s">
        <v>1437</v>
      </c>
      <c r="B48" s="54" t="s">
        <v>1438</v>
      </c>
      <c r="C48" s="67" t="s">
        <v>118</v>
      </c>
      <c r="D48" s="124" t="s">
        <v>2721</v>
      </c>
      <c r="E48" s="67" t="s">
        <v>1372</v>
      </c>
      <c r="F48" s="67" t="s">
        <v>128</v>
      </c>
      <c r="G48" s="61">
        <v>736.00298499999985</v>
      </c>
      <c r="H48" s="63">
        <v>855.35</v>
      </c>
      <c r="I48" s="124" t="s">
        <v>2721</v>
      </c>
      <c r="J48" s="61">
        <v>22.833421365000003</v>
      </c>
      <c r="K48" s="62">
        <v>7.3502154087235622E-7</v>
      </c>
      <c r="L48" s="62">
        <f t="shared" si="0"/>
        <v>4.3478852535788474E-2</v>
      </c>
      <c r="M48" s="62">
        <f>J48/'סכום נכסי הקרן'!$C$41</f>
        <v>2.9869344286360619E-4</v>
      </c>
    </row>
    <row r="49" spans="1:13">
      <c r="A49" s="60" t="s">
        <v>1439</v>
      </c>
      <c r="B49" s="54" t="s">
        <v>1440</v>
      </c>
      <c r="C49" s="67" t="s">
        <v>26</v>
      </c>
      <c r="D49" s="124" t="s">
        <v>2721</v>
      </c>
      <c r="E49" s="67" t="s">
        <v>1372</v>
      </c>
      <c r="F49" s="67" t="s">
        <v>130</v>
      </c>
      <c r="G49" s="61">
        <v>245.97820100000004</v>
      </c>
      <c r="H49" s="63">
        <v>2972.5</v>
      </c>
      <c r="I49" s="124" t="s">
        <v>2721</v>
      </c>
      <c r="J49" s="61">
        <v>29.331623871000005</v>
      </c>
      <c r="K49" s="62">
        <v>1.0186822506174373E-6</v>
      </c>
      <c r="L49" s="62">
        <f t="shared" si="0"/>
        <v>5.5852573669807636E-2</v>
      </c>
      <c r="M49" s="62">
        <f>J49/'סכום נכסי הקרן'!$C$41</f>
        <v>3.8369912150961291E-4</v>
      </c>
    </row>
    <row r="50" spans="1:13">
      <c r="A50" s="60" t="s">
        <v>1441</v>
      </c>
      <c r="B50" s="54" t="s">
        <v>1442</v>
      </c>
      <c r="C50" s="67" t="s">
        <v>1230</v>
      </c>
      <c r="D50" s="124" t="s">
        <v>2721</v>
      </c>
      <c r="E50" s="67" t="s">
        <v>1372</v>
      </c>
      <c r="F50" s="67" t="s">
        <v>128</v>
      </c>
      <c r="G50" s="61">
        <v>5.0277500000000002</v>
      </c>
      <c r="H50" s="63">
        <v>5397</v>
      </c>
      <c r="I50" s="124" t="s">
        <v>2721</v>
      </c>
      <c r="J50" s="61">
        <v>0.98417799000000006</v>
      </c>
      <c r="K50" s="62">
        <v>5.042878635907723E-8</v>
      </c>
      <c r="L50" s="62">
        <f t="shared" si="0"/>
        <v>1.8740480899533691E-3</v>
      </c>
      <c r="M50" s="62">
        <f>J50/'סכום נכסי הקרן'!$C$41</f>
        <v>1.2874439950304126E-5</v>
      </c>
    </row>
    <row r="51" spans="1:13">
      <c r="A51" s="60" t="s">
        <v>1443</v>
      </c>
      <c r="B51" s="54" t="s">
        <v>1444</v>
      </c>
      <c r="C51" s="67" t="s">
        <v>26</v>
      </c>
      <c r="D51" s="124" t="s">
        <v>2721</v>
      </c>
      <c r="E51" s="67" t="s">
        <v>1372</v>
      </c>
      <c r="F51" s="67" t="s">
        <v>128</v>
      </c>
      <c r="G51" s="61">
        <v>37.546950000000002</v>
      </c>
      <c r="H51" s="63">
        <v>4281.5</v>
      </c>
      <c r="I51" s="124" t="s">
        <v>2721</v>
      </c>
      <c r="J51" s="61">
        <v>5.8306660069999996</v>
      </c>
      <c r="K51" s="62">
        <v>4.8585597826086958E-7</v>
      </c>
      <c r="L51" s="62">
        <f t="shared" si="0"/>
        <v>1.1102614165933933E-2</v>
      </c>
      <c r="M51" s="62">
        <f>J51/'סכום נכסי הקרן'!$C$41</f>
        <v>7.6273357197716873E-5</v>
      </c>
    </row>
    <row r="52" spans="1:13">
      <c r="A52" s="60" t="s">
        <v>1445</v>
      </c>
      <c r="B52" s="54" t="s">
        <v>1446</v>
      </c>
      <c r="C52" s="67" t="s">
        <v>118</v>
      </c>
      <c r="D52" s="124" t="s">
        <v>2721</v>
      </c>
      <c r="E52" s="67" t="s">
        <v>1372</v>
      </c>
      <c r="F52" s="67" t="s">
        <v>128</v>
      </c>
      <c r="G52" s="61">
        <v>234.36906899999997</v>
      </c>
      <c r="H52" s="63">
        <v>491.97</v>
      </c>
      <c r="I52" s="124" t="s">
        <v>2721</v>
      </c>
      <c r="J52" s="61">
        <v>4.1820235209999987</v>
      </c>
      <c r="K52" s="62">
        <v>1.6237684465542947E-6</v>
      </c>
      <c r="L52" s="62">
        <f t="shared" si="0"/>
        <v>7.963308742222645E-3</v>
      </c>
      <c r="M52" s="62">
        <f>J52/'סכום נכסי הקרן'!$C$41</f>
        <v>5.4706781942841363E-5</v>
      </c>
    </row>
    <row r="53" spans="1:13">
      <c r="A53" s="60" t="s">
        <v>1447</v>
      </c>
      <c r="B53" s="54" t="s">
        <v>1448</v>
      </c>
      <c r="C53" s="67" t="s">
        <v>118</v>
      </c>
      <c r="D53" s="124" t="s">
        <v>2721</v>
      </c>
      <c r="E53" s="67" t="s">
        <v>1372</v>
      </c>
      <c r="F53" s="67" t="s">
        <v>128</v>
      </c>
      <c r="G53" s="61">
        <v>27.37969</v>
      </c>
      <c r="H53" s="63">
        <v>3962.75</v>
      </c>
      <c r="I53" s="124" t="s">
        <v>2721</v>
      </c>
      <c r="J53" s="61">
        <v>3.9352538899999994</v>
      </c>
      <c r="K53" s="62">
        <v>2.6731938246219324E-7</v>
      </c>
      <c r="L53" s="62">
        <f t="shared" si="0"/>
        <v>7.4934159379403146E-3</v>
      </c>
      <c r="M53" s="62">
        <f>J53/'סכום נכסי הקרן'!$C$41</f>
        <v>5.1478686183589323E-5</v>
      </c>
    </row>
    <row r="54" spans="1:13">
      <c r="A54" s="60" t="s">
        <v>1449</v>
      </c>
      <c r="B54" s="54" t="s">
        <v>1450</v>
      </c>
      <c r="C54" s="67" t="s">
        <v>26</v>
      </c>
      <c r="D54" s="124" t="s">
        <v>2721</v>
      </c>
      <c r="E54" s="67" t="s">
        <v>1372</v>
      </c>
      <c r="F54" s="67" t="s">
        <v>130</v>
      </c>
      <c r="G54" s="61">
        <v>208.29250100000002</v>
      </c>
      <c r="H54" s="63">
        <v>690</v>
      </c>
      <c r="I54" s="124" t="s">
        <v>2721</v>
      </c>
      <c r="J54" s="61">
        <v>5.7655447320000004</v>
      </c>
      <c r="K54" s="62">
        <v>9.8727582213815618E-7</v>
      </c>
      <c r="L54" s="62">
        <f t="shared" si="0"/>
        <v>1.0978611798202588E-2</v>
      </c>
      <c r="M54" s="62">
        <f>J54/'סכום נכסי הקרן'!$C$41</f>
        <v>7.5421478825112015E-5</v>
      </c>
    </row>
    <row r="55" spans="1:13">
      <c r="A55" s="60" t="s">
        <v>1451</v>
      </c>
      <c r="B55" s="54" t="s">
        <v>1452</v>
      </c>
      <c r="C55" s="67" t="s">
        <v>118</v>
      </c>
      <c r="D55" s="124" t="s">
        <v>2721</v>
      </c>
      <c r="E55" s="67" t="s">
        <v>1372</v>
      </c>
      <c r="F55" s="67" t="s">
        <v>128</v>
      </c>
      <c r="G55" s="61">
        <v>212.602</v>
      </c>
      <c r="H55" s="63">
        <v>1064</v>
      </c>
      <c r="I55" s="124" t="s">
        <v>2721</v>
      </c>
      <c r="J55" s="61">
        <v>8.2045833110000004</v>
      </c>
      <c r="K55" s="62">
        <v>1.0892763413054121E-6</v>
      </c>
      <c r="L55" s="62">
        <f t="shared" si="0"/>
        <v>1.5622970477975064E-2</v>
      </c>
      <c r="M55" s="62">
        <f>J55/'סכום נכסי הקרן'!$C$41</f>
        <v>1.0732755276790625E-4</v>
      </c>
    </row>
    <row r="56" spans="1:13">
      <c r="A56" s="60" t="s">
        <v>1453</v>
      </c>
      <c r="B56" s="54" t="s">
        <v>1454</v>
      </c>
      <c r="C56" s="67" t="s">
        <v>1230</v>
      </c>
      <c r="D56" s="124" t="s">
        <v>2721</v>
      </c>
      <c r="E56" s="67" t="s">
        <v>1372</v>
      </c>
      <c r="F56" s="67" t="s">
        <v>128</v>
      </c>
      <c r="G56" s="61">
        <v>9.8585410000000007</v>
      </c>
      <c r="H56" s="63">
        <v>40564</v>
      </c>
      <c r="I56" s="124" t="s">
        <v>2721</v>
      </c>
      <c r="J56" s="61">
        <v>14.504441070999999</v>
      </c>
      <c r="K56" s="62">
        <v>5.3433826558265587E-7</v>
      </c>
      <c r="L56" s="62">
        <f t="shared" si="0"/>
        <v>2.7619008310629609E-2</v>
      </c>
      <c r="M56" s="62">
        <f>J56/'סכום נכסי הקרן'!$C$41</f>
        <v>1.8973860163374955E-4</v>
      </c>
    </row>
    <row r="57" spans="1:13">
      <c r="A57" s="60" t="s">
        <v>1455</v>
      </c>
      <c r="B57" s="54" t="s">
        <v>1456</v>
      </c>
      <c r="C57" s="67" t="s">
        <v>26</v>
      </c>
      <c r="D57" s="124" t="s">
        <v>2721</v>
      </c>
      <c r="E57" s="67" t="s">
        <v>1372</v>
      </c>
      <c r="F57" s="67" t="s">
        <v>128</v>
      </c>
      <c r="G57" s="61">
        <v>135.03100000000001</v>
      </c>
      <c r="H57" s="63">
        <v>772.45</v>
      </c>
      <c r="I57" s="124" t="s">
        <v>2721</v>
      </c>
      <c r="J57" s="61">
        <v>3.7831313219999996</v>
      </c>
      <c r="K57" s="62">
        <v>2.8685706339807288E-7</v>
      </c>
      <c r="L57" s="62">
        <f t="shared" si="0"/>
        <v>7.2037477977300252E-3</v>
      </c>
      <c r="M57" s="62">
        <f>J57/'סכום נכסי הקרן'!$C$41</f>
        <v>4.9488707859849273E-5</v>
      </c>
    </row>
    <row r="58" spans="1:13">
      <c r="A58" s="60" t="s">
        <v>1457</v>
      </c>
      <c r="B58" s="54" t="s">
        <v>1458</v>
      </c>
      <c r="C58" s="67" t="s">
        <v>26</v>
      </c>
      <c r="D58" s="124" t="s">
        <v>2721</v>
      </c>
      <c r="E58" s="67" t="s">
        <v>1372</v>
      </c>
      <c r="F58" s="67" t="s">
        <v>128</v>
      </c>
      <c r="G58" s="61">
        <v>139.34049999999999</v>
      </c>
      <c r="H58" s="63">
        <v>567.15</v>
      </c>
      <c r="I58" s="124" t="s">
        <v>2721</v>
      </c>
      <c r="J58" s="61">
        <v>2.8663080050000005</v>
      </c>
      <c r="K58" s="62">
        <v>4.771934931506849E-6</v>
      </c>
      <c r="L58" s="62">
        <f t="shared" si="0"/>
        <v>5.4579548583364506E-3</v>
      </c>
      <c r="M58" s="62">
        <f>J58/'סכום נכסי הקרן'!$C$41</f>
        <v>3.749536228649914E-5</v>
      </c>
    </row>
    <row r="59" spans="1:13">
      <c r="A59" s="60" t="s">
        <v>1459</v>
      </c>
      <c r="B59" s="54" t="s">
        <v>1460</v>
      </c>
      <c r="C59" s="67" t="s">
        <v>26</v>
      </c>
      <c r="D59" s="124" t="s">
        <v>2721</v>
      </c>
      <c r="E59" s="67" t="s">
        <v>1372</v>
      </c>
      <c r="F59" s="67" t="s">
        <v>130</v>
      </c>
      <c r="G59" s="61">
        <v>46.548761999999996</v>
      </c>
      <c r="H59" s="63">
        <v>21775</v>
      </c>
      <c r="I59" s="124" t="s">
        <v>2721</v>
      </c>
      <c r="J59" s="61">
        <v>40.661549731000001</v>
      </c>
      <c r="K59" s="62">
        <v>1.5123404905383284E-6</v>
      </c>
      <c r="L59" s="62">
        <f t="shared" si="0"/>
        <v>7.7426746363149695E-2</v>
      </c>
      <c r="M59" s="62">
        <f>J59/'סכום נכסי הקרן'!$C$41</f>
        <v>5.31910574730557E-4</v>
      </c>
    </row>
    <row r="60" spans="1:13">
      <c r="A60" s="60" t="s">
        <v>1461</v>
      </c>
      <c r="B60" s="54" t="s">
        <v>1462</v>
      </c>
      <c r="C60" s="67" t="s">
        <v>26</v>
      </c>
      <c r="D60" s="124" t="s">
        <v>2721</v>
      </c>
      <c r="E60" s="67" t="s">
        <v>1372</v>
      </c>
      <c r="F60" s="67" t="s">
        <v>130</v>
      </c>
      <c r="G60" s="61">
        <v>28.658176000000005</v>
      </c>
      <c r="H60" s="63">
        <v>9116.7000000000007</v>
      </c>
      <c r="I60" s="124" t="s">
        <v>2721</v>
      </c>
      <c r="J60" s="61">
        <v>10.481026445999998</v>
      </c>
      <c r="K60" s="62">
        <v>6.3124736779966565E-6</v>
      </c>
      <c r="L60" s="62">
        <f t="shared" si="0"/>
        <v>1.9957718818602154E-2</v>
      </c>
      <c r="M60" s="62">
        <f>J60/'סכום נכסי הקרן'!$C$41</f>
        <v>1.371066483579626E-4</v>
      </c>
    </row>
    <row r="61" spans="1:13">
      <c r="A61" s="60" t="s">
        <v>1463</v>
      </c>
      <c r="B61" s="54" t="s">
        <v>1464</v>
      </c>
      <c r="C61" s="67" t="s">
        <v>26</v>
      </c>
      <c r="D61" s="124" t="s">
        <v>2721</v>
      </c>
      <c r="E61" s="67" t="s">
        <v>1372</v>
      </c>
      <c r="F61" s="67" t="s">
        <v>130</v>
      </c>
      <c r="G61" s="61">
        <v>44.769945</v>
      </c>
      <c r="H61" s="63">
        <v>2553.8000000000002</v>
      </c>
      <c r="I61" s="124" t="s">
        <v>2721</v>
      </c>
      <c r="J61" s="61">
        <v>4.5866020690000004</v>
      </c>
      <c r="K61" s="62">
        <v>2.1915876316961235E-6</v>
      </c>
      <c r="L61" s="62">
        <f t="shared" si="0"/>
        <v>8.7336974959027688E-3</v>
      </c>
      <c r="M61" s="62">
        <f>J61/'סכום נכסי הקרן'!$C$41</f>
        <v>5.9999241512484103E-5</v>
      </c>
    </row>
    <row r="62" spans="1:13">
      <c r="A62" s="60" t="s">
        <v>1465</v>
      </c>
      <c r="B62" s="54" t="s">
        <v>1466</v>
      </c>
      <c r="C62" s="67" t="s">
        <v>119</v>
      </c>
      <c r="D62" s="124" t="s">
        <v>2721</v>
      </c>
      <c r="E62" s="67" t="s">
        <v>1372</v>
      </c>
      <c r="F62" s="67" t="s">
        <v>137</v>
      </c>
      <c r="G62" s="61">
        <v>319.90652499999999</v>
      </c>
      <c r="H62" s="63">
        <v>247450</v>
      </c>
      <c r="I62" s="124" t="s">
        <v>2721</v>
      </c>
      <c r="J62" s="61">
        <v>20.294472113000001</v>
      </c>
      <c r="K62" s="62">
        <v>3.9708037844546107E-8</v>
      </c>
      <c r="L62" s="62">
        <f t="shared" si="0"/>
        <v>3.8644246352206639E-2</v>
      </c>
      <c r="M62" s="62">
        <f>J62/'סכום נכסי הקרן'!$C$41</f>
        <v>2.6548039602261397E-4</v>
      </c>
    </row>
    <row r="63" spans="1:13">
      <c r="A63" s="60" t="s">
        <v>1467</v>
      </c>
      <c r="B63" s="54" t="s">
        <v>1468</v>
      </c>
      <c r="C63" s="67" t="s">
        <v>1230</v>
      </c>
      <c r="D63" s="124" t="s">
        <v>2721</v>
      </c>
      <c r="E63" s="67" t="s">
        <v>1372</v>
      </c>
      <c r="F63" s="67" t="s">
        <v>128</v>
      </c>
      <c r="G63" s="61">
        <v>79.007499999999993</v>
      </c>
      <c r="H63" s="63">
        <v>4006</v>
      </c>
      <c r="I63" s="124" t="s">
        <v>2721</v>
      </c>
      <c r="J63" s="61">
        <v>11.479601711999999</v>
      </c>
      <c r="K63" s="62">
        <v>5.5230688570429919E-7</v>
      </c>
      <c r="L63" s="62">
        <f t="shared" si="0"/>
        <v>2.1859181855711916E-2</v>
      </c>
      <c r="M63" s="62">
        <f>J63/'סכום נכסי הקרן'!$C$41</f>
        <v>1.5016942503921717E-4</v>
      </c>
    </row>
    <row r="64" spans="1:13">
      <c r="A64" s="60" t="s">
        <v>1469</v>
      </c>
      <c r="B64" s="54" t="s">
        <v>1470</v>
      </c>
      <c r="C64" s="67" t="s">
        <v>118</v>
      </c>
      <c r="D64" s="124" t="s">
        <v>2721</v>
      </c>
      <c r="E64" s="67" t="s">
        <v>1372</v>
      </c>
      <c r="F64" s="67" t="s">
        <v>128</v>
      </c>
      <c r="G64" s="61">
        <v>3.2378710000000002</v>
      </c>
      <c r="H64" s="63">
        <v>93137</v>
      </c>
      <c r="I64" s="124" t="s">
        <v>2721</v>
      </c>
      <c r="J64" s="61">
        <v>10.937783996999999</v>
      </c>
      <c r="K64" s="62">
        <v>1.6975106362086105E-7</v>
      </c>
      <c r="L64" s="62">
        <f t="shared" si="0"/>
        <v>2.0827465576526837E-2</v>
      </c>
      <c r="M64" s="62">
        <f>J64/'סכום נכסי הקרן'!$C$41</f>
        <v>1.4308168307927097E-4</v>
      </c>
    </row>
    <row r="65" spans="1:13">
      <c r="A65" s="60" t="s">
        <v>1471</v>
      </c>
      <c r="B65" s="54" t="s">
        <v>1472</v>
      </c>
      <c r="C65" s="67" t="s">
        <v>118</v>
      </c>
      <c r="D65" s="124" t="s">
        <v>2721</v>
      </c>
      <c r="E65" s="67" t="s">
        <v>1372</v>
      </c>
      <c r="F65" s="67" t="s">
        <v>128</v>
      </c>
      <c r="G65" s="61">
        <v>27.904012999999999</v>
      </c>
      <c r="H65" s="63">
        <v>5893.5</v>
      </c>
      <c r="I65" s="124" t="s">
        <v>2721</v>
      </c>
      <c r="J65" s="61">
        <v>5.964684836</v>
      </c>
      <c r="K65" s="62">
        <v>3.9580160283687941E-6</v>
      </c>
      <c r="L65" s="62">
        <f t="shared" si="0"/>
        <v>1.135780960116739E-2</v>
      </c>
      <c r="M65" s="62">
        <f>J65/'סכום נכסי הקרן'!$C$41</f>
        <v>7.8026513012724059E-5</v>
      </c>
    </row>
    <row r="66" spans="1:13">
      <c r="A66" s="60" t="s">
        <v>1473</v>
      </c>
      <c r="B66" s="54" t="s">
        <v>1474</v>
      </c>
      <c r="C66" s="67" t="s">
        <v>26</v>
      </c>
      <c r="D66" s="124" t="s">
        <v>2721</v>
      </c>
      <c r="E66" s="67" t="s">
        <v>1372</v>
      </c>
      <c r="F66" s="67" t="s">
        <v>130</v>
      </c>
      <c r="G66" s="61">
        <v>5.4960199999999997</v>
      </c>
      <c r="H66" s="63">
        <v>19498</v>
      </c>
      <c r="I66" s="124" t="s">
        <v>2721</v>
      </c>
      <c r="J66" s="61">
        <v>4.2988868519999999</v>
      </c>
      <c r="K66" s="62">
        <v>1.0549995201074959E-6</v>
      </c>
      <c r="L66" s="62">
        <f t="shared" si="0"/>
        <v>8.18583709021602E-3</v>
      </c>
      <c r="M66" s="62">
        <f>J66/'סכום נכסי הקרן'!$C$41</f>
        <v>5.6235519582414087E-5</v>
      </c>
    </row>
    <row r="67" spans="1:13">
      <c r="A67" s="60" t="s">
        <v>1475</v>
      </c>
      <c r="B67" s="54" t="s">
        <v>1476</v>
      </c>
      <c r="C67" s="67" t="s">
        <v>1230</v>
      </c>
      <c r="D67" s="124" t="s">
        <v>2721</v>
      </c>
      <c r="E67" s="67" t="s">
        <v>1372</v>
      </c>
      <c r="F67" s="67" t="s">
        <v>128</v>
      </c>
      <c r="G67" s="61">
        <v>11.204700000000001</v>
      </c>
      <c r="H67" s="63">
        <v>4602</v>
      </c>
      <c r="I67" s="124" t="s">
        <v>2721</v>
      </c>
      <c r="J67" s="61">
        <v>1.8702273459999998</v>
      </c>
      <c r="K67" s="62">
        <v>2.5406262801255942E-7</v>
      </c>
      <c r="L67" s="62">
        <f t="shared" si="0"/>
        <v>3.5612419919590541E-3</v>
      </c>
      <c r="M67" s="62">
        <f>J67/'סכום נכסי הקרן'!$C$41</f>
        <v>2.4465218592719853E-5</v>
      </c>
    </row>
    <row r="68" spans="1:13">
      <c r="A68" s="60" t="s">
        <v>1477</v>
      </c>
      <c r="B68" s="54" t="s">
        <v>1478</v>
      </c>
      <c r="C68" s="67" t="s">
        <v>26</v>
      </c>
      <c r="D68" s="124" t="s">
        <v>2721</v>
      </c>
      <c r="E68" s="67" t="s">
        <v>1372</v>
      </c>
      <c r="F68" s="67" t="s">
        <v>130</v>
      </c>
      <c r="G68" s="61">
        <v>12.770485000000001</v>
      </c>
      <c r="H68" s="63">
        <v>20075</v>
      </c>
      <c r="I68" s="124" t="s">
        <v>2721</v>
      </c>
      <c r="J68" s="61">
        <v>10.284438084</v>
      </c>
      <c r="K68" s="62">
        <v>3.1136133122028527E-6</v>
      </c>
      <c r="L68" s="62">
        <f t="shared" si="0"/>
        <v>1.9583379981464415E-2</v>
      </c>
      <c r="M68" s="62">
        <f>J68/'סכום נכסי הקרן'!$C$41</f>
        <v>1.3453499456442714E-4</v>
      </c>
    </row>
    <row r="69" spans="1:13">
      <c r="A69" s="60" t="s">
        <v>1479</v>
      </c>
      <c r="B69" s="54" t="s">
        <v>1480</v>
      </c>
      <c r="C69" s="67" t="s">
        <v>1230</v>
      </c>
      <c r="D69" s="124" t="s">
        <v>2721</v>
      </c>
      <c r="E69" s="67" t="s">
        <v>1372</v>
      </c>
      <c r="F69" s="67" t="s">
        <v>128</v>
      </c>
      <c r="G69" s="61">
        <v>8.6047360000000008</v>
      </c>
      <c r="H69" s="63">
        <v>8929</v>
      </c>
      <c r="I69" s="124" t="s">
        <v>2721</v>
      </c>
      <c r="J69" s="61">
        <v>2.7866851699999997</v>
      </c>
      <c r="K69" s="62">
        <v>1.0989445721583654E-7</v>
      </c>
      <c r="L69" s="62">
        <f t="shared" si="0"/>
        <v>5.306338968360671E-3</v>
      </c>
      <c r="M69" s="62">
        <f>J69/'סכום נכסי הקרן'!$C$41</f>
        <v>3.6453783000743634E-5</v>
      </c>
    </row>
    <row r="70" spans="1:13">
      <c r="A70" s="60" t="s">
        <v>1481</v>
      </c>
      <c r="B70" s="54" t="s">
        <v>1482</v>
      </c>
      <c r="C70" s="67" t="s">
        <v>118</v>
      </c>
      <c r="D70" s="124" t="s">
        <v>2721</v>
      </c>
      <c r="E70" s="67" t="s">
        <v>1372</v>
      </c>
      <c r="F70" s="67" t="s">
        <v>128</v>
      </c>
      <c r="G70" s="61">
        <v>59.4711</v>
      </c>
      <c r="H70" s="63">
        <v>3163.375</v>
      </c>
      <c r="I70" s="124" t="s">
        <v>2721</v>
      </c>
      <c r="J70" s="61">
        <v>6.8234530100000006</v>
      </c>
      <c r="K70" s="62">
        <v>2.3788439999999999E-6</v>
      </c>
      <c r="L70" s="62">
        <f t="shared" si="0"/>
        <v>1.2993055331665228E-2</v>
      </c>
      <c r="M70" s="62">
        <f>J70/'סכום נכסי הקרן'!$C$41</f>
        <v>8.9260415213072321E-5</v>
      </c>
    </row>
    <row r="71" spans="1:13">
      <c r="A71" s="60" t="s">
        <v>1483</v>
      </c>
      <c r="B71" s="54" t="s">
        <v>1484</v>
      </c>
      <c r="C71" s="67" t="s">
        <v>1230</v>
      </c>
      <c r="D71" s="124" t="s">
        <v>2721</v>
      </c>
      <c r="E71" s="67" t="s">
        <v>1372</v>
      </c>
      <c r="F71" s="67" t="s">
        <v>128</v>
      </c>
      <c r="G71" s="61">
        <v>13.401855000000001</v>
      </c>
      <c r="H71" s="63">
        <v>19248</v>
      </c>
      <c r="I71" s="124" t="s">
        <v>2721</v>
      </c>
      <c r="J71" s="61">
        <v>9.3561698209999999</v>
      </c>
      <c r="K71" s="62">
        <v>4.4120476778760285E-8</v>
      </c>
      <c r="L71" s="62">
        <f t="shared" si="0"/>
        <v>1.7815793850789536E-2</v>
      </c>
      <c r="M71" s="62">
        <f>J71/'סכום נכסי הקרן'!$C$41</f>
        <v>1.2239193291176142E-4</v>
      </c>
    </row>
    <row r="72" spans="1:13">
      <c r="A72" s="60" t="s">
        <v>1485</v>
      </c>
      <c r="B72" s="54" t="s">
        <v>1486</v>
      </c>
      <c r="C72" s="67" t="s">
        <v>1230</v>
      </c>
      <c r="D72" s="124" t="s">
        <v>2721</v>
      </c>
      <c r="E72" s="67" t="s">
        <v>1372</v>
      </c>
      <c r="F72" s="67" t="s">
        <v>128</v>
      </c>
      <c r="G72" s="61">
        <v>38.354550000000003</v>
      </c>
      <c r="H72" s="63">
        <v>6333</v>
      </c>
      <c r="I72" s="124" t="s">
        <v>2721</v>
      </c>
      <c r="J72" s="61">
        <v>8.8099599739999999</v>
      </c>
      <c r="K72" s="62">
        <v>1.7067390528904415E-7</v>
      </c>
      <c r="L72" s="62">
        <f t="shared" si="0"/>
        <v>1.6775714179343038E-2</v>
      </c>
      <c r="M72" s="62">
        <f>J72/'סכום נכסי הקרן'!$C$41</f>
        <v>1.1524673565382812E-4</v>
      </c>
    </row>
    <row r="73" spans="1:13">
      <c r="A73" s="60" t="s">
        <v>1487</v>
      </c>
      <c r="B73" s="54" t="s">
        <v>1488</v>
      </c>
      <c r="C73" s="67" t="s">
        <v>120</v>
      </c>
      <c r="D73" s="124" t="s">
        <v>2721</v>
      </c>
      <c r="E73" s="67" t="s">
        <v>1372</v>
      </c>
      <c r="F73" s="67" t="s">
        <v>132</v>
      </c>
      <c r="G73" s="61">
        <v>45.968000000000004</v>
      </c>
      <c r="H73" s="63">
        <v>9441</v>
      </c>
      <c r="I73" s="124" t="s">
        <v>2721</v>
      </c>
      <c r="J73" s="61">
        <v>10.74240318</v>
      </c>
      <c r="K73" s="62">
        <v>3.0715648209527549E-7</v>
      </c>
      <c r="L73" s="62">
        <f t="shared" si="0"/>
        <v>2.0455426117574522E-2</v>
      </c>
      <c r="M73" s="62">
        <f>J73/'סכום נכסי הקרן'!$C$41</f>
        <v>1.40525825682066E-4</v>
      </c>
    </row>
    <row r="74" spans="1:13">
      <c r="A74" s="126" t="s">
        <v>2721</v>
      </c>
      <c r="B74" s="126" t="s">
        <v>2721</v>
      </c>
      <c r="C74" s="127" t="s">
        <v>2721</v>
      </c>
      <c r="D74" s="127" t="s">
        <v>2721</v>
      </c>
      <c r="E74" s="127" t="s">
        <v>2721</v>
      </c>
      <c r="F74" s="127" t="s">
        <v>2721</v>
      </c>
      <c r="G74" s="127" t="s">
        <v>2721</v>
      </c>
      <c r="H74" s="127" t="s">
        <v>2721</v>
      </c>
      <c r="I74" s="127" t="s">
        <v>2721</v>
      </c>
      <c r="J74" s="127" t="s">
        <v>2721</v>
      </c>
      <c r="K74" s="127" t="s">
        <v>2721</v>
      </c>
      <c r="L74" s="127" t="s">
        <v>2721</v>
      </c>
      <c r="M74" s="127" t="s">
        <v>2721</v>
      </c>
    </row>
    <row r="75" spans="1:13">
      <c r="A75" s="126" t="s">
        <v>2721</v>
      </c>
      <c r="B75" s="126" t="s">
        <v>2721</v>
      </c>
      <c r="C75" s="127" t="s">
        <v>2721</v>
      </c>
      <c r="D75" s="127" t="s">
        <v>2721</v>
      </c>
      <c r="E75" s="127" t="s">
        <v>2721</v>
      </c>
      <c r="F75" s="127" t="s">
        <v>2721</v>
      </c>
      <c r="G75" s="127" t="s">
        <v>2721</v>
      </c>
      <c r="H75" s="127" t="s">
        <v>2721</v>
      </c>
      <c r="I75" s="127" t="s">
        <v>2721</v>
      </c>
      <c r="J75" s="127" t="s">
        <v>2721</v>
      </c>
      <c r="K75" s="127" t="s">
        <v>2721</v>
      </c>
      <c r="L75" s="127" t="s">
        <v>2721</v>
      </c>
      <c r="M75" s="127" t="s">
        <v>2721</v>
      </c>
    </row>
    <row r="76" spans="1:13">
      <c r="A76" s="126" t="s">
        <v>2721</v>
      </c>
      <c r="B76" s="126" t="s">
        <v>2721</v>
      </c>
      <c r="C76" s="127" t="s">
        <v>2721</v>
      </c>
      <c r="D76" s="127" t="s">
        <v>2721</v>
      </c>
      <c r="E76" s="127" t="s">
        <v>2721</v>
      </c>
      <c r="F76" s="127" t="s">
        <v>2721</v>
      </c>
      <c r="G76" s="127" t="s">
        <v>2721</v>
      </c>
      <c r="H76" s="127" t="s">
        <v>2721</v>
      </c>
      <c r="I76" s="127" t="s">
        <v>2721</v>
      </c>
      <c r="J76" s="127" t="s">
        <v>2721</v>
      </c>
      <c r="K76" s="127" t="s">
        <v>2721</v>
      </c>
      <c r="L76" s="127" t="s">
        <v>2721</v>
      </c>
      <c r="M76" s="127" t="s">
        <v>2721</v>
      </c>
    </row>
    <row r="77" spans="1:13">
      <c r="A77" s="92" t="s">
        <v>200</v>
      </c>
      <c r="B77" s="126" t="s">
        <v>2721</v>
      </c>
      <c r="C77" s="127" t="s">
        <v>2721</v>
      </c>
      <c r="D77" s="127" t="s">
        <v>2721</v>
      </c>
      <c r="E77" s="127" t="s">
        <v>2721</v>
      </c>
      <c r="F77" s="127" t="s">
        <v>2721</v>
      </c>
      <c r="G77" s="127" t="s">
        <v>2721</v>
      </c>
      <c r="H77" s="127" t="s">
        <v>2721</v>
      </c>
      <c r="I77" s="127" t="s">
        <v>2721</v>
      </c>
      <c r="J77" s="127" t="s">
        <v>2721</v>
      </c>
      <c r="K77" s="127" t="s">
        <v>2721</v>
      </c>
      <c r="L77" s="127" t="s">
        <v>2721</v>
      </c>
      <c r="M77" s="127" t="s">
        <v>2721</v>
      </c>
    </row>
    <row r="78" spans="1:13">
      <c r="A78" s="92" t="s">
        <v>109</v>
      </c>
      <c r="B78" s="126" t="s">
        <v>2721</v>
      </c>
      <c r="C78" s="127" t="s">
        <v>2721</v>
      </c>
      <c r="D78" s="127" t="s">
        <v>2721</v>
      </c>
      <c r="E78" s="127" t="s">
        <v>2721</v>
      </c>
      <c r="F78" s="127" t="s">
        <v>2721</v>
      </c>
      <c r="G78" s="127" t="s">
        <v>2721</v>
      </c>
      <c r="H78" s="127" t="s">
        <v>2721</v>
      </c>
      <c r="I78" s="127" t="s">
        <v>2721</v>
      </c>
      <c r="J78" s="127" t="s">
        <v>2721</v>
      </c>
      <c r="K78" s="127" t="s">
        <v>2721</v>
      </c>
      <c r="L78" s="127" t="s">
        <v>2721</v>
      </c>
      <c r="M78" s="127" t="s">
        <v>2721</v>
      </c>
    </row>
    <row r="79" spans="1:13">
      <c r="A79" s="92" t="s">
        <v>183</v>
      </c>
      <c r="B79" s="126" t="s">
        <v>2721</v>
      </c>
      <c r="C79" s="127" t="s">
        <v>2721</v>
      </c>
      <c r="D79" s="127" t="s">
        <v>2721</v>
      </c>
      <c r="E79" s="127" t="s">
        <v>2721</v>
      </c>
      <c r="F79" s="127" t="s">
        <v>2721</v>
      </c>
      <c r="G79" s="127" t="s">
        <v>2721</v>
      </c>
      <c r="H79" s="127" t="s">
        <v>2721</v>
      </c>
      <c r="I79" s="127" t="s">
        <v>2721</v>
      </c>
      <c r="J79" s="127" t="s">
        <v>2721</v>
      </c>
      <c r="K79" s="127" t="s">
        <v>2721</v>
      </c>
      <c r="L79" s="127" t="s">
        <v>2721</v>
      </c>
      <c r="M79" s="127" t="s">
        <v>2721</v>
      </c>
    </row>
    <row r="80" spans="1:13">
      <c r="A80" s="92" t="s">
        <v>191</v>
      </c>
      <c r="B80" s="126" t="s">
        <v>2721</v>
      </c>
      <c r="C80" s="127" t="s">
        <v>2721</v>
      </c>
      <c r="D80" s="127" t="s">
        <v>2721</v>
      </c>
      <c r="E80" s="127" t="s">
        <v>2721</v>
      </c>
      <c r="F80" s="127" t="s">
        <v>2721</v>
      </c>
      <c r="G80" s="127" t="s">
        <v>2721</v>
      </c>
      <c r="H80" s="127" t="s">
        <v>2721</v>
      </c>
      <c r="I80" s="127" t="s">
        <v>2721</v>
      </c>
      <c r="J80" s="127" t="s">
        <v>2721</v>
      </c>
      <c r="K80" s="127" t="s">
        <v>2721</v>
      </c>
      <c r="L80" s="127" t="s">
        <v>2721</v>
      </c>
      <c r="M80" s="127" t="s">
        <v>2721</v>
      </c>
    </row>
    <row r="81" spans="1:13">
      <c r="A81" s="92" t="s">
        <v>198</v>
      </c>
      <c r="B81" s="126" t="s">
        <v>2721</v>
      </c>
      <c r="C81" s="127" t="s">
        <v>2721</v>
      </c>
      <c r="D81" s="127" t="s">
        <v>2721</v>
      </c>
      <c r="E81" s="127" t="s">
        <v>2721</v>
      </c>
      <c r="F81" s="127" t="s">
        <v>2721</v>
      </c>
      <c r="G81" s="127" t="s">
        <v>2721</v>
      </c>
      <c r="H81" s="127" t="s">
        <v>2721</v>
      </c>
      <c r="I81" s="127" t="s">
        <v>2721</v>
      </c>
      <c r="J81" s="127" t="s">
        <v>2721</v>
      </c>
      <c r="K81" s="127" t="s">
        <v>2721</v>
      </c>
      <c r="L81" s="127" t="s">
        <v>2721</v>
      </c>
      <c r="M81" s="127" t="s">
        <v>2721</v>
      </c>
    </row>
    <row r="82" spans="1:13" hidden="1">
      <c r="C82" s="1"/>
      <c r="D82" s="1"/>
      <c r="E82" s="1"/>
      <c r="F82" s="1"/>
    </row>
    <row r="83" spans="1:13" hidden="1">
      <c r="C83" s="1"/>
      <c r="D83" s="1"/>
      <c r="E83" s="1"/>
      <c r="F83" s="1"/>
    </row>
    <row r="84" spans="1:13" hidden="1">
      <c r="C84" s="1"/>
      <c r="D84" s="1"/>
      <c r="E84" s="1"/>
      <c r="F84" s="1"/>
    </row>
    <row r="85" spans="1:13" hidden="1">
      <c r="C85" s="1"/>
      <c r="D85" s="1"/>
      <c r="E85" s="1"/>
      <c r="F85" s="1"/>
    </row>
    <row r="86" spans="1:13" hidden="1">
      <c r="C86" s="1"/>
      <c r="D86" s="1"/>
      <c r="E86" s="1"/>
      <c r="F86" s="1"/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C95" s="1"/>
      <c r="D95" s="1"/>
      <c r="E95" s="1"/>
      <c r="F95" s="1"/>
    </row>
    <row r="96" spans="1:13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76 I1:I5 A1:A41 I7:I1048576 C1:H1048576 B5:B1048576 A78:A1048576 J1:AY1048576 BA1:XFD1048576 AZ1:AZ9999 AZ10001:AZ1048576" xr:uid="{00000000-0002-0000-06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1.85546875" style="2" bestFit="1" customWidth="1"/>
    <col min="2" max="2" width="64.8554687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" style="1" bestFit="1" customWidth="1"/>
    <col min="9" max="9" width="14.28515625" style="1" customWidth="1"/>
    <col min="10" max="10" width="9.570312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142</v>
      </c>
      <c r="B1" s="36" t="s" vm="1">
        <v>208</v>
      </c>
    </row>
    <row r="2" spans="1:14">
      <c r="A2" s="36" t="s">
        <v>141</v>
      </c>
      <c r="B2" s="36" t="s">
        <v>209</v>
      </c>
    </row>
    <row r="3" spans="1:14">
      <c r="A3" s="36" t="s">
        <v>143</v>
      </c>
      <c r="B3" s="36" t="s">
        <v>210</v>
      </c>
    </row>
    <row r="4" spans="1:14">
      <c r="A4" s="36" t="s">
        <v>144</v>
      </c>
      <c r="B4" s="36">
        <v>8602</v>
      </c>
    </row>
    <row r="5" spans="1:14" ht="18.75">
      <c r="A5" s="150" t="s">
        <v>90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</row>
    <row r="6" spans="1:14" s="3" customFormat="1">
      <c r="A6" s="37" t="s">
        <v>112</v>
      </c>
      <c r="B6" s="38" t="s">
        <v>44</v>
      </c>
      <c r="C6" s="38" t="s">
        <v>116</v>
      </c>
      <c r="D6" s="38" t="s">
        <v>114</v>
      </c>
      <c r="E6" s="38" t="s">
        <v>65</v>
      </c>
      <c r="F6" s="38" t="s">
        <v>14</v>
      </c>
      <c r="G6" s="38" t="s">
        <v>66</v>
      </c>
      <c r="H6" s="38" t="s">
        <v>100</v>
      </c>
      <c r="I6" s="38" t="s">
        <v>185</v>
      </c>
      <c r="J6" s="38" t="s">
        <v>184</v>
      </c>
      <c r="K6" s="38" t="s">
        <v>62</v>
      </c>
      <c r="L6" s="38" t="s">
        <v>59</v>
      </c>
      <c r="M6" s="38" t="s">
        <v>145</v>
      </c>
      <c r="N6" s="136" t="s">
        <v>147</v>
      </c>
    </row>
    <row r="7" spans="1:14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118" t="s">
        <v>2721</v>
      </c>
      <c r="G7" s="118" t="s">
        <v>2721</v>
      </c>
      <c r="H7" s="118" t="s">
        <v>2721</v>
      </c>
      <c r="I7" s="26" t="s">
        <v>192</v>
      </c>
      <c r="J7" s="118" t="s">
        <v>2721</v>
      </c>
      <c r="K7" s="26" t="s">
        <v>188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29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124" t="s">
        <v>2721</v>
      </c>
      <c r="I9" s="124" t="s">
        <v>2721</v>
      </c>
      <c r="J9" s="124" t="s">
        <v>2721</v>
      </c>
      <c r="K9" s="61">
        <v>19.153714259000004</v>
      </c>
      <c r="L9" s="124" t="s">
        <v>2721</v>
      </c>
      <c r="M9" s="62">
        <f>IFERROR(K9/$K$9,0)</f>
        <v>1</v>
      </c>
      <c r="N9" s="62">
        <f>K9/'סכום נכסי הקרן'!$C$41</f>
        <v>2.5055767001330666E-4</v>
      </c>
    </row>
    <row r="10" spans="1:14" s="4" customFormat="1" ht="20.25">
      <c r="A10" s="69" t="s">
        <v>178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124" t="s">
        <v>2721</v>
      </c>
      <c r="I10" s="124" t="s">
        <v>2721</v>
      </c>
      <c r="J10" s="124" t="s">
        <v>2721</v>
      </c>
      <c r="K10" s="61">
        <v>19.153714259000004</v>
      </c>
      <c r="L10" s="124" t="s">
        <v>2721</v>
      </c>
      <c r="M10" s="62">
        <f t="shared" ref="M10:M15" si="0">IFERROR(K10/$K$9,0)</f>
        <v>1</v>
      </c>
      <c r="N10" s="62">
        <f>K10/'סכום נכסי הקרן'!$C$41</f>
        <v>2.5055767001330666E-4</v>
      </c>
    </row>
    <row r="11" spans="1:14">
      <c r="A11" s="71" t="s">
        <v>28</v>
      </c>
      <c r="B11" s="121" t="s">
        <v>2721</v>
      </c>
      <c r="C11" s="121" t="s">
        <v>2721</v>
      </c>
      <c r="D11" s="121" t="s">
        <v>2721</v>
      </c>
      <c r="E11" s="121" t="s">
        <v>2721</v>
      </c>
      <c r="F11" s="121" t="s">
        <v>2721</v>
      </c>
      <c r="G11" s="121" t="s">
        <v>2721</v>
      </c>
      <c r="H11" s="121" t="s">
        <v>2721</v>
      </c>
      <c r="I11" s="121" t="s">
        <v>2721</v>
      </c>
      <c r="J11" s="121" t="s">
        <v>2721</v>
      </c>
      <c r="K11" s="64">
        <v>19.153714259000004</v>
      </c>
      <c r="L11" s="121" t="s">
        <v>2721</v>
      </c>
      <c r="M11" s="65">
        <f t="shared" si="0"/>
        <v>1</v>
      </c>
      <c r="N11" s="65">
        <f>K11/'סכום נכסי הקרן'!$C$41</f>
        <v>2.5055767001330666E-4</v>
      </c>
    </row>
    <row r="12" spans="1:14">
      <c r="A12" s="60" t="s">
        <v>1489</v>
      </c>
      <c r="B12" s="54" t="s">
        <v>1490</v>
      </c>
      <c r="C12" s="67" t="s">
        <v>26</v>
      </c>
      <c r="D12" s="124" t="s">
        <v>2721</v>
      </c>
      <c r="E12" s="67" t="s">
        <v>1372</v>
      </c>
      <c r="F12" s="54" t="s">
        <v>573</v>
      </c>
      <c r="G12" s="124" t="s">
        <v>2721</v>
      </c>
      <c r="H12" s="67" t="s">
        <v>128</v>
      </c>
      <c r="I12" s="61">
        <v>3.263728</v>
      </c>
      <c r="J12" s="63">
        <v>22796</v>
      </c>
      <c r="K12" s="61">
        <v>2.6984859499999998</v>
      </c>
      <c r="L12" s="62">
        <v>3.8284022109790633E-7</v>
      </c>
      <c r="M12" s="62">
        <f t="shared" si="0"/>
        <v>0.14088577878476113</v>
      </c>
      <c r="N12" s="62">
        <f>K12/'סכום נכסי הקרן'!$C$41</f>
        <v>3.5300012470319906E-5</v>
      </c>
    </row>
    <row r="13" spans="1:14">
      <c r="A13" s="60" t="s">
        <v>1491</v>
      </c>
      <c r="B13" s="54" t="s">
        <v>1492</v>
      </c>
      <c r="C13" s="67" t="s">
        <v>26</v>
      </c>
      <c r="D13" s="124" t="s">
        <v>2721</v>
      </c>
      <c r="E13" s="67" t="s">
        <v>1372</v>
      </c>
      <c r="F13" s="54" t="s">
        <v>573</v>
      </c>
      <c r="G13" s="124" t="s">
        <v>2721</v>
      </c>
      <c r="H13" s="67" t="s">
        <v>128</v>
      </c>
      <c r="I13" s="61">
        <v>18.347553000000001</v>
      </c>
      <c r="J13" s="63">
        <v>4107</v>
      </c>
      <c r="K13" s="61">
        <v>2.7330677649999999</v>
      </c>
      <c r="L13" s="62">
        <v>2.5400764024141349E-7</v>
      </c>
      <c r="M13" s="62">
        <f t="shared" si="0"/>
        <v>0.14269126750263478</v>
      </c>
      <c r="N13" s="62">
        <f>K13/'סכום נכסי הקרן'!$C$41</f>
        <v>3.5752391516705638E-5</v>
      </c>
    </row>
    <row r="14" spans="1:14">
      <c r="A14" s="60" t="s">
        <v>1493</v>
      </c>
      <c r="B14" s="54" t="s">
        <v>1494</v>
      </c>
      <c r="C14" s="67" t="s">
        <v>26</v>
      </c>
      <c r="D14" s="124" t="s">
        <v>2721</v>
      </c>
      <c r="E14" s="67" t="s">
        <v>1372</v>
      </c>
      <c r="F14" s="54" t="s">
        <v>573</v>
      </c>
      <c r="G14" s="124" t="s">
        <v>2721</v>
      </c>
      <c r="H14" s="67" t="s">
        <v>128</v>
      </c>
      <c r="I14" s="61">
        <v>48.266399999999997</v>
      </c>
      <c r="J14" s="63">
        <v>1264.03</v>
      </c>
      <c r="K14" s="61">
        <v>2.2128391409999999</v>
      </c>
      <c r="L14" s="62">
        <v>1.5778660150938004E-7</v>
      </c>
      <c r="M14" s="62">
        <f t="shared" si="0"/>
        <v>0.11553054990157977</v>
      </c>
      <c r="N14" s="62">
        <f>K14/'סכום נכסי הקרן'!$C$41</f>
        <v>2.8947065398695884E-5</v>
      </c>
    </row>
    <row r="15" spans="1:14">
      <c r="A15" s="60" t="s">
        <v>1495</v>
      </c>
      <c r="B15" s="54" t="s">
        <v>1496</v>
      </c>
      <c r="C15" s="67" t="s">
        <v>121</v>
      </c>
      <c r="D15" s="124" t="s">
        <v>2721</v>
      </c>
      <c r="E15" s="67" t="s">
        <v>1372</v>
      </c>
      <c r="F15" s="54" t="s">
        <v>573</v>
      </c>
      <c r="G15" s="124" t="s">
        <v>2721</v>
      </c>
      <c r="H15" s="67" t="s">
        <v>128</v>
      </c>
      <c r="I15" s="61">
        <v>24.89612</v>
      </c>
      <c r="J15" s="63">
        <v>12745.9</v>
      </c>
      <c r="K15" s="61">
        <v>11.509321403000001</v>
      </c>
      <c r="L15" s="62">
        <v>2.7208216776542742E-7</v>
      </c>
      <c r="M15" s="62">
        <f t="shared" si="0"/>
        <v>0.60089240381102416</v>
      </c>
      <c r="N15" s="62">
        <f>K15/'סכום נכסי הקרן'!$C$41</f>
        <v>1.505582006275852E-4</v>
      </c>
    </row>
    <row r="16" spans="1:14">
      <c r="A16" s="123" t="s">
        <v>2721</v>
      </c>
      <c r="B16" s="124" t="s">
        <v>2721</v>
      </c>
      <c r="C16" s="124" t="s">
        <v>2721</v>
      </c>
      <c r="D16" s="124" t="s">
        <v>2721</v>
      </c>
      <c r="E16" s="124" t="s">
        <v>2721</v>
      </c>
      <c r="F16" s="124" t="s">
        <v>2721</v>
      </c>
      <c r="G16" s="124" t="s">
        <v>2721</v>
      </c>
      <c r="H16" s="124" t="s">
        <v>2721</v>
      </c>
      <c r="I16" s="124" t="s">
        <v>2721</v>
      </c>
      <c r="J16" s="124" t="s">
        <v>2721</v>
      </c>
      <c r="K16" s="124" t="s">
        <v>2721</v>
      </c>
      <c r="L16" s="124" t="s">
        <v>2721</v>
      </c>
      <c r="M16" s="124" t="s">
        <v>2721</v>
      </c>
      <c r="N16" s="124" t="s">
        <v>2721</v>
      </c>
    </row>
    <row r="17" spans="1:14">
      <c r="A17" s="124" t="s">
        <v>2721</v>
      </c>
      <c r="B17" s="124" t="s">
        <v>2721</v>
      </c>
      <c r="C17" s="124" t="s">
        <v>2721</v>
      </c>
      <c r="D17" s="124" t="s">
        <v>2721</v>
      </c>
      <c r="E17" s="124" t="s">
        <v>2721</v>
      </c>
      <c r="F17" s="124" t="s">
        <v>2721</v>
      </c>
      <c r="G17" s="124" t="s">
        <v>2721</v>
      </c>
      <c r="H17" s="124" t="s">
        <v>2721</v>
      </c>
      <c r="I17" s="124" t="s">
        <v>2721</v>
      </c>
      <c r="J17" s="124" t="s">
        <v>2721</v>
      </c>
      <c r="K17" s="124" t="s">
        <v>2721</v>
      </c>
      <c r="L17" s="124" t="s">
        <v>2721</v>
      </c>
      <c r="M17" s="124" t="s">
        <v>2721</v>
      </c>
      <c r="N17" s="124" t="s">
        <v>2721</v>
      </c>
    </row>
    <row r="18" spans="1:14">
      <c r="A18" s="124" t="s">
        <v>2721</v>
      </c>
      <c r="B18" s="124" t="s">
        <v>2721</v>
      </c>
      <c r="C18" s="124" t="s">
        <v>2721</v>
      </c>
      <c r="D18" s="124" t="s">
        <v>2721</v>
      </c>
      <c r="E18" s="124" t="s">
        <v>2721</v>
      </c>
      <c r="F18" s="124" t="s">
        <v>2721</v>
      </c>
      <c r="G18" s="124" t="s">
        <v>2721</v>
      </c>
      <c r="H18" s="124" t="s">
        <v>2721</v>
      </c>
      <c r="I18" s="124" t="s">
        <v>2721</v>
      </c>
      <c r="J18" s="124" t="s">
        <v>2721</v>
      </c>
      <c r="K18" s="124" t="s">
        <v>2721</v>
      </c>
      <c r="L18" s="124" t="s">
        <v>2721</v>
      </c>
      <c r="M18" s="124" t="s">
        <v>2721</v>
      </c>
      <c r="N18" s="124" t="s">
        <v>2721</v>
      </c>
    </row>
    <row r="19" spans="1:14">
      <c r="A19" s="92" t="s">
        <v>200</v>
      </c>
      <c r="B19" s="124" t="s">
        <v>2721</v>
      </c>
      <c r="C19" s="124" t="s">
        <v>2721</v>
      </c>
      <c r="D19" s="124" t="s">
        <v>2721</v>
      </c>
      <c r="E19" s="124" t="s">
        <v>2721</v>
      </c>
      <c r="F19" s="124" t="s">
        <v>2721</v>
      </c>
      <c r="G19" s="124" t="s">
        <v>2721</v>
      </c>
      <c r="H19" s="124" t="s">
        <v>2721</v>
      </c>
      <c r="I19" s="124" t="s">
        <v>2721</v>
      </c>
      <c r="J19" s="124" t="s">
        <v>2721</v>
      </c>
      <c r="K19" s="124" t="s">
        <v>2721</v>
      </c>
      <c r="L19" s="124" t="s">
        <v>2721</v>
      </c>
      <c r="M19" s="124" t="s">
        <v>2721</v>
      </c>
      <c r="N19" s="124" t="s">
        <v>2721</v>
      </c>
    </row>
    <row r="20" spans="1:14">
      <c r="A20" s="92" t="s">
        <v>109</v>
      </c>
      <c r="B20" s="124" t="s">
        <v>2721</v>
      </c>
      <c r="C20" s="124" t="s">
        <v>2721</v>
      </c>
      <c r="D20" s="124" t="s">
        <v>2721</v>
      </c>
      <c r="E20" s="124" t="s">
        <v>2721</v>
      </c>
      <c r="F20" s="124" t="s">
        <v>2721</v>
      </c>
      <c r="G20" s="124" t="s">
        <v>2721</v>
      </c>
      <c r="H20" s="124" t="s">
        <v>2721</v>
      </c>
      <c r="I20" s="124" t="s">
        <v>2721</v>
      </c>
      <c r="J20" s="124" t="s">
        <v>2721</v>
      </c>
      <c r="K20" s="124" t="s">
        <v>2721</v>
      </c>
      <c r="L20" s="124" t="s">
        <v>2721</v>
      </c>
      <c r="M20" s="124" t="s">
        <v>2721</v>
      </c>
      <c r="N20" s="124" t="s">
        <v>2721</v>
      </c>
    </row>
    <row r="21" spans="1:14">
      <c r="A21" s="92" t="s">
        <v>183</v>
      </c>
      <c r="B21" s="124" t="s">
        <v>2721</v>
      </c>
      <c r="C21" s="124" t="s">
        <v>2721</v>
      </c>
      <c r="D21" s="124" t="s">
        <v>2721</v>
      </c>
      <c r="E21" s="124" t="s">
        <v>2721</v>
      </c>
      <c r="F21" s="124" t="s">
        <v>2721</v>
      </c>
      <c r="G21" s="124" t="s">
        <v>2721</v>
      </c>
      <c r="H21" s="124" t="s">
        <v>2721</v>
      </c>
      <c r="I21" s="124" t="s">
        <v>2721</v>
      </c>
      <c r="J21" s="124" t="s">
        <v>2721</v>
      </c>
      <c r="K21" s="124" t="s">
        <v>2721</v>
      </c>
      <c r="L21" s="124" t="s">
        <v>2721</v>
      </c>
      <c r="M21" s="124" t="s">
        <v>2721</v>
      </c>
      <c r="N21" s="124" t="s">
        <v>2721</v>
      </c>
    </row>
    <row r="22" spans="1:14">
      <c r="A22" s="92" t="s">
        <v>191</v>
      </c>
      <c r="B22" s="124" t="s">
        <v>2721</v>
      </c>
      <c r="C22" s="124" t="s">
        <v>2721</v>
      </c>
      <c r="D22" s="124" t="s">
        <v>2721</v>
      </c>
      <c r="E22" s="124" t="s">
        <v>2721</v>
      </c>
      <c r="F22" s="124" t="s">
        <v>2721</v>
      </c>
      <c r="G22" s="124" t="s">
        <v>2721</v>
      </c>
      <c r="H22" s="124" t="s">
        <v>2721</v>
      </c>
      <c r="I22" s="124" t="s">
        <v>2721</v>
      </c>
      <c r="J22" s="124" t="s">
        <v>2721</v>
      </c>
      <c r="K22" s="124" t="s">
        <v>2721</v>
      </c>
      <c r="L22" s="124" t="s">
        <v>2721</v>
      </c>
      <c r="M22" s="124" t="s">
        <v>2721</v>
      </c>
      <c r="N22" s="124" t="s">
        <v>2721</v>
      </c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B116" s="1"/>
      <c r="C116" s="1"/>
      <c r="D116" s="1"/>
    </row>
    <row r="117" spans="1:14" hidden="1">
      <c r="B117" s="1"/>
      <c r="C117" s="1"/>
      <c r="D117" s="1"/>
    </row>
    <row r="118" spans="1:14" hidden="1">
      <c r="B118" s="1"/>
      <c r="C118" s="1"/>
      <c r="D118" s="1"/>
    </row>
    <row r="119" spans="1:14" hidden="1">
      <c r="B119" s="1"/>
      <c r="C119" s="1"/>
      <c r="D119" s="1"/>
    </row>
    <row r="120" spans="1:14" hidden="1">
      <c r="B120" s="1"/>
      <c r="C120" s="1"/>
      <c r="D120" s="1"/>
    </row>
    <row r="121" spans="1:14" hidden="1">
      <c r="B121" s="1"/>
      <c r="C121" s="1"/>
      <c r="D121" s="1"/>
    </row>
    <row r="122" spans="1:14" hidden="1">
      <c r="B122" s="1"/>
      <c r="C122" s="1"/>
      <c r="D122" s="1"/>
    </row>
    <row r="123" spans="1:14" hidden="1">
      <c r="B123" s="1"/>
      <c r="C123" s="1"/>
      <c r="D123" s="1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20:A35 A1:A18 A37:A1048576 B5:B1048576 C1:AY1048576 BA1:XFD1048576 AZ1:AZ9999 AZ10001:AZ1048576" xr:uid="{00000000-0002-0000-07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64.8554687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142</v>
      </c>
      <c r="B1" s="36" t="s" vm="1">
        <v>208</v>
      </c>
    </row>
    <row r="2" spans="1:11">
      <c r="A2" s="36" t="s">
        <v>141</v>
      </c>
      <c r="B2" s="36" t="s">
        <v>209</v>
      </c>
    </row>
    <row r="3" spans="1:11">
      <c r="A3" s="36" t="s">
        <v>143</v>
      </c>
      <c r="B3" s="36" t="s">
        <v>210</v>
      </c>
    </row>
    <row r="4" spans="1:11">
      <c r="A4" s="36" t="s">
        <v>144</v>
      </c>
      <c r="B4" s="36">
        <v>8602</v>
      </c>
    </row>
    <row r="5" spans="1:11" ht="18.75">
      <c r="A5" s="153" t="s">
        <v>91</v>
      </c>
      <c r="B5" s="154"/>
      <c r="C5" s="154"/>
      <c r="D5" s="154"/>
      <c r="E5" s="154"/>
      <c r="F5" s="154"/>
      <c r="G5" s="154"/>
      <c r="H5" s="154"/>
      <c r="I5" s="154"/>
      <c r="J5" s="154"/>
      <c r="K5" s="155"/>
    </row>
    <row r="6" spans="1:11" s="3" customFormat="1">
      <c r="A6" s="17" t="s">
        <v>113</v>
      </c>
      <c r="B6" s="25" t="s">
        <v>44</v>
      </c>
      <c r="C6" s="25" t="s">
        <v>116</v>
      </c>
      <c r="D6" s="25" t="s">
        <v>65</v>
      </c>
      <c r="E6" s="25" t="s">
        <v>100</v>
      </c>
      <c r="F6" s="25" t="s">
        <v>185</v>
      </c>
      <c r="G6" s="25" t="s">
        <v>184</v>
      </c>
      <c r="H6" s="25" t="s">
        <v>62</v>
      </c>
      <c r="I6" s="25" t="s">
        <v>59</v>
      </c>
      <c r="J6" s="25" t="s">
        <v>145</v>
      </c>
      <c r="K6" s="52" t="s">
        <v>147</v>
      </c>
    </row>
    <row r="7" spans="1:11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12" t="s">
        <v>192</v>
      </c>
      <c r="G7" s="118" t="s">
        <v>2721</v>
      </c>
      <c r="H7" s="12" t="s">
        <v>188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48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61">
        <v>5.5012318000000004E-2</v>
      </c>
      <c r="I9" s="124" t="s">
        <v>2721</v>
      </c>
      <c r="J9" s="62">
        <f>IFERROR(H9/$H$9,0)</f>
        <v>1</v>
      </c>
      <c r="K9" s="62">
        <f>H9/'סכום נכסי הקרן'!$C$41</f>
        <v>7.1963891878747954E-7</v>
      </c>
    </row>
    <row r="10" spans="1:11" s="4" customFormat="1" ht="20.25">
      <c r="A10" s="69" t="s">
        <v>24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61">
        <v>5.3778207000000008E-2</v>
      </c>
      <c r="I10" s="124" t="s">
        <v>2721</v>
      </c>
      <c r="J10" s="62">
        <f t="shared" ref="J10:J20" si="0">IFERROR(H10/$H$9,0)</f>
        <v>0.97756664243815361</v>
      </c>
      <c r="K10" s="62">
        <f>H10/'סכום נכסי הקרן'!$C$41</f>
        <v>7.0349500160689952E-7</v>
      </c>
    </row>
    <row r="11" spans="1:11">
      <c r="A11" s="71" t="s">
        <v>1497</v>
      </c>
      <c r="B11" s="121" t="s">
        <v>2721</v>
      </c>
      <c r="C11" s="121" t="s">
        <v>2721</v>
      </c>
      <c r="D11" s="121" t="s">
        <v>2721</v>
      </c>
      <c r="E11" s="121" t="s">
        <v>2721</v>
      </c>
      <c r="F11" s="121" t="s">
        <v>2721</v>
      </c>
      <c r="G11" s="121" t="s">
        <v>2721</v>
      </c>
      <c r="H11" s="64">
        <v>5.3778207000000008E-2</v>
      </c>
      <c r="I11" s="121" t="s">
        <v>2721</v>
      </c>
      <c r="J11" s="65">
        <f t="shared" si="0"/>
        <v>0.97756664243815361</v>
      </c>
      <c r="K11" s="65">
        <f>H11/'סכום נכסי הקרן'!$C$41</f>
        <v>7.0349500160689952E-7</v>
      </c>
    </row>
    <row r="12" spans="1:11">
      <c r="A12" s="60" t="s">
        <v>1498</v>
      </c>
      <c r="B12" s="54" t="s">
        <v>1499</v>
      </c>
      <c r="C12" s="67" t="s">
        <v>117</v>
      </c>
      <c r="D12" s="67" t="s">
        <v>1097</v>
      </c>
      <c r="E12" s="67" t="s">
        <v>129</v>
      </c>
      <c r="F12" s="61">
        <v>7.7498899999999988</v>
      </c>
      <c r="G12" s="63">
        <v>90</v>
      </c>
      <c r="H12" s="61">
        <v>6.9749010000000004E-3</v>
      </c>
      <c r="I12" s="62">
        <v>2.3484515151515147E-6</v>
      </c>
      <c r="J12" s="62">
        <f t="shared" si="0"/>
        <v>0.126787985919808</v>
      </c>
      <c r="K12" s="62">
        <f>H12/'סכום נכסי הקרן'!$C$41</f>
        <v>9.1241569102572794E-8</v>
      </c>
    </row>
    <row r="13" spans="1:11">
      <c r="A13" s="60" t="s">
        <v>1500</v>
      </c>
      <c r="B13" s="54" t="s">
        <v>1501</v>
      </c>
      <c r="C13" s="67" t="s">
        <v>117</v>
      </c>
      <c r="D13" s="67" t="s">
        <v>260</v>
      </c>
      <c r="E13" s="67" t="s">
        <v>129</v>
      </c>
      <c r="F13" s="61">
        <v>171.21936099999999</v>
      </c>
      <c r="G13" s="63">
        <v>17.3</v>
      </c>
      <c r="H13" s="61">
        <v>2.9620949000000001E-2</v>
      </c>
      <c r="I13" s="62">
        <v>1.9608016962681411E-6</v>
      </c>
      <c r="J13" s="62">
        <f t="shared" si="0"/>
        <v>0.53844211763627192</v>
      </c>
      <c r="K13" s="62">
        <f>H13/'סכום נכסי הקרן'!$C$41</f>
        <v>3.8748390336540757E-7</v>
      </c>
    </row>
    <row r="14" spans="1:11">
      <c r="A14" s="60" t="s">
        <v>1502</v>
      </c>
      <c r="B14" s="54" t="s">
        <v>1503</v>
      </c>
      <c r="C14" s="67" t="s">
        <v>117</v>
      </c>
      <c r="D14" s="67" t="s">
        <v>153</v>
      </c>
      <c r="E14" s="67" t="s">
        <v>129</v>
      </c>
      <c r="F14" s="61">
        <v>45.978825000000001</v>
      </c>
      <c r="G14" s="63">
        <v>12.9</v>
      </c>
      <c r="H14" s="61">
        <v>5.931268E-3</v>
      </c>
      <c r="I14" s="62">
        <v>3.0662059326665843E-6</v>
      </c>
      <c r="J14" s="62">
        <f t="shared" si="0"/>
        <v>0.10781708925626438</v>
      </c>
      <c r="K14" s="62">
        <f>H14/'סכום נכסי הקרן'!$C$41</f>
        <v>7.7589373539191274E-8</v>
      </c>
    </row>
    <row r="15" spans="1:11">
      <c r="A15" s="60" t="s">
        <v>1504</v>
      </c>
      <c r="B15" s="54" t="s">
        <v>1505</v>
      </c>
      <c r="C15" s="67" t="s">
        <v>117</v>
      </c>
      <c r="D15" s="67" t="s">
        <v>260</v>
      </c>
      <c r="E15" s="67" t="s">
        <v>129</v>
      </c>
      <c r="F15" s="61">
        <v>33.287247000000001</v>
      </c>
      <c r="G15" s="63">
        <v>33.799999999999997</v>
      </c>
      <c r="H15" s="61">
        <v>1.1251089000000001E-2</v>
      </c>
      <c r="I15" s="62">
        <v>2.0232846503388053E-6</v>
      </c>
      <c r="J15" s="62">
        <f t="shared" si="0"/>
        <v>0.20451944962580926</v>
      </c>
      <c r="K15" s="62">
        <f>H15/'סכום נכסי הקרן'!$C$41</f>
        <v>1.4718015559972776E-7</v>
      </c>
    </row>
    <row r="16" spans="1:11">
      <c r="A16" s="123" t="s">
        <v>2721</v>
      </c>
      <c r="B16" s="124" t="s">
        <v>2721</v>
      </c>
      <c r="C16" s="124" t="s">
        <v>2721</v>
      </c>
      <c r="D16" s="124" t="s">
        <v>2721</v>
      </c>
      <c r="E16" s="124" t="s">
        <v>2721</v>
      </c>
      <c r="F16" s="124" t="s">
        <v>2721</v>
      </c>
      <c r="G16" s="124" t="s">
        <v>2721</v>
      </c>
      <c r="H16" s="124" t="s">
        <v>2721</v>
      </c>
      <c r="I16" s="124" t="s">
        <v>2721</v>
      </c>
      <c r="J16" s="124" t="s">
        <v>2721</v>
      </c>
      <c r="K16" s="124" t="s">
        <v>2721</v>
      </c>
    </row>
    <row r="17" spans="1:11">
      <c r="A17" s="69" t="s">
        <v>40</v>
      </c>
      <c r="B17" s="124" t="s">
        <v>2721</v>
      </c>
      <c r="C17" s="124" t="s">
        <v>2721</v>
      </c>
      <c r="D17" s="124" t="s">
        <v>2721</v>
      </c>
      <c r="E17" s="124" t="s">
        <v>2721</v>
      </c>
      <c r="F17" s="124" t="s">
        <v>2721</v>
      </c>
      <c r="G17" s="124" t="s">
        <v>2721</v>
      </c>
      <c r="H17" s="61">
        <v>1.2341110000000002E-3</v>
      </c>
      <c r="I17" s="124" t="s">
        <v>2721</v>
      </c>
      <c r="J17" s="62">
        <f t="shared" si="0"/>
        <v>2.2433357561846425E-2</v>
      </c>
      <c r="K17" s="62">
        <f>H17/'סכום נכסי הקרן'!$C$41</f>
        <v>1.6143917180580088E-8</v>
      </c>
    </row>
    <row r="18" spans="1:11">
      <c r="A18" s="71" t="s">
        <v>1506</v>
      </c>
      <c r="B18" s="121" t="s">
        <v>2721</v>
      </c>
      <c r="C18" s="121" t="s">
        <v>2721</v>
      </c>
      <c r="D18" s="121" t="s">
        <v>2721</v>
      </c>
      <c r="E18" s="121" t="s">
        <v>2721</v>
      </c>
      <c r="F18" s="121" t="s">
        <v>2721</v>
      </c>
      <c r="G18" s="121" t="s">
        <v>2721</v>
      </c>
      <c r="H18" s="64">
        <v>1.2341110000000002E-3</v>
      </c>
      <c r="I18" s="121" t="s">
        <v>2721</v>
      </c>
      <c r="J18" s="65">
        <f t="shared" si="0"/>
        <v>2.2433357561846425E-2</v>
      </c>
      <c r="K18" s="65">
        <f>H18/'סכום נכסי הקרן'!$C$41</f>
        <v>1.6143917180580088E-8</v>
      </c>
    </row>
    <row r="19" spans="1:11">
      <c r="A19" s="60" t="s">
        <v>1507</v>
      </c>
      <c r="B19" s="54" t="s">
        <v>1508</v>
      </c>
      <c r="C19" s="67" t="s">
        <v>1207</v>
      </c>
      <c r="D19" s="67" t="s">
        <v>2602</v>
      </c>
      <c r="E19" s="67" t="s">
        <v>128</v>
      </c>
      <c r="F19" s="61">
        <v>6.9401999999999999</v>
      </c>
      <c r="G19" s="63">
        <v>4.1100000000000003</v>
      </c>
      <c r="H19" s="61">
        <v>1.0345740000000001E-3</v>
      </c>
      <c r="I19" s="62">
        <v>2.0779041916167664E-7</v>
      </c>
      <c r="J19" s="62">
        <f t="shared" si="0"/>
        <v>1.880622445322155E-2</v>
      </c>
      <c r="K19" s="62">
        <f>H19/'סכום נכסי הקרן'!$C$41</f>
        <v>1.3533691031991015E-8</v>
      </c>
    </row>
    <row r="20" spans="1:11">
      <c r="A20" s="60" t="s">
        <v>1509</v>
      </c>
      <c r="B20" s="54" t="s">
        <v>1510</v>
      </c>
      <c r="C20" s="67" t="s">
        <v>1230</v>
      </c>
      <c r="D20" s="67" t="s">
        <v>1261</v>
      </c>
      <c r="E20" s="67" t="s">
        <v>128</v>
      </c>
      <c r="F20" s="61">
        <v>1.833809</v>
      </c>
      <c r="G20" s="63">
        <v>3</v>
      </c>
      <c r="H20" s="61">
        <v>1.9953699999999996E-4</v>
      </c>
      <c r="I20" s="62">
        <v>7.2482569169960469E-8</v>
      </c>
      <c r="J20" s="62">
        <f t="shared" si="0"/>
        <v>3.6271331086248711E-3</v>
      </c>
      <c r="K20" s="62">
        <f>H20/'סכום נכסי הקרן'!$C$41</f>
        <v>2.6102261485890714E-9</v>
      </c>
    </row>
    <row r="21" spans="1:11">
      <c r="A21" s="123" t="s">
        <v>2721</v>
      </c>
      <c r="B21" s="124" t="s">
        <v>2721</v>
      </c>
      <c r="C21" s="124" t="s">
        <v>2721</v>
      </c>
      <c r="D21" s="124" t="s">
        <v>2721</v>
      </c>
      <c r="E21" s="124" t="s">
        <v>2721</v>
      </c>
      <c r="F21" s="124" t="s">
        <v>2721</v>
      </c>
      <c r="G21" s="124" t="s">
        <v>2721</v>
      </c>
      <c r="H21" s="124" t="s">
        <v>2721</v>
      </c>
      <c r="I21" s="124" t="s">
        <v>2721</v>
      </c>
      <c r="J21" s="124" t="s">
        <v>2721</v>
      </c>
      <c r="K21" s="124" t="s">
        <v>2721</v>
      </c>
    </row>
    <row r="22" spans="1:11">
      <c r="A22" s="124" t="s">
        <v>2721</v>
      </c>
      <c r="B22" s="124" t="s">
        <v>2721</v>
      </c>
      <c r="C22" s="124" t="s">
        <v>2721</v>
      </c>
      <c r="D22" s="124" t="s">
        <v>2721</v>
      </c>
      <c r="E22" s="124" t="s">
        <v>2721</v>
      </c>
      <c r="F22" s="124" t="s">
        <v>2721</v>
      </c>
      <c r="G22" s="124" t="s">
        <v>2721</v>
      </c>
      <c r="H22" s="124" t="s">
        <v>2721</v>
      </c>
      <c r="I22" s="124" t="s">
        <v>2721</v>
      </c>
      <c r="J22" s="124" t="s">
        <v>2721</v>
      </c>
      <c r="K22" s="124" t="s">
        <v>2721</v>
      </c>
    </row>
    <row r="23" spans="1:11">
      <c r="A23" s="124" t="s">
        <v>2721</v>
      </c>
      <c r="B23" s="124" t="s">
        <v>2721</v>
      </c>
      <c r="C23" s="124" t="s">
        <v>2721</v>
      </c>
      <c r="D23" s="124" t="s">
        <v>2721</v>
      </c>
      <c r="E23" s="124" t="s">
        <v>2721</v>
      </c>
      <c r="F23" s="124" t="s">
        <v>2721</v>
      </c>
      <c r="G23" s="124" t="s">
        <v>2721</v>
      </c>
      <c r="H23" s="124" t="s">
        <v>2721</v>
      </c>
      <c r="I23" s="124" t="s">
        <v>2721</v>
      </c>
      <c r="J23" s="124" t="s">
        <v>2721</v>
      </c>
      <c r="K23" s="124" t="s">
        <v>2721</v>
      </c>
    </row>
    <row r="24" spans="1:11">
      <c r="A24" s="92" t="s">
        <v>200</v>
      </c>
      <c r="B24" s="124" t="s">
        <v>2721</v>
      </c>
      <c r="C24" s="124" t="s">
        <v>2721</v>
      </c>
      <c r="D24" s="124" t="s">
        <v>2721</v>
      </c>
      <c r="E24" s="124" t="s">
        <v>2721</v>
      </c>
      <c r="F24" s="124" t="s">
        <v>2721</v>
      </c>
      <c r="G24" s="124" t="s">
        <v>2721</v>
      </c>
      <c r="H24" s="124" t="s">
        <v>2721</v>
      </c>
      <c r="I24" s="124" t="s">
        <v>2721</v>
      </c>
      <c r="J24" s="124" t="s">
        <v>2721</v>
      </c>
      <c r="K24" s="124" t="s">
        <v>2721</v>
      </c>
    </row>
    <row r="25" spans="1:11">
      <c r="A25" s="92" t="s">
        <v>109</v>
      </c>
      <c r="B25" s="124" t="s">
        <v>2721</v>
      </c>
      <c r="C25" s="124" t="s">
        <v>2721</v>
      </c>
      <c r="D25" s="124" t="s">
        <v>2721</v>
      </c>
      <c r="E25" s="124" t="s">
        <v>2721</v>
      </c>
      <c r="F25" s="124" t="s">
        <v>2721</v>
      </c>
      <c r="G25" s="124" t="s">
        <v>2721</v>
      </c>
      <c r="H25" s="124" t="s">
        <v>2721</v>
      </c>
      <c r="I25" s="124" t="s">
        <v>2721</v>
      </c>
      <c r="J25" s="124" t="s">
        <v>2721</v>
      </c>
      <c r="K25" s="124" t="s">
        <v>2721</v>
      </c>
    </row>
    <row r="26" spans="1:11">
      <c r="A26" s="92" t="s">
        <v>183</v>
      </c>
      <c r="B26" s="124" t="s">
        <v>2721</v>
      </c>
      <c r="C26" s="124" t="s">
        <v>2721</v>
      </c>
      <c r="D26" s="124" t="s">
        <v>2721</v>
      </c>
      <c r="E26" s="124" t="s">
        <v>2721</v>
      </c>
      <c r="F26" s="124" t="s">
        <v>2721</v>
      </c>
      <c r="G26" s="124" t="s">
        <v>2721</v>
      </c>
      <c r="H26" s="124" t="s">
        <v>2721</v>
      </c>
      <c r="I26" s="124" t="s">
        <v>2721</v>
      </c>
      <c r="J26" s="124" t="s">
        <v>2721</v>
      </c>
      <c r="K26" s="124" t="s">
        <v>2721</v>
      </c>
    </row>
    <row r="27" spans="1:11">
      <c r="A27" s="92" t="s">
        <v>191</v>
      </c>
      <c r="B27" s="124" t="s">
        <v>2721</v>
      </c>
      <c r="C27" s="124" t="s">
        <v>2721</v>
      </c>
      <c r="D27" s="124" t="s">
        <v>2721</v>
      </c>
      <c r="E27" s="124" t="s">
        <v>2721</v>
      </c>
      <c r="F27" s="124" t="s">
        <v>2721</v>
      </c>
      <c r="G27" s="124" t="s">
        <v>2721</v>
      </c>
      <c r="H27" s="124" t="s">
        <v>2721</v>
      </c>
      <c r="I27" s="124" t="s">
        <v>2721</v>
      </c>
      <c r="J27" s="124" t="s">
        <v>2721</v>
      </c>
      <c r="K27" s="124" t="s">
        <v>2721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9:A23 A1:A17 A25:A1048576 B5:B1048576 C1:AY1048576 BA1:XFD1048576 AZ1:AZ9999 AZ10001:AZ1048576" xr:uid="{00000000-0002-0000-08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64.8554687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142</v>
      </c>
      <c r="B1" s="36" t="s" vm="1">
        <v>208</v>
      </c>
    </row>
    <row r="2" spans="1:12">
      <c r="A2" s="36" t="s">
        <v>141</v>
      </c>
      <c r="B2" s="36" t="s">
        <v>209</v>
      </c>
    </row>
    <row r="3" spans="1:12">
      <c r="A3" s="36" t="s">
        <v>143</v>
      </c>
      <c r="B3" s="36" t="s">
        <v>210</v>
      </c>
    </row>
    <row r="4" spans="1:12">
      <c r="A4" s="36" t="s">
        <v>144</v>
      </c>
      <c r="B4" s="36">
        <v>8602</v>
      </c>
    </row>
    <row r="5" spans="1:12" ht="18.75">
      <c r="A5" s="150" t="s">
        <v>92</v>
      </c>
      <c r="B5" s="151"/>
      <c r="C5" s="151"/>
      <c r="D5" s="151"/>
      <c r="E5" s="151"/>
      <c r="F5" s="151"/>
      <c r="G5" s="151"/>
      <c r="H5" s="151"/>
      <c r="I5" s="151"/>
      <c r="J5" s="151"/>
      <c r="K5" s="152"/>
      <c r="L5" s="3"/>
    </row>
    <row r="6" spans="1:12" s="3" customFormat="1">
      <c r="A6" s="37" t="s">
        <v>113</v>
      </c>
      <c r="B6" s="38" t="s">
        <v>44</v>
      </c>
      <c r="C6" s="38" t="s">
        <v>116</v>
      </c>
      <c r="D6" s="38" t="s">
        <v>65</v>
      </c>
      <c r="E6" s="38" t="s">
        <v>100</v>
      </c>
      <c r="F6" s="38" t="s">
        <v>185</v>
      </c>
      <c r="G6" s="38" t="s">
        <v>184</v>
      </c>
      <c r="H6" s="38" t="s">
        <v>62</v>
      </c>
      <c r="I6" s="38" t="s">
        <v>59</v>
      </c>
      <c r="J6" s="38" t="s">
        <v>145</v>
      </c>
      <c r="K6" s="40" t="s">
        <v>147</v>
      </c>
    </row>
    <row r="7" spans="1:12" s="3" customFormat="1">
      <c r="A7" s="117" t="s">
        <v>2721</v>
      </c>
      <c r="B7" s="137" t="s">
        <v>2721</v>
      </c>
      <c r="C7" s="137" t="s">
        <v>2721</v>
      </c>
      <c r="D7" s="137" t="s">
        <v>2721</v>
      </c>
      <c r="E7" s="137" t="s">
        <v>2721</v>
      </c>
      <c r="F7" s="12" t="s">
        <v>192</v>
      </c>
      <c r="G7" s="118" t="s">
        <v>2721</v>
      </c>
      <c r="H7" s="12" t="s">
        <v>188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56" t="s">
        <v>50</v>
      </c>
      <c r="B9" s="121" t="s">
        <v>2721</v>
      </c>
      <c r="C9" s="121" t="s">
        <v>2721</v>
      </c>
      <c r="D9" s="121" t="s">
        <v>2721</v>
      </c>
      <c r="E9" s="121" t="s">
        <v>2721</v>
      </c>
      <c r="F9" s="121" t="s">
        <v>2721</v>
      </c>
      <c r="G9" s="121" t="s">
        <v>2721</v>
      </c>
      <c r="H9" s="64">
        <v>1.4493001630000002</v>
      </c>
      <c r="I9" s="121" t="s">
        <v>2721</v>
      </c>
      <c r="J9" s="65">
        <f>IFERROR(H9/$H$9,0)</f>
        <v>1</v>
      </c>
      <c r="K9" s="65">
        <f>H9/'סכום נכסי הקרן'!$C$41</f>
        <v>1.8958895756761927E-5</v>
      </c>
    </row>
    <row r="10" spans="1:12">
      <c r="A10" s="69" t="s">
        <v>179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61">
        <v>0.68913409900000011</v>
      </c>
      <c r="I10" s="124" t="s">
        <v>2721</v>
      </c>
      <c r="J10" s="62">
        <f t="shared" ref="J10:J18" si="0">IFERROR(H10/$H$9,0)</f>
        <v>0.47549439142649158</v>
      </c>
      <c r="K10" s="62">
        <f>H10/'סכום נכסי הקרן'!$C$41</f>
        <v>9.0148485999798065E-6</v>
      </c>
    </row>
    <row r="11" spans="1:12">
      <c r="A11" s="71" t="s">
        <v>175</v>
      </c>
      <c r="B11" s="121" t="s">
        <v>2721</v>
      </c>
      <c r="C11" s="121" t="s">
        <v>2721</v>
      </c>
      <c r="D11" s="121" t="s">
        <v>2721</v>
      </c>
      <c r="E11" s="121" t="s">
        <v>2721</v>
      </c>
      <c r="F11" s="121" t="s">
        <v>2721</v>
      </c>
      <c r="G11" s="121" t="s">
        <v>2721</v>
      </c>
      <c r="H11" s="64">
        <v>0.68913409900000011</v>
      </c>
      <c r="I11" s="121" t="s">
        <v>2721</v>
      </c>
      <c r="J11" s="65">
        <f t="shared" si="0"/>
        <v>0.47549439142649158</v>
      </c>
      <c r="K11" s="65">
        <f>H11/'סכום נכסי הקרן'!$C$41</f>
        <v>9.0148485999798065E-6</v>
      </c>
    </row>
    <row r="12" spans="1:12">
      <c r="A12" s="60" t="s">
        <v>1511</v>
      </c>
      <c r="B12" s="54" t="s">
        <v>1512</v>
      </c>
      <c r="C12" s="67" t="s">
        <v>117</v>
      </c>
      <c r="D12" s="67" t="s">
        <v>1519</v>
      </c>
      <c r="E12" s="67" t="s">
        <v>129</v>
      </c>
      <c r="F12" s="61">
        <v>2.5158E-2</v>
      </c>
      <c r="G12" s="63">
        <v>2988900</v>
      </c>
      <c r="H12" s="61">
        <v>0.75195418700000005</v>
      </c>
      <c r="I12" s="124" t="s">
        <v>2721</v>
      </c>
      <c r="J12" s="62">
        <f t="shared" si="0"/>
        <v>0.51883951040444332</v>
      </c>
      <c r="K12" s="62">
        <f>H12/'סכום נכסי הקרן'!$C$41</f>
        <v>9.8366241922472384E-6</v>
      </c>
    </row>
    <row r="13" spans="1:12">
      <c r="A13" s="60" t="s">
        <v>1513</v>
      </c>
      <c r="B13" s="54" t="s">
        <v>1514</v>
      </c>
      <c r="C13" s="67" t="s">
        <v>117</v>
      </c>
      <c r="D13" s="67" t="s">
        <v>1519</v>
      </c>
      <c r="E13" s="67" t="s">
        <v>129</v>
      </c>
      <c r="F13" s="61">
        <v>-2.5158E-2</v>
      </c>
      <c r="G13" s="63">
        <v>249700</v>
      </c>
      <c r="H13" s="61">
        <v>-6.2820087999999996E-2</v>
      </c>
      <c r="I13" s="124" t="s">
        <v>2721</v>
      </c>
      <c r="J13" s="62">
        <f t="shared" si="0"/>
        <v>-4.3345118977951833E-2</v>
      </c>
      <c r="K13" s="62">
        <f>H13/'סכום נכסי הקרן'!$C$41</f>
        <v>-8.2177559226743201E-7</v>
      </c>
    </row>
    <row r="14" spans="1:12">
      <c r="A14" s="123" t="s">
        <v>2721</v>
      </c>
      <c r="B14" s="124" t="s">
        <v>2721</v>
      </c>
      <c r="C14" s="124" t="s">
        <v>2721</v>
      </c>
      <c r="D14" s="124" t="s">
        <v>2721</v>
      </c>
      <c r="E14" s="124" t="s">
        <v>2721</v>
      </c>
      <c r="F14" s="124" t="s">
        <v>2721</v>
      </c>
      <c r="G14" s="124" t="s">
        <v>2721</v>
      </c>
      <c r="H14" s="124" t="s">
        <v>2721</v>
      </c>
      <c r="I14" s="124" t="s">
        <v>2721</v>
      </c>
      <c r="J14" s="124" t="s">
        <v>2721</v>
      </c>
      <c r="K14" s="124" t="s">
        <v>2721</v>
      </c>
    </row>
    <row r="15" spans="1:12">
      <c r="A15" s="69" t="s">
        <v>178</v>
      </c>
      <c r="B15" s="124" t="s">
        <v>2721</v>
      </c>
      <c r="C15" s="124" t="s">
        <v>2721</v>
      </c>
      <c r="D15" s="124" t="s">
        <v>2721</v>
      </c>
      <c r="E15" s="124" t="s">
        <v>2721</v>
      </c>
      <c r="F15" s="124" t="s">
        <v>2721</v>
      </c>
      <c r="G15" s="124" t="s">
        <v>2721</v>
      </c>
      <c r="H15" s="61">
        <v>0.76016606399999997</v>
      </c>
      <c r="I15" s="124" t="s">
        <v>2721</v>
      </c>
      <c r="J15" s="62">
        <f t="shared" si="0"/>
        <v>0.52450560857350836</v>
      </c>
      <c r="K15" s="62">
        <f>H15/'סכום נכסי הקרן'!$C$41</f>
        <v>9.944047156782121E-6</v>
      </c>
    </row>
    <row r="16" spans="1:12">
      <c r="A16" s="71" t="s">
        <v>175</v>
      </c>
      <c r="B16" s="121" t="s">
        <v>2721</v>
      </c>
      <c r="C16" s="121" t="s">
        <v>2721</v>
      </c>
      <c r="D16" s="121" t="s">
        <v>2721</v>
      </c>
      <c r="E16" s="121" t="s">
        <v>2721</v>
      </c>
      <c r="F16" s="121" t="s">
        <v>2721</v>
      </c>
      <c r="G16" s="121" t="s">
        <v>2721</v>
      </c>
      <c r="H16" s="64">
        <v>0.76016606399999997</v>
      </c>
      <c r="I16" s="121" t="s">
        <v>2721</v>
      </c>
      <c r="J16" s="65">
        <f t="shared" si="0"/>
        <v>0.52450560857350836</v>
      </c>
      <c r="K16" s="65">
        <f>H16/'סכום נכסי הקרן'!$C$41</f>
        <v>9.944047156782121E-6</v>
      </c>
    </row>
    <row r="17" spans="1:11">
      <c r="A17" s="60" t="s">
        <v>1515</v>
      </c>
      <c r="B17" s="54" t="s">
        <v>1515</v>
      </c>
      <c r="C17" s="67" t="s">
        <v>1207</v>
      </c>
      <c r="D17" s="67" t="s">
        <v>1519</v>
      </c>
      <c r="E17" s="67" t="s">
        <v>128</v>
      </c>
      <c r="F17" s="61">
        <v>0.82598800000000017</v>
      </c>
      <c r="G17" s="63">
        <v>160</v>
      </c>
      <c r="H17" s="61">
        <v>0.47933706599999998</v>
      </c>
      <c r="I17" s="124" t="s">
        <v>2721</v>
      </c>
      <c r="J17" s="62">
        <f t="shared" si="0"/>
        <v>0.33073691581445019</v>
      </c>
      <c r="K17" s="62">
        <f>H17/'סכום נכסי הקרן'!$C$41</f>
        <v>6.2704067098391062E-6</v>
      </c>
    </row>
    <row r="18" spans="1:11">
      <c r="A18" s="60" t="s">
        <v>1516</v>
      </c>
      <c r="B18" s="54" t="s">
        <v>1516</v>
      </c>
      <c r="C18" s="67" t="s">
        <v>1207</v>
      </c>
      <c r="D18" s="67" t="s">
        <v>1519</v>
      </c>
      <c r="E18" s="67" t="s">
        <v>128</v>
      </c>
      <c r="F18" s="61">
        <v>0.55305300000000002</v>
      </c>
      <c r="G18" s="63">
        <v>140</v>
      </c>
      <c r="H18" s="61">
        <v>0.280828998</v>
      </c>
      <c r="I18" s="124" t="s">
        <v>2721</v>
      </c>
      <c r="J18" s="62">
        <f t="shared" si="0"/>
        <v>0.1937686927590582</v>
      </c>
      <c r="K18" s="62">
        <f>H18/'סכום נכסי הקרן'!$C$41</f>
        <v>3.6736404469430143E-6</v>
      </c>
    </row>
    <row r="19" spans="1:11">
      <c r="A19" s="123" t="s">
        <v>2721</v>
      </c>
      <c r="B19" s="124" t="s">
        <v>2721</v>
      </c>
      <c r="C19" s="124" t="s">
        <v>2721</v>
      </c>
      <c r="D19" s="124" t="s">
        <v>2721</v>
      </c>
      <c r="E19" s="124" t="s">
        <v>2721</v>
      </c>
      <c r="F19" s="124" t="s">
        <v>2721</v>
      </c>
      <c r="G19" s="124" t="s">
        <v>2721</v>
      </c>
      <c r="H19" s="124" t="s">
        <v>2721</v>
      </c>
      <c r="I19" s="124" t="s">
        <v>2721</v>
      </c>
      <c r="J19" s="124" t="s">
        <v>2721</v>
      </c>
      <c r="K19" s="124" t="s">
        <v>2721</v>
      </c>
    </row>
    <row r="20" spans="1:11">
      <c r="A20" s="124" t="s">
        <v>2721</v>
      </c>
      <c r="B20" s="124" t="s">
        <v>2721</v>
      </c>
      <c r="C20" s="124" t="s">
        <v>2721</v>
      </c>
      <c r="D20" s="124" t="s">
        <v>2721</v>
      </c>
      <c r="E20" s="124" t="s">
        <v>2721</v>
      </c>
      <c r="F20" s="124" t="s">
        <v>2721</v>
      </c>
      <c r="G20" s="124" t="s">
        <v>2721</v>
      </c>
      <c r="H20" s="124" t="s">
        <v>2721</v>
      </c>
      <c r="I20" s="124" t="s">
        <v>2721</v>
      </c>
      <c r="J20" s="124" t="s">
        <v>2721</v>
      </c>
      <c r="K20" s="124" t="s">
        <v>2721</v>
      </c>
    </row>
    <row r="21" spans="1:11">
      <c r="A21" s="124" t="s">
        <v>2721</v>
      </c>
      <c r="B21" s="124" t="s">
        <v>2721</v>
      </c>
      <c r="C21" s="124" t="s">
        <v>2721</v>
      </c>
      <c r="D21" s="124" t="s">
        <v>2721</v>
      </c>
      <c r="E21" s="124" t="s">
        <v>2721</v>
      </c>
      <c r="F21" s="124" t="s">
        <v>2721</v>
      </c>
      <c r="G21" s="124" t="s">
        <v>2721</v>
      </c>
      <c r="H21" s="124" t="s">
        <v>2721</v>
      </c>
      <c r="I21" s="124" t="s">
        <v>2721</v>
      </c>
      <c r="J21" s="124" t="s">
        <v>2721</v>
      </c>
      <c r="K21" s="124" t="s">
        <v>2721</v>
      </c>
    </row>
    <row r="22" spans="1:11">
      <c r="A22" s="92" t="s">
        <v>200</v>
      </c>
      <c r="B22" s="124" t="s">
        <v>2721</v>
      </c>
      <c r="C22" s="124" t="s">
        <v>2721</v>
      </c>
      <c r="D22" s="124" t="s">
        <v>2721</v>
      </c>
      <c r="E22" s="124" t="s">
        <v>2721</v>
      </c>
      <c r="F22" s="124" t="s">
        <v>2721</v>
      </c>
      <c r="G22" s="124" t="s">
        <v>2721</v>
      </c>
      <c r="H22" s="124" t="s">
        <v>2721</v>
      </c>
      <c r="I22" s="124" t="s">
        <v>2721</v>
      </c>
      <c r="J22" s="124" t="s">
        <v>2721</v>
      </c>
      <c r="K22" s="124" t="s">
        <v>2721</v>
      </c>
    </row>
    <row r="23" spans="1:11">
      <c r="A23" s="92" t="s">
        <v>109</v>
      </c>
      <c r="B23" s="124" t="s">
        <v>2721</v>
      </c>
      <c r="C23" s="124" t="s">
        <v>2721</v>
      </c>
      <c r="D23" s="124" t="s">
        <v>2721</v>
      </c>
      <c r="E23" s="124" t="s">
        <v>2721</v>
      </c>
      <c r="F23" s="124" t="s">
        <v>2721</v>
      </c>
      <c r="G23" s="124" t="s">
        <v>2721</v>
      </c>
      <c r="H23" s="124" t="s">
        <v>2721</v>
      </c>
      <c r="I23" s="124" t="s">
        <v>2721</v>
      </c>
      <c r="J23" s="124" t="s">
        <v>2721</v>
      </c>
      <c r="K23" s="124" t="s">
        <v>2721</v>
      </c>
    </row>
    <row r="24" spans="1:11">
      <c r="A24" s="92" t="s">
        <v>183</v>
      </c>
      <c r="B24" s="124" t="s">
        <v>2721</v>
      </c>
      <c r="C24" s="124" t="s">
        <v>2721</v>
      </c>
      <c r="D24" s="124" t="s">
        <v>2721</v>
      </c>
      <c r="E24" s="124" t="s">
        <v>2721</v>
      </c>
      <c r="F24" s="124" t="s">
        <v>2721</v>
      </c>
      <c r="G24" s="124" t="s">
        <v>2721</v>
      </c>
      <c r="H24" s="124" t="s">
        <v>2721</v>
      </c>
      <c r="I24" s="124" t="s">
        <v>2721</v>
      </c>
      <c r="J24" s="124" t="s">
        <v>2721</v>
      </c>
      <c r="K24" s="124" t="s">
        <v>2721</v>
      </c>
    </row>
    <row r="25" spans="1:11">
      <c r="A25" s="92" t="s">
        <v>191</v>
      </c>
      <c r="B25" s="124" t="s">
        <v>2721</v>
      </c>
      <c r="C25" s="124" t="s">
        <v>2721</v>
      </c>
      <c r="D25" s="124" t="s">
        <v>2721</v>
      </c>
      <c r="E25" s="124" t="s">
        <v>2721</v>
      </c>
      <c r="F25" s="124" t="s">
        <v>2721</v>
      </c>
      <c r="G25" s="124" t="s">
        <v>2721</v>
      </c>
      <c r="H25" s="124" t="s">
        <v>2721</v>
      </c>
      <c r="I25" s="124" t="s">
        <v>2721</v>
      </c>
      <c r="J25" s="124" t="s">
        <v>2721</v>
      </c>
      <c r="K25" s="124" t="s">
        <v>2721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140625" style="2" bestFit="1" customWidth="1"/>
    <col min="2" max="2" width="64.85546875" style="2" bestFit="1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142</v>
      </c>
      <c r="B1" s="36" t="s" vm="1">
        <v>208</v>
      </c>
    </row>
    <row r="2" spans="1:10">
      <c r="A2" s="36" t="s">
        <v>141</v>
      </c>
      <c r="B2" s="36" t="s">
        <v>209</v>
      </c>
    </row>
    <row r="3" spans="1:10">
      <c r="A3" s="36" t="s">
        <v>143</v>
      </c>
      <c r="B3" s="36" t="s">
        <v>210</v>
      </c>
    </row>
    <row r="4" spans="1:10">
      <c r="A4" s="36" t="s">
        <v>144</v>
      </c>
      <c r="B4" s="36">
        <v>8602</v>
      </c>
    </row>
    <row r="5" spans="1:10" ht="18.75">
      <c r="A5" s="150" t="s">
        <v>93</v>
      </c>
      <c r="B5" s="151"/>
      <c r="C5" s="151"/>
      <c r="D5" s="151"/>
      <c r="E5" s="151"/>
      <c r="F5" s="151"/>
      <c r="G5" s="151"/>
      <c r="H5" s="151"/>
      <c r="I5" s="151"/>
      <c r="J5" s="152"/>
    </row>
    <row r="6" spans="1:10" s="3" customFormat="1">
      <c r="A6" s="37" t="s">
        <v>113</v>
      </c>
      <c r="B6" s="38" t="s">
        <v>44</v>
      </c>
      <c r="C6" s="38" t="s">
        <v>116</v>
      </c>
      <c r="D6" s="38" t="s">
        <v>65</v>
      </c>
      <c r="E6" s="38" t="s">
        <v>100</v>
      </c>
      <c r="F6" s="38" t="s">
        <v>185</v>
      </c>
      <c r="G6" s="38" t="s">
        <v>184</v>
      </c>
      <c r="H6" s="38" t="s">
        <v>62</v>
      </c>
      <c r="I6" s="38" t="s">
        <v>145</v>
      </c>
      <c r="J6" s="40" t="s">
        <v>147</v>
      </c>
    </row>
    <row r="7" spans="1:10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12" t="s">
        <v>192</v>
      </c>
      <c r="G7" s="118" t="s">
        <v>2721</v>
      </c>
      <c r="H7" s="12" t="s">
        <v>188</v>
      </c>
      <c r="I7" s="26" t="s">
        <v>19</v>
      </c>
      <c r="J7" s="27" t="s">
        <v>19</v>
      </c>
    </row>
    <row r="8" spans="1:10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49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61">
        <v>9.9090242009999994</v>
      </c>
      <c r="I9" s="62">
        <f>IFERROR(H9/$H$9,0)</f>
        <v>1</v>
      </c>
      <c r="J9" s="62">
        <f>H9/'סכום נכסי הקרן'!$C$41</f>
        <v>1.296240500581453E-4</v>
      </c>
    </row>
    <row r="10" spans="1:10">
      <c r="A10" s="69" t="s">
        <v>180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61">
        <v>9.9090242009999994</v>
      </c>
      <c r="I10" s="62">
        <f t="shared" ref="I10:I15" si="0">IFERROR(H10/$H$9,0)</f>
        <v>1</v>
      </c>
      <c r="J10" s="62">
        <f>H10/'סכום נכסי הקרן'!$C$41</f>
        <v>1.296240500581453E-4</v>
      </c>
    </row>
    <row r="11" spans="1:10">
      <c r="A11" s="57" t="s">
        <v>1517</v>
      </c>
      <c r="B11" s="54" t="s">
        <v>1518</v>
      </c>
      <c r="C11" s="67" t="s">
        <v>26</v>
      </c>
      <c r="D11" s="67" t="s">
        <v>1519</v>
      </c>
      <c r="E11" s="67" t="s">
        <v>130</v>
      </c>
      <c r="F11" s="61">
        <v>0.10710499999999999</v>
      </c>
      <c r="G11" s="63">
        <v>454300</v>
      </c>
      <c r="H11" s="61">
        <v>0.29845352800000002</v>
      </c>
      <c r="I11" s="62">
        <f t="shared" si="0"/>
        <v>3.0119366139995971E-2</v>
      </c>
      <c r="J11" s="62">
        <f>H11/'סכום נכסי הקרן'!$C$41</f>
        <v>3.904194224250444E-6</v>
      </c>
    </row>
    <row r="12" spans="1:10">
      <c r="A12" s="57" t="s">
        <v>1520</v>
      </c>
      <c r="B12" s="54" t="s">
        <v>1521</v>
      </c>
      <c r="C12" s="67" t="s">
        <v>26</v>
      </c>
      <c r="D12" s="67" t="s">
        <v>1519</v>
      </c>
      <c r="E12" s="67" t="s">
        <v>128</v>
      </c>
      <c r="F12" s="61">
        <v>6.5346000000000001E-2</v>
      </c>
      <c r="G12" s="63">
        <v>103370</v>
      </c>
      <c r="H12" s="61">
        <v>0.546912654</v>
      </c>
      <c r="I12" s="62">
        <f t="shared" si="0"/>
        <v>5.5193391690859593E-2</v>
      </c>
      <c r="J12" s="62">
        <f>H12/'סכום נכסי הקרן'!$C$41</f>
        <v>7.1543909674148043E-6</v>
      </c>
    </row>
    <row r="13" spans="1:10">
      <c r="A13" s="57" t="s">
        <v>1522</v>
      </c>
      <c r="B13" s="54" t="s">
        <v>1523</v>
      </c>
      <c r="C13" s="67" t="s">
        <v>26</v>
      </c>
      <c r="D13" s="67" t="s">
        <v>1519</v>
      </c>
      <c r="E13" s="67" t="s">
        <v>128</v>
      </c>
      <c r="F13" s="61">
        <v>3.2063000000000001E-2</v>
      </c>
      <c r="G13" s="63">
        <v>1702350</v>
      </c>
      <c r="H13" s="61">
        <v>1.3686821769999997</v>
      </c>
      <c r="I13" s="62">
        <f t="shared" si="0"/>
        <v>0.13812481927956893</v>
      </c>
      <c r="J13" s="62">
        <f>H13/'סכום נכסי הקרן'!$C$41</f>
        <v>1.7904298488567112E-5</v>
      </c>
    </row>
    <row r="14" spans="1:10">
      <c r="A14" s="57" t="s">
        <v>1524</v>
      </c>
      <c r="B14" s="54" t="s">
        <v>1525</v>
      </c>
      <c r="C14" s="67" t="s">
        <v>26</v>
      </c>
      <c r="D14" s="67" t="s">
        <v>1519</v>
      </c>
      <c r="E14" s="67" t="s">
        <v>137</v>
      </c>
      <c r="F14" s="61">
        <v>9.5530000000000007E-3</v>
      </c>
      <c r="G14" s="63">
        <v>3345000</v>
      </c>
      <c r="H14" s="61">
        <v>0.157043724</v>
      </c>
      <c r="I14" s="62">
        <f t="shared" si="0"/>
        <v>1.5848555903632919E-2</v>
      </c>
      <c r="J14" s="62">
        <f>H14/'סכום נכסי הקרן'!$C$41</f>
        <v>2.0543540038018275E-6</v>
      </c>
    </row>
    <row r="15" spans="1:10">
      <c r="A15" s="57" t="s">
        <v>1526</v>
      </c>
      <c r="B15" s="54" t="s">
        <v>1527</v>
      </c>
      <c r="C15" s="67" t="s">
        <v>26</v>
      </c>
      <c r="D15" s="67" t="s">
        <v>1519</v>
      </c>
      <c r="E15" s="67" t="s">
        <v>128</v>
      </c>
      <c r="F15" s="61">
        <v>0.31901800000000002</v>
      </c>
      <c r="G15" s="63">
        <v>482000</v>
      </c>
      <c r="H15" s="61">
        <v>7.5379321179999996</v>
      </c>
      <c r="I15" s="62">
        <f t="shared" si="0"/>
        <v>0.76071386698594257</v>
      </c>
      <c r="J15" s="62">
        <f>H15/'סכום נכסי הקרן'!$C$41</f>
        <v>9.8606812374111094E-5</v>
      </c>
    </row>
    <row r="16" spans="1:10">
      <c r="A16" s="138" t="s">
        <v>2721</v>
      </c>
      <c r="B16" s="124" t="s">
        <v>2721</v>
      </c>
      <c r="C16" s="124" t="s">
        <v>2721</v>
      </c>
      <c r="D16" s="124" t="s">
        <v>2721</v>
      </c>
      <c r="E16" s="124" t="s">
        <v>2721</v>
      </c>
      <c r="F16" s="124" t="s">
        <v>2721</v>
      </c>
      <c r="G16" s="124" t="s">
        <v>2721</v>
      </c>
      <c r="H16" s="124" t="s">
        <v>2721</v>
      </c>
      <c r="I16" s="124" t="s">
        <v>2721</v>
      </c>
      <c r="J16" s="124" t="s">
        <v>2721</v>
      </c>
    </row>
    <row r="17" spans="1:10">
      <c r="A17" s="124" t="s">
        <v>2721</v>
      </c>
      <c r="B17" s="124" t="s">
        <v>2721</v>
      </c>
      <c r="C17" s="124" t="s">
        <v>2721</v>
      </c>
      <c r="D17" s="124" t="s">
        <v>2721</v>
      </c>
      <c r="E17" s="124" t="s">
        <v>2721</v>
      </c>
      <c r="F17" s="124" t="s">
        <v>2721</v>
      </c>
      <c r="G17" s="124" t="s">
        <v>2721</v>
      </c>
      <c r="H17" s="124" t="s">
        <v>2721</v>
      </c>
      <c r="I17" s="124" t="s">
        <v>2721</v>
      </c>
      <c r="J17" s="124" t="s">
        <v>2721</v>
      </c>
    </row>
    <row r="18" spans="1:10">
      <c r="A18" s="124" t="s">
        <v>2721</v>
      </c>
      <c r="B18" s="124" t="s">
        <v>2721</v>
      </c>
      <c r="C18" s="124" t="s">
        <v>2721</v>
      </c>
      <c r="D18" s="124" t="s">
        <v>2721</v>
      </c>
      <c r="E18" s="124" t="s">
        <v>2721</v>
      </c>
      <c r="F18" s="124" t="s">
        <v>2721</v>
      </c>
      <c r="G18" s="124" t="s">
        <v>2721</v>
      </c>
      <c r="H18" s="124" t="s">
        <v>2721</v>
      </c>
      <c r="I18" s="124" t="s">
        <v>2721</v>
      </c>
      <c r="J18" s="124" t="s">
        <v>2721</v>
      </c>
    </row>
    <row r="19" spans="1:10">
      <c r="A19" s="92" t="s">
        <v>200</v>
      </c>
      <c r="B19" s="124" t="s">
        <v>2721</v>
      </c>
      <c r="C19" s="124" t="s">
        <v>2721</v>
      </c>
      <c r="D19" s="124" t="s">
        <v>2721</v>
      </c>
      <c r="E19" s="124" t="s">
        <v>2721</v>
      </c>
      <c r="F19" s="124" t="s">
        <v>2721</v>
      </c>
      <c r="G19" s="124" t="s">
        <v>2721</v>
      </c>
      <c r="H19" s="124" t="s">
        <v>2721</v>
      </c>
      <c r="I19" s="124" t="s">
        <v>2721</v>
      </c>
      <c r="J19" s="124" t="s">
        <v>2721</v>
      </c>
    </row>
    <row r="20" spans="1:10">
      <c r="A20" s="92" t="s">
        <v>109</v>
      </c>
      <c r="B20" s="124" t="s">
        <v>2721</v>
      </c>
      <c r="C20" s="124" t="s">
        <v>2721</v>
      </c>
      <c r="D20" s="124" t="s">
        <v>2721</v>
      </c>
      <c r="E20" s="124" t="s">
        <v>2721</v>
      </c>
      <c r="F20" s="124" t="s">
        <v>2721</v>
      </c>
      <c r="G20" s="124" t="s">
        <v>2721</v>
      </c>
      <c r="H20" s="124" t="s">
        <v>2721</v>
      </c>
      <c r="I20" s="124" t="s">
        <v>2721</v>
      </c>
      <c r="J20" s="124" t="s">
        <v>2721</v>
      </c>
    </row>
    <row r="21" spans="1:10">
      <c r="A21" s="92" t="s">
        <v>183</v>
      </c>
      <c r="B21" s="124" t="s">
        <v>2721</v>
      </c>
      <c r="C21" s="124" t="s">
        <v>2721</v>
      </c>
      <c r="D21" s="124" t="s">
        <v>2721</v>
      </c>
      <c r="E21" s="124" t="s">
        <v>2721</v>
      </c>
      <c r="F21" s="124" t="s">
        <v>2721</v>
      </c>
      <c r="G21" s="124" t="s">
        <v>2721</v>
      </c>
      <c r="H21" s="124" t="s">
        <v>2721</v>
      </c>
      <c r="I21" s="124" t="s">
        <v>2721</v>
      </c>
      <c r="J21" s="124" t="s">
        <v>2721</v>
      </c>
    </row>
    <row r="22" spans="1:10">
      <c r="A22" s="92" t="s">
        <v>191</v>
      </c>
      <c r="B22" s="124" t="s">
        <v>2721</v>
      </c>
      <c r="C22" s="124" t="s">
        <v>2721</v>
      </c>
      <c r="D22" s="124" t="s">
        <v>2721</v>
      </c>
      <c r="E22" s="124" t="s">
        <v>2721</v>
      </c>
      <c r="F22" s="124" t="s">
        <v>2721</v>
      </c>
      <c r="G22" s="124" t="s">
        <v>2721</v>
      </c>
      <c r="H22" s="124" t="s">
        <v>2721</v>
      </c>
      <c r="I22" s="124" t="s">
        <v>2721</v>
      </c>
      <c r="J22" s="124" t="s">
        <v>2721</v>
      </c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B116" s="3"/>
      <c r="C116" s="3"/>
      <c r="D116" s="3"/>
      <c r="E116" s="3"/>
      <c r="F116" s="3"/>
      <c r="G116" s="3"/>
    </row>
    <row r="117" spans="1:10" hidden="1">
      <c r="B117" s="3"/>
      <c r="C117" s="3"/>
      <c r="D117" s="3"/>
      <c r="E117" s="3"/>
      <c r="F117" s="3"/>
      <c r="G117" s="3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8554687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142</v>
      </c>
      <c r="B1" s="36" t="s" vm="1">
        <v>208</v>
      </c>
    </row>
    <row r="2" spans="1:34">
      <c r="A2" s="36" t="s">
        <v>141</v>
      </c>
      <c r="B2" s="36" t="s">
        <v>209</v>
      </c>
    </row>
    <row r="3" spans="1:34">
      <c r="A3" s="36" t="s">
        <v>143</v>
      </c>
      <c r="B3" s="36" t="s">
        <v>210</v>
      </c>
      <c r="D3" s="2"/>
    </row>
    <row r="4" spans="1:34">
      <c r="A4" s="36" t="s">
        <v>144</v>
      </c>
      <c r="B4" s="36">
        <v>8602</v>
      </c>
    </row>
    <row r="5" spans="1:34" ht="18.75">
      <c r="A5" s="150" t="s">
        <v>94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6" spans="1:34" s="3" customFormat="1">
      <c r="A6" s="37" t="s">
        <v>113</v>
      </c>
      <c r="B6" s="38" t="s">
        <v>44</v>
      </c>
      <c r="C6" s="39" t="s">
        <v>51</v>
      </c>
      <c r="D6" s="38" t="s">
        <v>14</v>
      </c>
      <c r="E6" s="38" t="s">
        <v>66</v>
      </c>
      <c r="F6" s="38" t="s">
        <v>101</v>
      </c>
      <c r="G6" s="38" t="s">
        <v>17</v>
      </c>
      <c r="H6" s="38" t="s">
        <v>100</v>
      </c>
      <c r="I6" s="38" t="s">
        <v>16</v>
      </c>
      <c r="J6" s="38" t="s">
        <v>18</v>
      </c>
      <c r="K6" s="38" t="s">
        <v>185</v>
      </c>
      <c r="L6" s="38" t="s">
        <v>184</v>
      </c>
      <c r="M6" s="38" t="s">
        <v>62</v>
      </c>
      <c r="N6" s="38" t="s">
        <v>59</v>
      </c>
      <c r="O6" s="38" t="s">
        <v>145</v>
      </c>
      <c r="P6" s="40" t="s">
        <v>147</v>
      </c>
    </row>
    <row r="7" spans="1:34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26" t="s">
        <v>21</v>
      </c>
      <c r="G7" s="26" t="s">
        <v>20</v>
      </c>
      <c r="H7" s="118" t="s">
        <v>2721</v>
      </c>
      <c r="I7" s="26" t="s">
        <v>19</v>
      </c>
      <c r="J7" s="26" t="s">
        <v>19</v>
      </c>
      <c r="K7" s="26" t="s">
        <v>192</v>
      </c>
      <c r="L7" s="118" t="s">
        <v>2721</v>
      </c>
      <c r="M7" s="26" t="s">
        <v>188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110</v>
      </c>
    </row>
    <row r="9" spans="1:34" s="4" customFormat="1" ht="20.25">
      <c r="A9" s="93" t="s">
        <v>2594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124" t="s">
        <v>2721</v>
      </c>
      <c r="I9" s="124" t="s">
        <v>2721</v>
      </c>
      <c r="J9" s="124" t="s">
        <v>2721</v>
      </c>
      <c r="K9" s="124" t="s">
        <v>2721</v>
      </c>
      <c r="L9" s="124" t="s">
        <v>2721</v>
      </c>
      <c r="M9" s="94">
        <v>0</v>
      </c>
      <c r="N9" s="124" t="s">
        <v>2721</v>
      </c>
      <c r="O9" s="95">
        <v>0</v>
      </c>
      <c r="P9" s="95">
        <v>0</v>
      </c>
      <c r="AH9" s="1"/>
    </row>
    <row r="10" spans="1:34">
      <c r="A10" s="92" t="s">
        <v>200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124" t="s">
        <v>2721</v>
      </c>
      <c r="I10" s="124" t="s">
        <v>2721</v>
      </c>
      <c r="J10" s="124" t="s">
        <v>2721</v>
      </c>
      <c r="K10" s="124" t="s">
        <v>2721</v>
      </c>
      <c r="L10" s="124" t="s">
        <v>2721</v>
      </c>
      <c r="M10" s="124" t="s">
        <v>2721</v>
      </c>
      <c r="N10" s="124" t="s">
        <v>2721</v>
      </c>
      <c r="O10" s="124" t="s">
        <v>2721</v>
      </c>
      <c r="P10" s="124" t="s">
        <v>2721</v>
      </c>
    </row>
    <row r="11" spans="1:34">
      <c r="A11" s="92" t="s">
        <v>109</v>
      </c>
      <c r="B11" s="124" t="s">
        <v>2721</v>
      </c>
      <c r="C11" s="124" t="s">
        <v>2721</v>
      </c>
      <c r="D11" s="124" t="s">
        <v>2721</v>
      </c>
      <c r="E11" s="124" t="s">
        <v>2721</v>
      </c>
      <c r="F11" s="124" t="s">
        <v>2721</v>
      </c>
      <c r="G11" s="124" t="s">
        <v>2721</v>
      </c>
      <c r="H11" s="124" t="s">
        <v>2721</v>
      </c>
      <c r="I11" s="124" t="s">
        <v>2721</v>
      </c>
      <c r="J11" s="124" t="s">
        <v>2721</v>
      </c>
      <c r="K11" s="124" t="s">
        <v>2721</v>
      </c>
      <c r="L11" s="124" t="s">
        <v>2721</v>
      </c>
      <c r="M11" s="124" t="s">
        <v>2721</v>
      </c>
      <c r="N11" s="124" t="s">
        <v>2721</v>
      </c>
      <c r="O11" s="124" t="s">
        <v>2721</v>
      </c>
      <c r="P11" s="124" t="s">
        <v>2721</v>
      </c>
    </row>
    <row r="12" spans="1:34">
      <c r="A12" s="92" t="s">
        <v>183</v>
      </c>
      <c r="B12" s="124" t="s">
        <v>2721</v>
      </c>
      <c r="C12" s="124" t="s">
        <v>2721</v>
      </c>
      <c r="D12" s="124" t="s">
        <v>2721</v>
      </c>
      <c r="E12" s="124" t="s">
        <v>2721</v>
      </c>
      <c r="F12" s="124" t="s">
        <v>2721</v>
      </c>
      <c r="G12" s="124" t="s">
        <v>2721</v>
      </c>
      <c r="H12" s="124" t="s">
        <v>2721</v>
      </c>
      <c r="I12" s="124" t="s">
        <v>2721</v>
      </c>
      <c r="J12" s="124" t="s">
        <v>2721</v>
      </c>
      <c r="K12" s="124" t="s">
        <v>2721</v>
      </c>
      <c r="L12" s="124" t="s">
        <v>2721</v>
      </c>
      <c r="M12" s="124" t="s">
        <v>2721</v>
      </c>
      <c r="N12" s="124" t="s">
        <v>2721</v>
      </c>
      <c r="O12" s="124" t="s">
        <v>2721</v>
      </c>
      <c r="P12" s="124" t="s">
        <v>2721</v>
      </c>
    </row>
    <row r="13" spans="1:34">
      <c r="A13" s="92" t="s">
        <v>191</v>
      </c>
      <c r="B13" s="124" t="s">
        <v>2721</v>
      </c>
      <c r="C13" s="124" t="s">
        <v>2721</v>
      </c>
      <c r="D13" s="124" t="s">
        <v>2721</v>
      </c>
      <c r="E13" s="124" t="s">
        <v>2721</v>
      </c>
      <c r="F13" s="124" t="s">
        <v>2721</v>
      </c>
      <c r="G13" s="124" t="s">
        <v>2721</v>
      </c>
      <c r="H13" s="124" t="s">
        <v>2721</v>
      </c>
      <c r="I13" s="124" t="s">
        <v>2721</v>
      </c>
      <c r="J13" s="124" t="s">
        <v>2721</v>
      </c>
      <c r="K13" s="124" t="s">
        <v>2721</v>
      </c>
      <c r="L13" s="124" t="s">
        <v>2721</v>
      </c>
      <c r="M13" s="124" t="s">
        <v>2721</v>
      </c>
      <c r="N13" s="124" t="s">
        <v>2721</v>
      </c>
      <c r="O13" s="124" t="s">
        <v>2721</v>
      </c>
      <c r="P13" s="124" t="s">
        <v>2721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44.5703125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142</v>
      </c>
      <c r="B1" s="36" t="s" vm="1">
        <v>208</v>
      </c>
    </row>
    <row r="2" spans="1:15">
      <c r="A2" s="36" t="s">
        <v>141</v>
      </c>
      <c r="B2" s="36" t="s">
        <v>209</v>
      </c>
    </row>
    <row r="3" spans="1:15">
      <c r="A3" s="36" t="s">
        <v>143</v>
      </c>
      <c r="B3" s="36" t="s">
        <v>210</v>
      </c>
    </row>
    <row r="4" spans="1:15">
      <c r="A4" s="36" t="s">
        <v>144</v>
      </c>
      <c r="B4" s="36">
        <v>8602</v>
      </c>
    </row>
    <row r="5" spans="1:15" ht="18.75">
      <c r="A5" s="150" t="s">
        <v>86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2"/>
    </row>
    <row r="6" spans="1:15" s="3" customFormat="1">
      <c r="A6" s="37" t="s">
        <v>113</v>
      </c>
      <c r="B6" s="38" t="s">
        <v>44</v>
      </c>
      <c r="C6" s="38" t="s">
        <v>14</v>
      </c>
      <c r="D6" s="38" t="s">
        <v>66</v>
      </c>
      <c r="E6" s="38" t="s">
        <v>101</v>
      </c>
      <c r="F6" s="38" t="s">
        <v>17</v>
      </c>
      <c r="G6" s="38" t="s">
        <v>100</v>
      </c>
      <c r="H6" s="38" t="s">
        <v>16</v>
      </c>
      <c r="I6" s="38" t="s">
        <v>18</v>
      </c>
      <c r="J6" s="38" t="s">
        <v>185</v>
      </c>
      <c r="K6" s="38" t="s">
        <v>184</v>
      </c>
      <c r="L6" s="38" t="s">
        <v>108</v>
      </c>
      <c r="M6" s="38" t="s">
        <v>59</v>
      </c>
      <c r="N6" s="38" t="s">
        <v>145</v>
      </c>
      <c r="O6" s="40" t="s">
        <v>147</v>
      </c>
    </row>
    <row r="7" spans="1:15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26" t="s">
        <v>21</v>
      </c>
      <c r="F7" s="26" t="s">
        <v>20</v>
      </c>
      <c r="G7" s="118" t="s">
        <v>2721</v>
      </c>
      <c r="H7" s="26" t="s">
        <v>19</v>
      </c>
      <c r="I7" s="26" t="s">
        <v>19</v>
      </c>
      <c r="J7" s="26" t="s">
        <v>192</v>
      </c>
      <c r="K7" s="118" t="s">
        <v>2721</v>
      </c>
      <c r="L7" s="26" t="s">
        <v>188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70" t="s">
        <v>25</v>
      </c>
      <c r="B9" s="120" t="s">
        <v>2721</v>
      </c>
      <c r="C9" s="120" t="s">
        <v>2721</v>
      </c>
      <c r="D9" s="120" t="s">
        <v>2721</v>
      </c>
      <c r="E9" s="120" t="s">
        <v>2721</v>
      </c>
      <c r="F9" s="72">
        <v>6.042035430014228</v>
      </c>
      <c r="G9" s="120" t="s">
        <v>2721</v>
      </c>
      <c r="H9" s="120" t="s">
        <v>2721</v>
      </c>
      <c r="I9" s="73">
        <v>4.8786079844161764E-2</v>
      </c>
      <c r="J9" s="120" t="s">
        <v>2721</v>
      </c>
      <c r="K9" s="120" t="s">
        <v>2721</v>
      </c>
      <c r="L9" s="72">
        <v>58546.796182078986</v>
      </c>
      <c r="M9" s="120" t="s">
        <v>2721</v>
      </c>
      <c r="N9" s="75">
        <f>IFERROR(L9/$L$9,0)</f>
        <v>1</v>
      </c>
      <c r="O9" s="75">
        <f>L9/'סכום נכסי הקרן'!$C$41</f>
        <v>0.76587489192769975</v>
      </c>
    </row>
    <row r="10" spans="1:15">
      <c r="A10" s="55" t="s">
        <v>179</v>
      </c>
      <c r="B10" s="121" t="s">
        <v>2721</v>
      </c>
      <c r="C10" s="121" t="s">
        <v>2721</v>
      </c>
      <c r="D10" s="121" t="s">
        <v>2721</v>
      </c>
      <c r="E10" s="121" t="s">
        <v>2721</v>
      </c>
      <c r="F10" s="64">
        <v>6.0420354300142298</v>
      </c>
      <c r="G10" s="121" t="s">
        <v>2721</v>
      </c>
      <c r="H10" s="121" t="s">
        <v>2721</v>
      </c>
      <c r="I10" s="76">
        <v>4.878607984416175E-2</v>
      </c>
      <c r="J10" s="121" t="s">
        <v>2721</v>
      </c>
      <c r="K10" s="121" t="s">
        <v>2721</v>
      </c>
      <c r="L10" s="64">
        <v>58546.796182078986</v>
      </c>
      <c r="M10" s="121" t="s">
        <v>2721</v>
      </c>
      <c r="N10" s="65">
        <f t="shared" ref="N10:N75" si="0">IFERROR(L10/$L$9,0)</f>
        <v>1</v>
      </c>
      <c r="O10" s="65">
        <f>L10/'סכום נכסי הקרן'!$C$41</f>
        <v>0.76587489192769975</v>
      </c>
    </row>
    <row r="11" spans="1:15">
      <c r="A11" s="82" t="s">
        <v>2603</v>
      </c>
      <c r="B11" s="121" t="s">
        <v>2721</v>
      </c>
      <c r="C11" s="121" t="s">
        <v>2721</v>
      </c>
      <c r="D11" s="121" t="s">
        <v>2721</v>
      </c>
      <c r="E11" s="121" t="s">
        <v>2721</v>
      </c>
      <c r="F11" s="64">
        <v>4.4791674872532603</v>
      </c>
      <c r="G11" s="121" t="s">
        <v>2721</v>
      </c>
      <c r="H11" s="121" t="s">
        <v>2721</v>
      </c>
      <c r="I11" s="96">
        <v>5.1400000000000071E-2</v>
      </c>
      <c r="J11" s="121" t="s">
        <v>2721</v>
      </c>
      <c r="K11" s="121" t="s">
        <v>2721</v>
      </c>
      <c r="L11" s="64">
        <f>SUM(L12:L19)</f>
        <v>4956.6899712639997</v>
      </c>
      <c r="M11" s="121" t="s">
        <v>2721</v>
      </c>
      <c r="N11" s="65">
        <f t="shared" ref="N11" si="1">IFERROR(L11/$L$9,0)</f>
        <v>8.4662019008671721E-2</v>
      </c>
      <c r="O11" s="65">
        <f>L11/'סכום נכסי הקרן'!$C$41</f>
        <v>6.4840514658647305E-2</v>
      </c>
    </row>
    <row r="12" spans="1:15">
      <c r="A12" s="60" t="s">
        <v>1528</v>
      </c>
      <c r="B12" s="54">
        <v>9444</v>
      </c>
      <c r="C12" s="54" t="s">
        <v>213</v>
      </c>
      <c r="D12" s="124" t="s">
        <v>2721</v>
      </c>
      <c r="E12" s="77">
        <v>44958</v>
      </c>
      <c r="F12" s="61">
        <v>4.0899999999904635</v>
      </c>
      <c r="G12" s="67" t="s">
        <v>129</v>
      </c>
      <c r="H12" s="68">
        <v>5.1500000000000004E-2</v>
      </c>
      <c r="I12" s="68">
        <v>5.1399999999894898E-2</v>
      </c>
      <c r="J12" s="61">
        <v>190478.751846</v>
      </c>
      <c r="K12" s="63">
        <v>107.90034828145374</v>
      </c>
      <c r="L12" s="61">
        <v>205.527236644</v>
      </c>
      <c r="M12" s="124" t="s">
        <v>2721</v>
      </c>
      <c r="N12" s="62">
        <f t="shared" ref="N12:N18" si="2">IFERROR(L12/$L$9,0)</f>
        <v>3.5104779432305012E-3</v>
      </c>
      <c r="O12" s="62">
        <f>L12/'סכום נכסי הקרן'!$C$41</f>
        <v>2.6885869153862336E-3</v>
      </c>
    </row>
    <row r="13" spans="1:15">
      <c r="A13" s="60" t="s">
        <v>1529</v>
      </c>
      <c r="B13" s="54">
        <v>9499</v>
      </c>
      <c r="C13" s="54" t="s">
        <v>213</v>
      </c>
      <c r="D13" s="124" t="s">
        <v>2721</v>
      </c>
      <c r="E13" s="77">
        <v>44986</v>
      </c>
      <c r="F13" s="61">
        <v>4.1700000000369792</v>
      </c>
      <c r="G13" s="67" t="s">
        <v>129</v>
      </c>
      <c r="H13" s="68">
        <v>5.1500000000000004E-2</v>
      </c>
      <c r="I13" s="68">
        <v>5.1400000000270001E-2</v>
      </c>
      <c r="J13" s="61">
        <v>15899.624844</v>
      </c>
      <c r="K13" s="63">
        <v>107.15028957069399</v>
      </c>
      <c r="L13" s="61">
        <v>17.036494061000003</v>
      </c>
      <c r="M13" s="124" t="s">
        <v>2721</v>
      </c>
      <c r="N13" s="62">
        <f t="shared" si="2"/>
        <v>2.909893482132986E-4</v>
      </c>
      <c r="O13" s="62">
        <f>L13/'סכום נכסי הקרן'!$C$41</f>
        <v>2.2286143561497184E-4</v>
      </c>
    </row>
    <row r="14" spans="1:15">
      <c r="A14" s="60" t="s">
        <v>1530</v>
      </c>
      <c r="B14" s="54">
        <v>9528</v>
      </c>
      <c r="C14" s="54" t="s">
        <v>213</v>
      </c>
      <c r="D14" s="124" t="s">
        <v>2721</v>
      </c>
      <c r="E14" s="77">
        <v>45047</v>
      </c>
      <c r="F14" s="61">
        <v>4.3399999999991614</v>
      </c>
      <c r="G14" s="67" t="s">
        <v>129</v>
      </c>
      <c r="H14" s="68">
        <v>5.1500000000000004E-2</v>
      </c>
      <c r="I14" s="68">
        <v>5.1399999999993395E-2</v>
      </c>
      <c r="J14" s="61">
        <v>1063969.800632</v>
      </c>
      <c r="K14" s="63">
        <v>105.32936263560474</v>
      </c>
      <c r="L14" s="61">
        <v>1120.672609641</v>
      </c>
      <c r="M14" s="124" t="s">
        <v>2721</v>
      </c>
      <c r="N14" s="62">
        <f t="shared" si="2"/>
        <v>1.9141484807396428E-2</v>
      </c>
      <c r="O14" s="62">
        <f>L14/'סכום נכסי הקרן'!$C$41</f>
        <v>1.4659982608200445E-2</v>
      </c>
    </row>
    <row r="15" spans="1:15">
      <c r="A15" s="60" t="s">
        <v>1531</v>
      </c>
      <c r="B15" s="54">
        <v>9586</v>
      </c>
      <c r="C15" s="54" t="s">
        <v>213</v>
      </c>
      <c r="D15" s="124" t="s">
        <v>2721</v>
      </c>
      <c r="E15" s="77">
        <v>45078</v>
      </c>
      <c r="F15" s="61">
        <v>4.4199999999977084</v>
      </c>
      <c r="G15" s="67" t="s">
        <v>129</v>
      </c>
      <c r="H15" s="68">
        <v>5.1500000000000004E-2</v>
      </c>
      <c r="I15" s="68">
        <v>5.1399999999965452E-2</v>
      </c>
      <c r="J15" s="61">
        <v>595271.84597200004</v>
      </c>
      <c r="K15" s="63">
        <v>104.06179235463746</v>
      </c>
      <c r="L15" s="61">
        <v>619.45055230100002</v>
      </c>
      <c r="M15" s="124" t="s">
        <v>2721</v>
      </c>
      <c r="N15" s="62">
        <f t="shared" si="2"/>
        <v>1.0580434672710786E-2</v>
      </c>
      <c r="O15" s="62">
        <f>L15/'סכום נכסי הקרן'!$C$41</f>
        <v>8.1032892615104605E-3</v>
      </c>
    </row>
    <row r="16" spans="1:15">
      <c r="A16" s="60" t="s">
        <v>1532</v>
      </c>
      <c r="B16" s="54">
        <v>9636</v>
      </c>
      <c r="C16" s="54" t="s">
        <v>213</v>
      </c>
      <c r="D16" s="124" t="s">
        <v>2721</v>
      </c>
      <c r="E16" s="77">
        <v>45108</v>
      </c>
      <c r="F16" s="61">
        <v>4.5000000000000009</v>
      </c>
      <c r="G16" s="67" t="s">
        <v>129</v>
      </c>
      <c r="H16" s="68">
        <v>5.1500000000000004E-2</v>
      </c>
      <c r="I16" s="68">
        <v>5.1400000000006003E-2</v>
      </c>
      <c r="J16" s="61">
        <v>838977.24884400005</v>
      </c>
      <c r="K16" s="63">
        <v>103.42836290586327</v>
      </c>
      <c r="L16" s="61">
        <v>867.74043363199985</v>
      </c>
      <c r="M16" s="124" t="s">
        <v>2721</v>
      </c>
      <c r="N16" s="62">
        <f t="shared" si="2"/>
        <v>1.4821313721990014E-2</v>
      </c>
      <c r="O16" s="62">
        <f>L16/'סכום נכסי הקרן'!$C$41</f>
        <v>1.1351272045055635E-2</v>
      </c>
    </row>
    <row r="17" spans="1:15">
      <c r="A17" s="60" t="s">
        <v>1533</v>
      </c>
      <c r="B17" s="54">
        <v>9689</v>
      </c>
      <c r="C17" s="54" t="s">
        <v>213</v>
      </c>
      <c r="D17" s="124" t="s">
        <v>2721</v>
      </c>
      <c r="E17" s="77">
        <v>45139</v>
      </c>
      <c r="F17" s="61">
        <v>4.5899999999991232</v>
      </c>
      <c r="G17" s="67" t="s">
        <v>129</v>
      </c>
      <c r="H17" s="68">
        <v>5.1500000000000004E-2</v>
      </c>
      <c r="I17" s="68">
        <v>5.1399999999985742E-2</v>
      </c>
      <c r="J17" s="61">
        <v>1771579.263766</v>
      </c>
      <c r="K17" s="63">
        <v>102.99643928215519</v>
      </c>
      <c r="L17" s="61">
        <v>1824.6635607400001</v>
      </c>
      <c r="M17" s="124" t="s">
        <v>2721</v>
      </c>
      <c r="N17" s="62">
        <f t="shared" si="2"/>
        <v>3.1165899412588603E-2</v>
      </c>
      <c r="O17" s="62">
        <f>L17/'סכום נכסי הקרן'!$C$41</f>
        <v>2.3869179844445858E-2</v>
      </c>
    </row>
    <row r="18" spans="1:15">
      <c r="A18" s="60" t="s">
        <v>1534</v>
      </c>
      <c r="B18" s="54">
        <v>9731</v>
      </c>
      <c r="C18" s="54" t="s">
        <v>213</v>
      </c>
      <c r="D18" s="124" t="s">
        <v>2721</v>
      </c>
      <c r="E18" s="77">
        <v>45170</v>
      </c>
      <c r="F18" s="61">
        <v>4.6699999999995025</v>
      </c>
      <c r="G18" s="67" t="s">
        <v>129</v>
      </c>
      <c r="H18" s="68">
        <v>5.1500000000000004E-2</v>
      </c>
      <c r="I18" s="68">
        <v>5.1399999999990058E-2</v>
      </c>
      <c r="J18" s="61">
        <v>294899.44281199999</v>
      </c>
      <c r="K18" s="63">
        <v>102.27183929854729</v>
      </c>
      <c r="L18" s="61">
        <v>301.59908424499997</v>
      </c>
      <c r="M18" s="124" t="s">
        <v>2721</v>
      </c>
      <c r="N18" s="62">
        <f t="shared" si="2"/>
        <v>5.1514191025420894E-3</v>
      </c>
      <c r="O18" s="62">
        <f>L18/'סכום נכסי הקרן'!$C$41</f>
        <v>3.9453425484337109E-3</v>
      </c>
    </row>
    <row r="19" spans="1:15">
      <c r="A19" s="125" t="s">
        <v>2721</v>
      </c>
      <c r="B19" s="121" t="s">
        <v>2721</v>
      </c>
      <c r="C19" s="121" t="s">
        <v>2721</v>
      </c>
      <c r="D19" s="121" t="s">
        <v>2721</v>
      </c>
      <c r="E19" s="121" t="s">
        <v>2721</v>
      </c>
      <c r="F19" s="121" t="s">
        <v>2721</v>
      </c>
      <c r="G19" s="121" t="s">
        <v>2721</v>
      </c>
      <c r="H19" s="121" t="s">
        <v>2721</v>
      </c>
      <c r="I19" s="121" t="s">
        <v>2721</v>
      </c>
      <c r="J19" s="121" t="s">
        <v>2721</v>
      </c>
      <c r="K19" s="124" t="s">
        <v>2721</v>
      </c>
      <c r="L19" s="121" t="s">
        <v>2721</v>
      </c>
      <c r="M19" s="121" t="s">
        <v>2721</v>
      </c>
      <c r="N19" s="121" t="s">
        <v>2721</v>
      </c>
      <c r="O19" s="121" t="s">
        <v>2721</v>
      </c>
    </row>
    <row r="20" spans="1:15">
      <c r="A20" s="71" t="s">
        <v>67</v>
      </c>
      <c r="B20" s="121" t="s">
        <v>2721</v>
      </c>
      <c r="C20" s="121" t="s">
        <v>2721</v>
      </c>
      <c r="D20" s="121" t="s">
        <v>2721</v>
      </c>
      <c r="E20" s="121" t="s">
        <v>2721</v>
      </c>
      <c r="F20" s="97">
        <v>6.2561598164076182</v>
      </c>
      <c r="G20" s="121" t="s">
        <v>2721</v>
      </c>
      <c r="H20" s="121" t="s">
        <v>2721</v>
      </c>
      <c r="I20" s="85">
        <v>4.8497651440828612E-2</v>
      </c>
      <c r="J20" s="121" t="s">
        <v>2721</v>
      </c>
      <c r="K20" s="121" t="s">
        <v>2721</v>
      </c>
      <c r="L20" s="84">
        <f>SUM(L21:L161)</f>
        <v>53590.106210815007</v>
      </c>
      <c r="M20" s="121" t="s">
        <v>2721</v>
      </c>
      <c r="N20" s="65">
        <f t="shared" ref="N20" si="3">IFERROR(L20/$L$9,0)</f>
        <v>0.91533798099132868</v>
      </c>
      <c r="O20" s="65">
        <f>L20/'סכום נכסי הקרן'!$C$41</f>
        <v>0.70103437726905271</v>
      </c>
    </row>
    <row r="21" spans="1:15">
      <c r="A21" s="60" t="s">
        <v>1535</v>
      </c>
      <c r="B21" s="54">
        <v>9787</v>
      </c>
      <c r="C21" s="54" t="s">
        <v>213</v>
      </c>
      <c r="D21" s="124" t="s">
        <v>2721</v>
      </c>
      <c r="E21" s="77">
        <v>45261</v>
      </c>
      <c r="F21" s="61">
        <v>4.9199999999962705</v>
      </c>
      <c r="G21" s="67" t="s">
        <v>129</v>
      </c>
      <c r="H21" s="68">
        <v>5.1500000000000004E-2</v>
      </c>
      <c r="I21" s="68">
        <v>5.1399999999960366E-2</v>
      </c>
      <c r="J21" s="61">
        <v>427147.07353599998</v>
      </c>
      <c r="K21" s="63">
        <v>0</v>
      </c>
      <c r="L21" s="61">
        <v>428.93834820500001</v>
      </c>
      <c r="M21" s="124" t="s">
        <v>2721</v>
      </c>
      <c r="N21" s="62">
        <f t="shared" si="0"/>
        <v>7.3264187996045609E-3</v>
      </c>
      <c r="O21" s="62">
        <f>L21/'סכום נכסי הקרן'!$C$41</f>
        <v>5.6111202063642111E-3</v>
      </c>
    </row>
    <row r="22" spans="1:15">
      <c r="A22" s="60" t="s">
        <v>1536</v>
      </c>
      <c r="B22" s="54" t="s">
        <v>1537</v>
      </c>
      <c r="C22" s="54" t="s">
        <v>213</v>
      </c>
      <c r="D22" s="124" t="s">
        <v>2721</v>
      </c>
      <c r="E22" s="77">
        <v>39845</v>
      </c>
      <c r="F22" s="61">
        <v>9.0000000053320039E-2</v>
      </c>
      <c r="G22" s="67" t="s">
        <v>129</v>
      </c>
      <c r="H22" s="68">
        <v>4.8000000000000001E-2</v>
      </c>
      <c r="I22" s="68">
        <v>4.6199999998933608E-2</v>
      </c>
      <c r="J22" s="61">
        <v>5131.9821099999999</v>
      </c>
      <c r="K22" s="63">
        <v>127.906463</v>
      </c>
      <c r="L22" s="61">
        <v>6.5641367849999988</v>
      </c>
      <c r="M22" s="124" t="s">
        <v>2721</v>
      </c>
      <c r="N22" s="62">
        <f t="shared" si="0"/>
        <v>1.12117779503864E-4</v>
      </c>
      <c r="O22" s="62">
        <f>L22/'סכום נכסי הקרן'!$C$41</f>
        <v>8.5868192260695522E-5</v>
      </c>
    </row>
    <row r="23" spans="1:15">
      <c r="A23" s="60" t="s">
        <v>1538</v>
      </c>
      <c r="B23" s="54" t="s">
        <v>1539</v>
      </c>
      <c r="C23" s="54" t="s">
        <v>213</v>
      </c>
      <c r="D23" s="124" t="s">
        <v>2721</v>
      </c>
      <c r="E23" s="77">
        <v>39873</v>
      </c>
      <c r="F23" s="61">
        <v>0.17000000000144863</v>
      </c>
      <c r="G23" s="67" t="s">
        <v>129</v>
      </c>
      <c r="H23" s="68">
        <v>4.8000000000000001E-2</v>
      </c>
      <c r="I23" s="68">
        <v>4.8200000000086923E-2</v>
      </c>
      <c r="J23" s="61">
        <v>188637.12319000001</v>
      </c>
      <c r="K23" s="63">
        <v>128.081064</v>
      </c>
      <c r="L23" s="61">
        <v>241.608433545</v>
      </c>
      <c r="M23" s="124" t="s">
        <v>2721</v>
      </c>
      <c r="N23" s="62">
        <f t="shared" si="0"/>
        <v>4.1267575563589199E-3</v>
      </c>
      <c r="O23" s="62">
        <f>L23/'סכום נכסי הקרן'!$C$41</f>
        <v>3.1605799974882059E-3</v>
      </c>
    </row>
    <row r="24" spans="1:15">
      <c r="A24" s="60" t="s">
        <v>1540</v>
      </c>
      <c r="B24" s="54" t="s">
        <v>1541</v>
      </c>
      <c r="C24" s="54" t="s">
        <v>213</v>
      </c>
      <c r="D24" s="124" t="s">
        <v>2721</v>
      </c>
      <c r="E24" s="77">
        <v>39934</v>
      </c>
      <c r="F24" s="61">
        <v>0.32999999999854152</v>
      </c>
      <c r="G24" s="67" t="s">
        <v>129</v>
      </c>
      <c r="H24" s="68">
        <v>4.8000000000000001E-2</v>
      </c>
      <c r="I24" s="68">
        <v>4.8300000000062175E-2</v>
      </c>
      <c r="J24" s="61">
        <v>205850.46622</v>
      </c>
      <c r="K24" s="63">
        <v>126.569211</v>
      </c>
      <c r="L24" s="61">
        <v>260.54331108600002</v>
      </c>
      <c r="M24" s="124" t="s">
        <v>2721</v>
      </c>
      <c r="N24" s="62">
        <f t="shared" si="0"/>
        <v>4.4501719662971345E-3</v>
      </c>
      <c r="O24" s="62">
        <f>L24/'סכום נכסי הקרן'!$C$41</f>
        <v>3.4082749737474969E-3</v>
      </c>
    </row>
    <row r="25" spans="1:15">
      <c r="A25" s="60" t="s">
        <v>1542</v>
      </c>
      <c r="B25" s="54" t="s">
        <v>1543</v>
      </c>
      <c r="C25" s="54" t="s">
        <v>213</v>
      </c>
      <c r="D25" s="124" t="s">
        <v>2721</v>
      </c>
      <c r="E25" s="77">
        <v>40148</v>
      </c>
      <c r="F25" s="61">
        <v>0.91000000000063019</v>
      </c>
      <c r="G25" s="67" t="s">
        <v>129</v>
      </c>
      <c r="H25" s="68">
        <v>4.8000000000000001E-2</v>
      </c>
      <c r="I25" s="68">
        <v>4.8300000000081916E-2</v>
      </c>
      <c r="J25" s="61">
        <v>274300.54935799999</v>
      </c>
      <c r="K25" s="63">
        <v>121.502201</v>
      </c>
      <c r="L25" s="61">
        <v>333.28120416899998</v>
      </c>
      <c r="M25" s="124" t="s">
        <v>2721</v>
      </c>
      <c r="N25" s="62">
        <f t="shared" si="0"/>
        <v>5.6925609239573804E-3</v>
      </c>
      <c r="O25" s="62">
        <f>L25/'סכום נכסי הקרן'!$C$41</f>
        <v>4.3597894824277056E-3</v>
      </c>
    </row>
    <row r="26" spans="1:15">
      <c r="A26" s="60" t="s">
        <v>1544</v>
      </c>
      <c r="B26" s="54" t="s">
        <v>1545</v>
      </c>
      <c r="C26" s="54" t="s">
        <v>213</v>
      </c>
      <c r="D26" s="124" t="s">
        <v>2721</v>
      </c>
      <c r="E26" s="77">
        <v>40269</v>
      </c>
      <c r="F26" s="61">
        <v>1.2200000000022428</v>
      </c>
      <c r="G26" s="67" t="s">
        <v>129</v>
      </c>
      <c r="H26" s="68">
        <v>4.8000000000000001E-2</v>
      </c>
      <c r="I26" s="68">
        <v>4.8500000000040427E-2</v>
      </c>
      <c r="J26" s="61">
        <v>311003.30842800002</v>
      </c>
      <c r="K26" s="63">
        <v>123.288242</v>
      </c>
      <c r="L26" s="61">
        <v>383.43051103699997</v>
      </c>
      <c r="M26" s="124" t="s">
        <v>2721</v>
      </c>
      <c r="N26" s="62">
        <f t="shared" si="0"/>
        <v>6.5491288343864492E-3</v>
      </c>
      <c r="O26" s="62">
        <f>L26/'סכום נכסי הקרן'!$C$41</f>
        <v>5.0158133382563041E-3</v>
      </c>
    </row>
    <row r="27" spans="1:15">
      <c r="A27" s="60" t="s">
        <v>1546</v>
      </c>
      <c r="B27" s="54" t="s">
        <v>1547</v>
      </c>
      <c r="C27" s="54" t="s">
        <v>213</v>
      </c>
      <c r="D27" s="124" t="s">
        <v>2721</v>
      </c>
      <c r="E27" s="77">
        <v>40391</v>
      </c>
      <c r="F27" s="61">
        <v>1.5199999999978144</v>
      </c>
      <c r="G27" s="67" t="s">
        <v>129</v>
      </c>
      <c r="H27" s="68">
        <v>4.8000000000000001E-2</v>
      </c>
      <c r="I27" s="68">
        <v>4.8499999999939494E-2</v>
      </c>
      <c r="J27" s="61">
        <v>209526.800116</v>
      </c>
      <c r="K27" s="63">
        <v>122.272352</v>
      </c>
      <c r="L27" s="61">
        <v>256.19334560300001</v>
      </c>
      <c r="M27" s="124" t="s">
        <v>2721</v>
      </c>
      <c r="N27" s="62">
        <f t="shared" si="0"/>
        <v>4.3758730162833416E-3</v>
      </c>
      <c r="O27" s="62">
        <f>L27/'סכום נכסי הקרן'!$C$41</f>
        <v>3.3513712734353418E-3</v>
      </c>
    </row>
    <row r="28" spans="1:15">
      <c r="A28" s="60" t="s">
        <v>1548</v>
      </c>
      <c r="B28" s="54" t="s">
        <v>1549</v>
      </c>
      <c r="C28" s="54" t="s">
        <v>213</v>
      </c>
      <c r="D28" s="124" t="s">
        <v>2721</v>
      </c>
      <c r="E28" s="77">
        <v>40452</v>
      </c>
      <c r="F28" s="61">
        <v>1.680000000003236</v>
      </c>
      <c r="G28" s="67" t="s">
        <v>129</v>
      </c>
      <c r="H28" s="68">
        <v>4.8000000000000001E-2</v>
      </c>
      <c r="I28" s="68">
        <v>4.850000000007041E-2</v>
      </c>
      <c r="J28" s="61">
        <v>277743.21796400001</v>
      </c>
      <c r="K28" s="63">
        <v>120.162972</v>
      </c>
      <c r="L28" s="61">
        <v>333.744505269</v>
      </c>
      <c r="M28" s="124" t="s">
        <v>2721</v>
      </c>
      <c r="N28" s="62">
        <f t="shared" si="0"/>
        <v>5.7004742707195011E-3</v>
      </c>
      <c r="O28" s="62">
        <f>L28/'סכום נכסי הקרן'!$C$41</f>
        <v>4.365850116023931E-3</v>
      </c>
    </row>
    <row r="29" spans="1:15">
      <c r="A29" s="60" t="s">
        <v>1550</v>
      </c>
      <c r="B29" s="54" t="s">
        <v>1551</v>
      </c>
      <c r="C29" s="54" t="s">
        <v>213</v>
      </c>
      <c r="D29" s="124" t="s">
        <v>2721</v>
      </c>
      <c r="E29" s="77">
        <v>40909</v>
      </c>
      <c r="F29" s="61">
        <v>2.7700000000047695</v>
      </c>
      <c r="G29" s="67" t="s">
        <v>129</v>
      </c>
      <c r="H29" s="68">
        <v>4.8000000000000001E-2</v>
      </c>
      <c r="I29" s="68">
        <v>4.850000000010958E-2</v>
      </c>
      <c r="J29" s="61">
        <v>197512.94250199999</v>
      </c>
      <c r="K29" s="63">
        <v>117.813993</v>
      </c>
      <c r="L29" s="61">
        <v>232.69788355700001</v>
      </c>
      <c r="M29" s="124" t="s">
        <v>2721</v>
      </c>
      <c r="N29" s="62">
        <f t="shared" si="0"/>
        <v>3.9745622088921103E-3</v>
      </c>
      <c r="O29" s="62">
        <f>L29/'סכום נכסי הקרן'!$C$41</f>
        <v>3.0440174021951643E-3</v>
      </c>
    </row>
    <row r="30" spans="1:15">
      <c r="A30" s="60" t="s">
        <v>1552</v>
      </c>
      <c r="B30" s="54">
        <v>8790</v>
      </c>
      <c r="C30" s="54" t="s">
        <v>213</v>
      </c>
      <c r="D30" s="124" t="s">
        <v>2721</v>
      </c>
      <c r="E30" s="77">
        <v>41030</v>
      </c>
      <c r="F30" s="61">
        <v>3.0999999999958798</v>
      </c>
      <c r="G30" s="67" t="s">
        <v>129</v>
      </c>
      <c r="H30" s="68">
        <v>4.8000000000000001E-2</v>
      </c>
      <c r="I30" s="68">
        <v>4.8599999999956262E-2</v>
      </c>
      <c r="J30" s="61">
        <v>273194.53365200001</v>
      </c>
      <c r="K30" s="63">
        <v>115.497479</v>
      </c>
      <c r="L30" s="61">
        <v>315.532798383</v>
      </c>
      <c r="M30" s="124" t="s">
        <v>2721</v>
      </c>
      <c r="N30" s="62">
        <f t="shared" si="0"/>
        <v>5.389411871517296E-3</v>
      </c>
      <c r="O30" s="62">
        <f>L30/'סכום נכסי הקרן'!$C$41</f>
        <v>4.1276152346521712E-3</v>
      </c>
    </row>
    <row r="31" spans="1:15">
      <c r="A31" s="60" t="s">
        <v>1553</v>
      </c>
      <c r="B31" s="54" t="s">
        <v>1554</v>
      </c>
      <c r="C31" s="54" t="s">
        <v>213</v>
      </c>
      <c r="D31" s="124" t="s">
        <v>2721</v>
      </c>
      <c r="E31" s="77">
        <v>41091</v>
      </c>
      <c r="F31" s="61">
        <v>3.1900000000014819</v>
      </c>
      <c r="G31" s="67" t="s">
        <v>129</v>
      </c>
      <c r="H31" s="68">
        <v>4.8000000000000001E-2</v>
      </c>
      <c r="I31" s="68">
        <v>4.8599999999911062E-2</v>
      </c>
      <c r="J31" s="61">
        <v>40593.718862000002</v>
      </c>
      <c r="K31" s="63">
        <v>116.333029</v>
      </c>
      <c r="L31" s="61">
        <v>47.223902647000003</v>
      </c>
      <c r="M31" s="124" t="s">
        <v>2721</v>
      </c>
      <c r="N31" s="62">
        <f t="shared" si="0"/>
        <v>8.0660097095893878E-4</v>
      </c>
      <c r="O31" s="62">
        <f>L31/'סכום נכסי הקרן'!$C$41</f>
        <v>6.1775543146195492E-4</v>
      </c>
    </row>
    <row r="32" spans="1:15">
      <c r="A32" s="60" t="s">
        <v>1555</v>
      </c>
      <c r="B32" s="54" t="s">
        <v>1556</v>
      </c>
      <c r="C32" s="54" t="s">
        <v>213</v>
      </c>
      <c r="D32" s="124" t="s">
        <v>2721</v>
      </c>
      <c r="E32" s="77">
        <v>41122</v>
      </c>
      <c r="F32" s="61">
        <v>3.2700000000036948</v>
      </c>
      <c r="G32" s="67" t="s">
        <v>129</v>
      </c>
      <c r="H32" s="68">
        <v>4.8000000000000001E-2</v>
      </c>
      <c r="I32" s="68">
        <v>4.860000000007126E-2</v>
      </c>
      <c r="J32" s="61">
        <v>130395.61694399999</v>
      </c>
      <c r="K32" s="63">
        <v>116.22693099999999</v>
      </c>
      <c r="L32" s="61">
        <v>151.55482427199999</v>
      </c>
      <c r="M32" s="124" t="s">
        <v>2721</v>
      </c>
      <c r="N32" s="62">
        <f t="shared" si="0"/>
        <v>2.5886100376981943E-3</v>
      </c>
      <c r="O32" s="62">
        <f>L32/'סכום נכסי הקרן'!$C$41</f>
        <v>1.9825514328650636E-3</v>
      </c>
    </row>
    <row r="33" spans="1:15">
      <c r="A33" s="60" t="s">
        <v>1557</v>
      </c>
      <c r="B33" s="54" t="s">
        <v>1558</v>
      </c>
      <c r="C33" s="54" t="s">
        <v>213</v>
      </c>
      <c r="D33" s="124" t="s">
        <v>2721</v>
      </c>
      <c r="E33" s="77">
        <v>41154</v>
      </c>
      <c r="F33" s="61">
        <v>3.3600000000060812</v>
      </c>
      <c r="G33" s="67" t="s">
        <v>129</v>
      </c>
      <c r="H33" s="68">
        <v>4.8000000000000001E-2</v>
      </c>
      <c r="I33" s="68">
        <v>4.8600000000079815E-2</v>
      </c>
      <c r="J33" s="61">
        <v>227493.064636</v>
      </c>
      <c r="K33" s="63">
        <v>115.65342200000001</v>
      </c>
      <c r="L33" s="61">
        <v>263.10351416499998</v>
      </c>
      <c r="M33" s="124" t="s">
        <v>2721</v>
      </c>
      <c r="N33" s="62">
        <f t="shared" si="0"/>
        <v>4.4939011410078701E-3</v>
      </c>
      <c r="O33" s="62">
        <f>L33/'סכום נכסי הקרן'!$C$41</f>
        <v>3.4417660507031693E-3</v>
      </c>
    </row>
    <row r="34" spans="1:15">
      <c r="A34" s="60" t="s">
        <v>1559</v>
      </c>
      <c r="B34" s="54" t="s">
        <v>1560</v>
      </c>
      <c r="C34" s="54" t="s">
        <v>213</v>
      </c>
      <c r="D34" s="124" t="s">
        <v>2721</v>
      </c>
      <c r="E34" s="77">
        <v>41184</v>
      </c>
      <c r="F34" s="61">
        <v>3.4399999999958784</v>
      </c>
      <c r="G34" s="67" t="s">
        <v>129</v>
      </c>
      <c r="H34" s="68">
        <v>4.8000000000000001E-2</v>
      </c>
      <c r="I34" s="68">
        <v>4.8599999999955346E-2</v>
      </c>
      <c r="J34" s="61">
        <v>255384.045992</v>
      </c>
      <c r="K34" s="63">
        <v>113.99917600000001</v>
      </c>
      <c r="L34" s="61">
        <v>291.13570885499996</v>
      </c>
      <c r="M34" s="124" t="s">
        <v>2721</v>
      </c>
      <c r="N34" s="62">
        <f t="shared" si="0"/>
        <v>4.9727009476244546E-3</v>
      </c>
      <c r="O34" s="62">
        <f>L34/'סכום נכסי הקרן'!$C$41</f>
        <v>3.8084668008506492E-3</v>
      </c>
    </row>
    <row r="35" spans="1:15">
      <c r="A35" s="60" t="s">
        <v>1561</v>
      </c>
      <c r="B35" s="54" t="s">
        <v>1562</v>
      </c>
      <c r="C35" s="54" t="s">
        <v>213</v>
      </c>
      <c r="D35" s="124" t="s">
        <v>2721</v>
      </c>
      <c r="E35" s="77">
        <v>41214</v>
      </c>
      <c r="F35" s="61">
        <v>3.5199999999960685</v>
      </c>
      <c r="G35" s="67" t="s">
        <v>129</v>
      </c>
      <c r="H35" s="68">
        <v>4.8000000000000001E-2</v>
      </c>
      <c r="I35" s="68">
        <v>4.8499999999942672E-2</v>
      </c>
      <c r="J35" s="61">
        <v>268803.35705400002</v>
      </c>
      <c r="K35" s="63">
        <v>113.55918699999999</v>
      </c>
      <c r="L35" s="61">
        <v>305.25090753500001</v>
      </c>
      <c r="M35" s="124" t="s">
        <v>2721</v>
      </c>
      <c r="N35" s="62">
        <f t="shared" si="0"/>
        <v>5.2137935368090473E-3</v>
      </c>
      <c r="O35" s="62">
        <f>L35/'סכום נכסי הקרן'!$C$41</f>
        <v>3.9931135615369684E-3</v>
      </c>
    </row>
    <row r="36" spans="1:15">
      <c r="A36" s="60" t="s">
        <v>1563</v>
      </c>
      <c r="B36" s="54" t="s">
        <v>1564</v>
      </c>
      <c r="C36" s="54" t="s">
        <v>213</v>
      </c>
      <c r="D36" s="124" t="s">
        <v>2721</v>
      </c>
      <c r="E36" s="77">
        <v>41245</v>
      </c>
      <c r="F36" s="61">
        <v>3.6099999999998431</v>
      </c>
      <c r="G36" s="67" t="s">
        <v>129</v>
      </c>
      <c r="H36" s="68">
        <v>4.8000000000000001E-2</v>
      </c>
      <c r="I36" s="68">
        <v>4.8599999999990581E-2</v>
      </c>
      <c r="J36" s="61">
        <v>280754.90392399998</v>
      </c>
      <c r="K36" s="63">
        <v>113.309814</v>
      </c>
      <c r="L36" s="61">
        <v>318.12285900499995</v>
      </c>
      <c r="M36" s="124" t="s">
        <v>2721</v>
      </c>
      <c r="N36" s="62">
        <f t="shared" si="0"/>
        <v>5.4336510236298206E-3</v>
      </c>
      <c r="O36" s="62">
        <f>L36/'סכום נכסי הקרן'!$C$41</f>
        <v>4.161496890495324E-3</v>
      </c>
    </row>
    <row r="37" spans="1:15">
      <c r="A37" s="60" t="s">
        <v>1565</v>
      </c>
      <c r="B37" s="54" t="s">
        <v>1566</v>
      </c>
      <c r="C37" s="54" t="s">
        <v>213</v>
      </c>
      <c r="D37" s="124" t="s">
        <v>2721</v>
      </c>
      <c r="E37" s="77">
        <v>41275</v>
      </c>
      <c r="F37" s="61">
        <v>3.610000000004697</v>
      </c>
      <c r="G37" s="67" t="s">
        <v>129</v>
      </c>
      <c r="H37" s="68">
        <v>4.8000000000000001E-2</v>
      </c>
      <c r="I37" s="68">
        <v>4.8600000000062635E-2</v>
      </c>
      <c r="J37" s="61">
        <v>275029.23889199999</v>
      </c>
      <c r="K37" s="63">
        <v>116.124005</v>
      </c>
      <c r="L37" s="61">
        <v>319.37496584999997</v>
      </c>
      <c r="M37" s="124" t="s">
        <v>2721</v>
      </c>
      <c r="N37" s="62">
        <f t="shared" si="0"/>
        <v>5.4550374516950896E-3</v>
      </c>
      <c r="O37" s="62">
        <f>L37/'סכום נכסי הקרן'!$C$41</f>
        <v>4.1778762187785314E-3</v>
      </c>
    </row>
    <row r="38" spans="1:15">
      <c r="A38" s="60" t="s">
        <v>1567</v>
      </c>
      <c r="B38" s="54" t="s">
        <v>1568</v>
      </c>
      <c r="C38" s="54" t="s">
        <v>213</v>
      </c>
      <c r="D38" s="124" t="s">
        <v>2721</v>
      </c>
      <c r="E38" s="77">
        <v>41306</v>
      </c>
      <c r="F38" s="61">
        <v>3.6900000000037578</v>
      </c>
      <c r="G38" s="67" t="s">
        <v>129</v>
      </c>
      <c r="H38" s="68">
        <v>4.8000000000000001E-2</v>
      </c>
      <c r="I38" s="68">
        <v>4.8500000000053688E-2</v>
      </c>
      <c r="J38" s="61">
        <v>322760.99965000001</v>
      </c>
      <c r="K38" s="63">
        <v>115.447581</v>
      </c>
      <c r="L38" s="61">
        <v>372.61976513999997</v>
      </c>
      <c r="M38" s="124" t="s">
        <v>2721</v>
      </c>
      <c r="N38" s="62">
        <f t="shared" si="0"/>
        <v>6.3644774682659385E-3</v>
      </c>
      <c r="O38" s="62">
        <f>L38/'סכום נכסי הקרן'!$C$41</f>
        <v>4.8743934931844554E-3</v>
      </c>
    </row>
    <row r="39" spans="1:15">
      <c r="A39" s="60" t="s">
        <v>1569</v>
      </c>
      <c r="B39" s="54" t="s">
        <v>1570</v>
      </c>
      <c r="C39" s="54" t="s">
        <v>213</v>
      </c>
      <c r="D39" s="124" t="s">
        <v>2721</v>
      </c>
      <c r="E39" s="77">
        <v>41334</v>
      </c>
      <c r="F39" s="61">
        <v>3.7700000000049401</v>
      </c>
      <c r="G39" s="67" t="s">
        <v>129</v>
      </c>
      <c r="H39" s="68">
        <v>4.8000000000000001E-2</v>
      </c>
      <c r="I39" s="68">
        <v>4.8600000000065861E-2</v>
      </c>
      <c r="J39" s="61">
        <v>242506.49223200002</v>
      </c>
      <c r="K39" s="63">
        <v>115.193015</v>
      </c>
      <c r="L39" s="61">
        <v>279.350540706</v>
      </c>
      <c r="M39" s="124" t="s">
        <v>2721</v>
      </c>
      <c r="N39" s="62">
        <f t="shared" si="0"/>
        <v>4.771406104566802E-3</v>
      </c>
      <c r="O39" s="62">
        <f>L39/'סכום נכסי הקרן'!$C$41</f>
        <v>3.654300134678266E-3</v>
      </c>
    </row>
    <row r="40" spans="1:15">
      <c r="A40" s="60" t="s">
        <v>1571</v>
      </c>
      <c r="B40" s="54" t="s">
        <v>1572</v>
      </c>
      <c r="C40" s="54" t="s">
        <v>213</v>
      </c>
      <c r="D40" s="124" t="s">
        <v>2721</v>
      </c>
      <c r="E40" s="77">
        <v>41366</v>
      </c>
      <c r="F40" s="61">
        <v>3.8499999999979253</v>
      </c>
      <c r="G40" s="67" t="s">
        <v>129</v>
      </c>
      <c r="H40" s="68">
        <v>4.8000000000000001E-2</v>
      </c>
      <c r="I40" s="68">
        <v>4.8599999999951245E-2</v>
      </c>
      <c r="J40" s="61">
        <v>336092.03715800005</v>
      </c>
      <c r="K40" s="63">
        <v>114.73222800000001</v>
      </c>
      <c r="L40" s="61">
        <v>385.60588150800004</v>
      </c>
      <c r="M40" s="124" t="s">
        <v>2721</v>
      </c>
      <c r="N40" s="62">
        <f t="shared" si="0"/>
        <v>6.5862849319504339E-3</v>
      </c>
      <c r="O40" s="62">
        <f>L40/'סכום נכסי הקרן'!$C$41</f>
        <v>5.044270260462576E-3</v>
      </c>
    </row>
    <row r="41" spans="1:15">
      <c r="A41" s="60" t="s">
        <v>1573</v>
      </c>
      <c r="B41" s="54">
        <v>2704</v>
      </c>
      <c r="C41" s="54" t="s">
        <v>213</v>
      </c>
      <c r="D41" s="124" t="s">
        <v>2721</v>
      </c>
      <c r="E41" s="77">
        <v>41395</v>
      </c>
      <c r="F41" s="61">
        <v>3.9399999999962665</v>
      </c>
      <c r="G41" s="67" t="s">
        <v>129</v>
      </c>
      <c r="H41" s="68">
        <v>4.8000000000000001E-2</v>
      </c>
      <c r="I41" s="68">
        <v>4.8599999999938283E-2</v>
      </c>
      <c r="J41" s="61">
        <v>230141.27125599998</v>
      </c>
      <c r="K41" s="63">
        <v>114.058114</v>
      </c>
      <c r="L41" s="61">
        <v>262.49479356699999</v>
      </c>
      <c r="M41" s="124" t="s">
        <v>2721</v>
      </c>
      <c r="N41" s="62">
        <f t="shared" si="0"/>
        <v>4.4835039777522262E-3</v>
      </c>
      <c r="O41" s="62">
        <f>L41/'סכום נכסי הקרן'!$C$41</f>
        <v>3.4338031244183984E-3</v>
      </c>
    </row>
    <row r="42" spans="1:15">
      <c r="A42" s="60" t="s">
        <v>1574</v>
      </c>
      <c r="B42" s="54" t="s">
        <v>1575</v>
      </c>
      <c r="C42" s="54" t="s">
        <v>213</v>
      </c>
      <c r="D42" s="124" t="s">
        <v>2721</v>
      </c>
      <c r="E42" s="77">
        <v>41427</v>
      </c>
      <c r="F42" s="61">
        <v>4.0199999999977463</v>
      </c>
      <c r="G42" s="67" t="s">
        <v>129</v>
      </c>
      <c r="H42" s="68">
        <v>4.8000000000000001E-2</v>
      </c>
      <c r="I42" s="68">
        <v>4.8599999999963478E-2</v>
      </c>
      <c r="J42" s="61">
        <v>454972.28243999998</v>
      </c>
      <c r="K42" s="63">
        <v>113.152174</v>
      </c>
      <c r="L42" s="61">
        <v>514.8110288580001</v>
      </c>
      <c r="M42" s="124" t="s">
        <v>2721</v>
      </c>
      <c r="N42" s="62">
        <f t="shared" si="0"/>
        <v>8.7931545776980084E-3</v>
      </c>
      <c r="O42" s="62">
        <f>L42/'סכום נכסי הקרן'!$C$41</f>
        <v>6.7344563118980202E-3</v>
      </c>
    </row>
    <row r="43" spans="1:15">
      <c r="A43" s="60" t="s">
        <v>1576</v>
      </c>
      <c r="B43" s="54">
        <v>8805</v>
      </c>
      <c r="C43" s="54" t="s">
        <v>213</v>
      </c>
      <c r="D43" s="124" t="s">
        <v>2721</v>
      </c>
      <c r="E43" s="77">
        <v>41487</v>
      </c>
      <c r="F43" s="61">
        <v>4.0899999999980974</v>
      </c>
      <c r="G43" s="67" t="s">
        <v>129</v>
      </c>
      <c r="H43" s="68">
        <v>4.8000000000000001E-2</v>
      </c>
      <c r="I43" s="68">
        <v>4.8499999999970719E-2</v>
      </c>
      <c r="J43" s="61">
        <v>239811.55255399999</v>
      </c>
      <c r="K43" s="63">
        <v>113.944827</v>
      </c>
      <c r="L43" s="61">
        <v>273.25285972800003</v>
      </c>
      <c r="M43" s="124" t="s">
        <v>2721</v>
      </c>
      <c r="N43" s="62">
        <f t="shared" si="0"/>
        <v>4.6672555553371508E-3</v>
      </c>
      <c r="O43" s="62">
        <f>L43/'סכום נכסי הקרן'!$C$41</f>
        <v>3.5745338440427966E-3</v>
      </c>
    </row>
    <row r="44" spans="1:15">
      <c r="A44" s="60" t="s">
        <v>1577</v>
      </c>
      <c r="B44" s="54" t="s">
        <v>1578</v>
      </c>
      <c r="C44" s="54" t="s">
        <v>213</v>
      </c>
      <c r="D44" s="124" t="s">
        <v>2721</v>
      </c>
      <c r="E44" s="77">
        <v>41518</v>
      </c>
      <c r="F44" s="61">
        <v>4.1800000000549877</v>
      </c>
      <c r="G44" s="67" t="s">
        <v>129</v>
      </c>
      <c r="H44" s="68">
        <v>4.8000000000000001E-2</v>
      </c>
      <c r="I44" s="68">
        <v>4.8500000000560053E-2</v>
      </c>
      <c r="J44" s="61">
        <v>26033.775013999999</v>
      </c>
      <c r="K44" s="63">
        <v>113.164751</v>
      </c>
      <c r="L44" s="61">
        <v>29.461056691000003</v>
      </c>
      <c r="M44" s="124" t="s">
        <v>2721</v>
      </c>
      <c r="N44" s="62">
        <f t="shared" si="0"/>
        <v>5.0320527530450852E-4</v>
      </c>
      <c r="O44" s="62">
        <f>L44/'סכום נכסי הקרן'!$C$41</f>
        <v>3.8539228584128882E-4</v>
      </c>
    </row>
    <row r="45" spans="1:15">
      <c r="A45" s="60" t="s">
        <v>1579</v>
      </c>
      <c r="B45" s="54" t="s">
        <v>1580</v>
      </c>
      <c r="C45" s="54" t="s">
        <v>213</v>
      </c>
      <c r="D45" s="124" t="s">
        <v>2721</v>
      </c>
      <c r="E45" s="77">
        <v>41548</v>
      </c>
      <c r="F45" s="61">
        <v>4.2600000000027904</v>
      </c>
      <c r="G45" s="67" t="s">
        <v>129</v>
      </c>
      <c r="H45" s="68">
        <v>4.8000000000000001E-2</v>
      </c>
      <c r="I45" s="68">
        <v>4.8500000000034148E-2</v>
      </c>
      <c r="J45" s="61">
        <v>598737.01567999995</v>
      </c>
      <c r="K45" s="63">
        <v>112.49197700000001</v>
      </c>
      <c r="L45" s="61">
        <v>673.53110706200005</v>
      </c>
      <c r="M45" s="124" t="s">
        <v>2721</v>
      </c>
      <c r="N45" s="62">
        <f t="shared" si="0"/>
        <v>1.1504149688521575E-2</v>
      </c>
      <c r="O45" s="62">
        <f>L45/'סכום נכסי הקרן'!$C$41</f>
        <v>8.8107393994165412E-3</v>
      </c>
    </row>
    <row r="46" spans="1:15">
      <c r="A46" s="60" t="s">
        <v>1581</v>
      </c>
      <c r="B46" s="54" t="s">
        <v>1582</v>
      </c>
      <c r="C46" s="54" t="s">
        <v>213</v>
      </c>
      <c r="D46" s="124" t="s">
        <v>2721</v>
      </c>
      <c r="E46" s="77">
        <v>41579</v>
      </c>
      <c r="F46" s="61">
        <v>4.3400000000041246</v>
      </c>
      <c r="G46" s="67" t="s">
        <v>129</v>
      </c>
      <c r="H46" s="68">
        <v>4.8000000000000001E-2</v>
      </c>
      <c r="I46" s="68">
        <v>4.8500000000049413E-2</v>
      </c>
      <c r="J46" s="61">
        <v>415463.80903599999</v>
      </c>
      <c r="K46" s="63">
        <v>112.048484</v>
      </c>
      <c r="L46" s="61">
        <v>465.52089806200001</v>
      </c>
      <c r="M46" s="124" t="s">
        <v>2721</v>
      </c>
      <c r="N46" s="62">
        <f t="shared" si="0"/>
        <v>7.9512616986631059E-3</v>
      </c>
      <c r="O46" s="62">
        <f>L46/'סכום נכסי הקרן'!$C$41</f>
        <v>6.0896716941524643E-3</v>
      </c>
    </row>
    <row r="47" spans="1:15">
      <c r="A47" s="60" t="s">
        <v>1583</v>
      </c>
      <c r="B47" s="54" t="s">
        <v>1584</v>
      </c>
      <c r="C47" s="54" t="s">
        <v>213</v>
      </c>
      <c r="D47" s="124" t="s">
        <v>2721</v>
      </c>
      <c r="E47" s="77">
        <v>41609</v>
      </c>
      <c r="F47" s="61">
        <v>4.4300000000024085</v>
      </c>
      <c r="G47" s="67" t="s">
        <v>129</v>
      </c>
      <c r="H47" s="68">
        <v>4.8000000000000001E-2</v>
      </c>
      <c r="I47" s="68">
        <v>4.8500000000035681E-2</v>
      </c>
      <c r="J47" s="61">
        <v>402970.50486400002</v>
      </c>
      <c r="K47" s="63">
        <v>111.287283</v>
      </c>
      <c r="L47" s="61">
        <v>448.45492764400001</v>
      </c>
      <c r="M47" s="124" t="s">
        <v>2721</v>
      </c>
      <c r="N47" s="62">
        <f t="shared" si="0"/>
        <v>7.6597688838398103E-3</v>
      </c>
      <c r="O47" s="62">
        <f>L47/'סכום נכסי הקרן'!$C$41</f>
        <v>5.8664246661019716E-3</v>
      </c>
    </row>
    <row r="48" spans="1:15">
      <c r="A48" s="60" t="s">
        <v>1585</v>
      </c>
      <c r="B48" s="54" t="s">
        <v>1586</v>
      </c>
      <c r="C48" s="54" t="s">
        <v>213</v>
      </c>
      <c r="D48" s="124" t="s">
        <v>2721</v>
      </c>
      <c r="E48" s="77">
        <v>41672</v>
      </c>
      <c r="F48" s="61">
        <v>4.4899999999906193</v>
      </c>
      <c r="G48" s="67" t="s">
        <v>129</v>
      </c>
      <c r="H48" s="68">
        <v>4.8000000000000001E-2</v>
      </c>
      <c r="I48" s="68">
        <v>4.8499999999897722E-2</v>
      </c>
      <c r="J48" s="61">
        <v>125033.43125199999</v>
      </c>
      <c r="K48" s="63">
        <v>113.389481</v>
      </c>
      <c r="L48" s="61">
        <v>141.77475881699999</v>
      </c>
      <c r="M48" s="124" t="s">
        <v>2721</v>
      </c>
      <c r="N48" s="62">
        <f t="shared" si="0"/>
        <v>2.4215630583112394E-3</v>
      </c>
      <c r="O48" s="62">
        <f>L48/'סכום נכסי הקרן'!$C$41</f>
        <v>1.8546143455802308E-3</v>
      </c>
    </row>
    <row r="49" spans="1:15">
      <c r="A49" s="60" t="s">
        <v>1587</v>
      </c>
      <c r="B49" s="54" t="s">
        <v>1588</v>
      </c>
      <c r="C49" s="54" t="s">
        <v>213</v>
      </c>
      <c r="D49" s="124" t="s">
        <v>2721</v>
      </c>
      <c r="E49" s="77">
        <v>41700</v>
      </c>
      <c r="F49" s="61">
        <v>4.5699999999981964</v>
      </c>
      <c r="G49" s="67" t="s">
        <v>129</v>
      </c>
      <c r="H49" s="68">
        <v>4.8000000000000001E-2</v>
      </c>
      <c r="I49" s="68">
        <v>4.8599999999987327E-2</v>
      </c>
      <c r="J49" s="61">
        <v>541644.79648999998</v>
      </c>
      <c r="K49" s="63">
        <v>113.608948</v>
      </c>
      <c r="L49" s="61">
        <v>615.35695402299996</v>
      </c>
      <c r="M49" s="124" t="s">
        <v>2721</v>
      </c>
      <c r="N49" s="62">
        <f t="shared" si="0"/>
        <v>1.0510514565293311E-2</v>
      </c>
      <c r="O49" s="62">
        <f>L49/'סכום נכסי הקרן'!$C$41</f>
        <v>8.0497392067985282E-3</v>
      </c>
    </row>
    <row r="50" spans="1:15">
      <c r="A50" s="60" t="s">
        <v>1589</v>
      </c>
      <c r="B50" s="54" t="s">
        <v>1590</v>
      </c>
      <c r="C50" s="54" t="s">
        <v>213</v>
      </c>
      <c r="D50" s="124" t="s">
        <v>2721</v>
      </c>
      <c r="E50" s="77">
        <v>41730</v>
      </c>
      <c r="F50" s="61">
        <v>4.6500000000029527</v>
      </c>
      <c r="G50" s="67" t="s">
        <v>129</v>
      </c>
      <c r="H50" s="68">
        <v>4.8000000000000001E-2</v>
      </c>
      <c r="I50" s="68">
        <v>4.8500000000012665E-2</v>
      </c>
      <c r="J50" s="61">
        <v>313629.01394600002</v>
      </c>
      <c r="K50" s="63">
        <v>113.389898</v>
      </c>
      <c r="L50" s="61">
        <v>355.62362026299996</v>
      </c>
      <c r="M50" s="124" t="s">
        <v>2721</v>
      </c>
      <c r="N50" s="62">
        <f t="shared" si="0"/>
        <v>6.0741772983959686E-3</v>
      </c>
      <c r="O50" s="62">
        <f>L50/'סכום נכסי הקרן'!$C$41</f>
        <v>4.6520598819586997E-3</v>
      </c>
    </row>
    <row r="51" spans="1:15">
      <c r="A51" s="60" t="s">
        <v>1591</v>
      </c>
      <c r="B51" s="54" t="s">
        <v>1592</v>
      </c>
      <c r="C51" s="54" t="s">
        <v>213</v>
      </c>
      <c r="D51" s="124" t="s">
        <v>2721</v>
      </c>
      <c r="E51" s="77">
        <v>41760</v>
      </c>
      <c r="F51" s="61">
        <v>4.7400000000127962</v>
      </c>
      <c r="G51" s="67" t="s">
        <v>129</v>
      </c>
      <c r="H51" s="68">
        <v>4.8000000000000001E-2</v>
      </c>
      <c r="I51" s="68">
        <v>4.8600000000134126E-2</v>
      </c>
      <c r="J51" s="61">
        <v>115247.182736</v>
      </c>
      <c r="K51" s="63">
        <v>112.56057800000001</v>
      </c>
      <c r="L51" s="61">
        <v>129.722894591</v>
      </c>
      <c r="M51" s="124" t="s">
        <v>2721</v>
      </c>
      <c r="N51" s="62">
        <f t="shared" si="0"/>
        <v>2.215712951867857E-3</v>
      </c>
      <c r="O51" s="62">
        <f>L51/'סכום נכסי הקרן'!$C$41</f>
        <v>1.6969589175545995E-3</v>
      </c>
    </row>
    <row r="52" spans="1:15">
      <c r="A52" s="60" t="s">
        <v>1593</v>
      </c>
      <c r="B52" s="54" t="s">
        <v>1594</v>
      </c>
      <c r="C52" s="54" t="s">
        <v>213</v>
      </c>
      <c r="D52" s="124" t="s">
        <v>2721</v>
      </c>
      <c r="E52" s="77">
        <v>41791</v>
      </c>
      <c r="F52" s="61">
        <v>4.8200000000026684</v>
      </c>
      <c r="G52" s="67" t="s">
        <v>129</v>
      </c>
      <c r="H52" s="68">
        <v>4.8000000000000001E-2</v>
      </c>
      <c r="I52" s="68">
        <v>4.8600000000033658E-2</v>
      </c>
      <c r="J52" s="61">
        <v>461445.6764</v>
      </c>
      <c r="K52" s="63">
        <v>112.045067</v>
      </c>
      <c r="L52" s="61">
        <v>517.02711514099997</v>
      </c>
      <c r="M52" s="124" t="s">
        <v>2721</v>
      </c>
      <c r="N52" s="62">
        <f t="shared" si="0"/>
        <v>8.8310061157413182E-3</v>
      </c>
      <c r="O52" s="62">
        <f>L52/'סכום נכסי הקרן'!$C$41</f>
        <v>6.7634458545062373E-3</v>
      </c>
    </row>
    <row r="53" spans="1:15">
      <c r="A53" s="60" t="s">
        <v>1595</v>
      </c>
      <c r="B53" s="54" t="s">
        <v>1596</v>
      </c>
      <c r="C53" s="54" t="s">
        <v>213</v>
      </c>
      <c r="D53" s="124" t="s">
        <v>2721</v>
      </c>
      <c r="E53" s="77">
        <v>41821</v>
      </c>
      <c r="F53" s="61">
        <v>4.7899999999937304</v>
      </c>
      <c r="G53" s="67" t="s">
        <v>129</v>
      </c>
      <c r="H53" s="68">
        <v>4.8000000000000001E-2</v>
      </c>
      <c r="I53" s="68">
        <v>4.8599999999938762E-2</v>
      </c>
      <c r="J53" s="61">
        <v>300342.978642</v>
      </c>
      <c r="K53" s="63">
        <v>114.165436</v>
      </c>
      <c r="L53" s="61">
        <v>342.88787078499996</v>
      </c>
      <c r="M53" s="124" t="s">
        <v>2721</v>
      </c>
      <c r="N53" s="62">
        <f t="shared" si="0"/>
        <v>5.8566461898039261E-3</v>
      </c>
      <c r="O53" s="62">
        <f>L53/'סכום נכסי הקרן'!$C$41</f>
        <v>4.4854582676748566E-3</v>
      </c>
    </row>
    <row r="54" spans="1:15">
      <c r="A54" s="60" t="s">
        <v>1597</v>
      </c>
      <c r="B54" s="54" t="s">
        <v>1598</v>
      </c>
      <c r="C54" s="54" t="s">
        <v>213</v>
      </c>
      <c r="D54" s="124" t="s">
        <v>2721</v>
      </c>
      <c r="E54" s="77">
        <v>41852</v>
      </c>
      <c r="F54" s="61">
        <v>4.8700000000020349</v>
      </c>
      <c r="G54" s="67" t="s">
        <v>129</v>
      </c>
      <c r="H54" s="68">
        <v>4.8000000000000001E-2</v>
      </c>
      <c r="I54" s="68">
        <v>4.8500000000041898E-2</v>
      </c>
      <c r="J54" s="61">
        <v>221016.20896799999</v>
      </c>
      <c r="K54" s="63">
        <v>113.389836</v>
      </c>
      <c r="L54" s="61">
        <v>250.609916527</v>
      </c>
      <c r="M54" s="124" t="s">
        <v>2721</v>
      </c>
      <c r="N54" s="62">
        <f t="shared" si="0"/>
        <v>4.2805060715467641E-3</v>
      </c>
      <c r="O54" s="62">
        <f>L54/'סכום נכסי הקרן'!$C$41</f>
        <v>3.2783321249417402E-3</v>
      </c>
    </row>
    <row r="55" spans="1:15">
      <c r="A55" s="60" t="s">
        <v>1599</v>
      </c>
      <c r="B55" s="54" t="s">
        <v>1600</v>
      </c>
      <c r="C55" s="54" t="s">
        <v>213</v>
      </c>
      <c r="D55" s="124" t="s">
        <v>2721</v>
      </c>
      <c r="E55" s="77">
        <v>41883</v>
      </c>
      <c r="F55" s="61">
        <v>4.9599999999989155</v>
      </c>
      <c r="G55" s="67" t="s">
        <v>129</v>
      </c>
      <c r="H55" s="68">
        <v>4.8000000000000001E-2</v>
      </c>
      <c r="I55" s="68">
        <v>4.8499999999977818E-2</v>
      </c>
      <c r="J55" s="61">
        <v>359790.89012599998</v>
      </c>
      <c r="K55" s="63">
        <v>112.83300199999999</v>
      </c>
      <c r="L55" s="61">
        <v>405.96286201400005</v>
      </c>
      <c r="M55" s="124" t="s">
        <v>2721</v>
      </c>
      <c r="N55" s="62">
        <f t="shared" si="0"/>
        <v>6.9339893638494972E-3</v>
      </c>
      <c r="O55" s="62">
        <f>L55/'סכום נכסי הקרן'!$C$41</f>
        <v>5.3105683546660534E-3</v>
      </c>
    </row>
    <row r="56" spans="1:15">
      <c r="A56" s="60" t="s">
        <v>1601</v>
      </c>
      <c r="B56" s="54" t="s">
        <v>1602</v>
      </c>
      <c r="C56" s="54" t="s">
        <v>213</v>
      </c>
      <c r="D56" s="124" t="s">
        <v>2721</v>
      </c>
      <c r="E56" s="77">
        <v>41913</v>
      </c>
      <c r="F56" s="61">
        <v>5.0399999999998863</v>
      </c>
      <c r="G56" s="67" t="s">
        <v>129</v>
      </c>
      <c r="H56" s="68">
        <v>4.8000000000000001E-2</v>
      </c>
      <c r="I56" s="68">
        <v>4.8500000000004248E-2</v>
      </c>
      <c r="J56" s="61">
        <v>312903.78612</v>
      </c>
      <c r="K56" s="63">
        <v>112.502351</v>
      </c>
      <c r="L56" s="61">
        <v>352.02411560100001</v>
      </c>
      <c r="M56" s="124" t="s">
        <v>2721</v>
      </c>
      <c r="N56" s="62">
        <f t="shared" si="0"/>
        <v>6.0126964848121545E-3</v>
      </c>
      <c r="O56" s="62">
        <f>L56/'סכום נכסי הקרן'!$C$41</f>
        <v>4.604973270499569E-3</v>
      </c>
    </row>
    <row r="57" spans="1:15">
      <c r="A57" s="60" t="s">
        <v>1603</v>
      </c>
      <c r="B57" s="54" t="s">
        <v>1604</v>
      </c>
      <c r="C57" s="54" t="s">
        <v>213</v>
      </c>
      <c r="D57" s="124" t="s">
        <v>2721</v>
      </c>
      <c r="E57" s="77">
        <v>41945</v>
      </c>
      <c r="F57" s="61">
        <v>5.129999999992644</v>
      </c>
      <c r="G57" s="67" t="s">
        <v>129</v>
      </c>
      <c r="H57" s="68">
        <v>4.8000000000000001E-2</v>
      </c>
      <c r="I57" s="68">
        <v>4.84999999999709E-2</v>
      </c>
      <c r="J57" s="61">
        <v>168171.50549400001</v>
      </c>
      <c r="K57" s="63">
        <v>112.370261</v>
      </c>
      <c r="L57" s="61">
        <v>188.97475970299999</v>
      </c>
      <c r="M57" s="124" t="s">
        <v>2721</v>
      </c>
      <c r="N57" s="62">
        <f t="shared" si="0"/>
        <v>3.2277557787328531E-3</v>
      </c>
      <c r="O57" s="62">
        <f>L57/'סכום נכסי הקרן'!$C$41</f>
        <v>2.4720571082060324E-3</v>
      </c>
    </row>
    <row r="58" spans="1:15">
      <c r="A58" s="60" t="s">
        <v>1605</v>
      </c>
      <c r="B58" s="54" t="s">
        <v>1606</v>
      </c>
      <c r="C58" s="54" t="s">
        <v>213</v>
      </c>
      <c r="D58" s="124" t="s">
        <v>2721</v>
      </c>
      <c r="E58" s="77">
        <v>41974</v>
      </c>
      <c r="F58" s="61">
        <v>5.2100000000041993</v>
      </c>
      <c r="G58" s="67" t="s">
        <v>129</v>
      </c>
      <c r="H58" s="68">
        <v>4.8000000000000001E-2</v>
      </c>
      <c r="I58" s="68">
        <v>4.8500000000030671E-2</v>
      </c>
      <c r="J58" s="61">
        <v>569630.97481599997</v>
      </c>
      <c r="K58" s="63">
        <v>111.614228</v>
      </c>
      <c r="L58" s="61">
        <v>635.78921307299993</v>
      </c>
      <c r="M58" s="124" t="s">
        <v>2721</v>
      </c>
      <c r="N58" s="62">
        <f t="shared" si="0"/>
        <v>1.0859504781366897E-2</v>
      </c>
      <c r="O58" s="62">
        <f>L58/'סכום נכסי הקרן'!$C$41</f>
        <v>8.3170220508177115E-3</v>
      </c>
    </row>
    <row r="59" spans="1:15">
      <c r="A59" s="60" t="s">
        <v>1607</v>
      </c>
      <c r="B59" s="54" t="s">
        <v>1608</v>
      </c>
      <c r="C59" s="54" t="s">
        <v>213</v>
      </c>
      <c r="D59" s="124" t="s">
        <v>2721</v>
      </c>
      <c r="E59" s="77">
        <v>42005</v>
      </c>
      <c r="F59" s="61">
        <v>5.1699999999525534</v>
      </c>
      <c r="G59" s="67" t="s">
        <v>129</v>
      </c>
      <c r="H59" s="68">
        <v>4.8000000000000001E-2</v>
      </c>
      <c r="I59" s="68">
        <v>4.8499999999604609E-2</v>
      </c>
      <c r="J59" s="61">
        <v>48780.658281999997</v>
      </c>
      <c r="K59" s="63">
        <v>114.063997</v>
      </c>
      <c r="L59" s="61">
        <v>55.641168592</v>
      </c>
      <c r="M59" s="124" t="s">
        <v>2721</v>
      </c>
      <c r="N59" s="62">
        <f t="shared" si="0"/>
        <v>9.5037085238545657E-4</v>
      </c>
      <c r="O59" s="62">
        <f>L59/'סכום נכסי הקרן'!$C$41</f>
        <v>7.2786517386194747E-4</v>
      </c>
    </row>
    <row r="60" spans="1:15">
      <c r="A60" s="60" t="s">
        <v>1609</v>
      </c>
      <c r="B60" s="54" t="s">
        <v>1610</v>
      </c>
      <c r="C60" s="54" t="s">
        <v>213</v>
      </c>
      <c r="D60" s="124" t="s">
        <v>2721</v>
      </c>
      <c r="E60" s="77">
        <v>42036</v>
      </c>
      <c r="F60" s="61">
        <v>5.2499999999934497</v>
      </c>
      <c r="G60" s="67" t="s">
        <v>129</v>
      </c>
      <c r="H60" s="68">
        <v>4.8000000000000001E-2</v>
      </c>
      <c r="I60" s="68">
        <v>4.8599999999929783E-2</v>
      </c>
      <c r="J60" s="61">
        <v>336109.34569799999</v>
      </c>
      <c r="K60" s="63">
        <v>113.556585</v>
      </c>
      <c r="L60" s="61">
        <v>381.674294938</v>
      </c>
      <c r="M60" s="124" t="s">
        <v>2721</v>
      </c>
      <c r="N60" s="62">
        <f t="shared" si="0"/>
        <v>6.5191320418456896E-3</v>
      </c>
      <c r="O60" s="62">
        <f>L60/'סכום נכסי הקרן'!$C$41</f>
        <v>4.9928395480109723E-3</v>
      </c>
    </row>
    <row r="61" spans="1:15">
      <c r="A61" s="60" t="s">
        <v>1611</v>
      </c>
      <c r="B61" s="54" t="s">
        <v>1612</v>
      </c>
      <c r="C61" s="54" t="s">
        <v>213</v>
      </c>
      <c r="D61" s="124" t="s">
        <v>2721</v>
      </c>
      <c r="E61" s="77">
        <v>42064</v>
      </c>
      <c r="F61" s="61">
        <v>5.329999999997761</v>
      </c>
      <c r="G61" s="67" t="s">
        <v>129</v>
      </c>
      <c r="H61" s="68">
        <v>4.8000000000000001E-2</v>
      </c>
      <c r="I61" s="68">
        <v>4.8599999999974136E-2</v>
      </c>
      <c r="J61" s="61">
        <v>833283.31036600005</v>
      </c>
      <c r="K61" s="63">
        <v>114.162852</v>
      </c>
      <c r="L61" s="61">
        <v>951.29999546099998</v>
      </c>
      <c r="M61" s="124" t="s">
        <v>2721</v>
      </c>
      <c r="N61" s="62">
        <f t="shared" si="0"/>
        <v>1.624854061189757E-2</v>
      </c>
      <c r="O61" s="62">
        <f>L61/'סכום נכסי הקרן'!$C$41</f>
        <v>1.2444349285119892E-2</v>
      </c>
    </row>
    <row r="62" spans="1:15">
      <c r="A62" s="60" t="s">
        <v>1613</v>
      </c>
      <c r="B62" s="54" t="s">
        <v>1614</v>
      </c>
      <c r="C62" s="54" t="s">
        <v>213</v>
      </c>
      <c r="D62" s="124" t="s">
        <v>2721</v>
      </c>
      <c r="E62" s="77">
        <v>42095</v>
      </c>
      <c r="F62" s="61">
        <v>5.4099999999985799</v>
      </c>
      <c r="G62" s="67" t="s">
        <v>129</v>
      </c>
      <c r="H62" s="68">
        <v>4.8000000000000001E-2</v>
      </c>
      <c r="I62" s="68">
        <v>4.8499999999985104E-2</v>
      </c>
      <c r="J62" s="61">
        <v>497992.65861000004</v>
      </c>
      <c r="K62" s="63">
        <v>114.551188</v>
      </c>
      <c r="L62" s="61">
        <v>570.45650544099999</v>
      </c>
      <c r="M62" s="124" t="s">
        <v>2721</v>
      </c>
      <c r="N62" s="62">
        <f t="shared" si="0"/>
        <v>9.7435990120944508E-3</v>
      </c>
      <c r="O62" s="62">
        <f>L62/'סכום נכסי הקרן'!$C$41</f>
        <v>7.4623778403746796E-3</v>
      </c>
    </row>
    <row r="63" spans="1:15">
      <c r="A63" s="60" t="s">
        <v>1615</v>
      </c>
      <c r="B63" s="54" t="s">
        <v>1616</v>
      </c>
      <c r="C63" s="54" t="s">
        <v>213</v>
      </c>
      <c r="D63" s="124" t="s">
        <v>2721</v>
      </c>
      <c r="E63" s="77">
        <v>42125</v>
      </c>
      <c r="F63" s="61">
        <v>5.4999999999981437</v>
      </c>
      <c r="G63" s="67" t="s">
        <v>129</v>
      </c>
      <c r="H63" s="68">
        <v>4.8000000000000001E-2</v>
      </c>
      <c r="I63" s="68">
        <v>4.8499999999981433E-2</v>
      </c>
      <c r="J63" s="61">
        <v>473483.76597000001</v>
      </c>
      <c r="K63" s="63">
        <v>113.753461</v>
      </c>
      <c r="L63" s="61">
        <v>538.60416917999999</v>
      </c>
      <c r="M63" s="124" t="s">
        <v>2721</v>
      </c>
      <c r="N63" s="62">
        <f t="shared" si="0"/>
        <v>9.1995498353992806E-3</v>
      </c>
      <c r="O63" s="62">
        <f>L63/'סכום נכסי הקרן'!$C$41</f>
        <v>7.0457042359699119E-3</v>
      </c>
    </row>
    <row r="64" spans="1:15">
      <c r="A64" s="60" t="s">
        <v>1617</v>
      </c>
      <c r="B64" s="54" t="s">
        <v>1618</v>
      </c>
      <c r="C64" s="54" t="s">
        <v>213</v>
      </c>
      <c r="D64" s="124" t="s">
        <v>2721</v>
      </c>
      <c r="E64" s="77">
        <v>42156</v>
      </c>
      <c r="F64" s="61">
        <v>5.5800000000076766</v>
      </c>
      <c r="G64" s="67" t="s">
        <v>129</v>
      </c>
      <c r="H64" s="68">
        <v>4.8000000000000001E-2</v>
      </c>
      <c r="I64" s="68">
        <v>4.8500000000052335E-2</v>
      </c>
      <c r="J64" s="61">
        <v>178156.80222000004</v>
      </c>
      <c r="K64" s="63">
        <v>112.618172</v>
      </c>
      <c r="L64" s="61">
        <v>200.636934387</v>
      </c>
      <c r="M64" s="124" t="s">
        <v>2721</v>
      </c>
      <c r="N64" s="62">
        <f t="shared" si="0"/>
        <v>3.4269498498777705E-3</v>
      </c>
      <c r="O64" s="62">
        <f>L64/'סכום נכסי הקרן'!$C$41</f>
        <v>2.624614845916784E-3</v>
      </c>
    </row>
    <row r="65" spans="1:15">
      <c r="A65" s="60" t="s">
        <v>1619</v>
      </c>
      <c r="B65" s="54" t="s">
        <v>1620</v>
      </c>
      <c r="C65" s="54" t="s">
        <v>213</v>
      </c>
      <c r="D65" s="124" t="s">
        <v>2721</v>
      </c>
      <c r="E65" s="77">
        <v>42218</v>
      </c>
      <c r="F65" s="61">
        <v>5.6199999999965993</v>
      </c>
      <c r="G65" s="67" t="s">
        <v>129</v>
      </c>
      <c r="H65" s="68">
        <v>4.8000000000000001E-2</v>
      </c>
      <c r="I65" s="68">
        <v>4.8499999999986582E-2</v>
      </c>
      <c r="J65" s="61">
        <v>196405.19594199999</v>
      </c>
      <c r="K65" s="63">
        <v>113.827915</v>
      </c>
      <c r="L65" s="61">
        <v>223.56393999800002</v>
      </c>
      <c r="M65" s="124" t="s">
        <v>2721</v>
      </c>
      <c r="N65" s="62">
        <f t="shared" si="0"/>
        <v>3.8185512201679163E-3</v>
      </c>
      <c r="O65" s="62">
        <f>L65/'סכום נכסי הקרן'!$C$41</f>
        <v>2.9245325030664892E-3</v>
      </c>
    </row>
    <row r="66" spans="1:15">
      <c r="A66" s="60" t="s">
        <v>1621</v>
      </c>
      <c r="B66" s="54" t="s">
        <v>1622</v>
      </c>
      <c r="C66" s="54" t="s">
        <v>213</v>
      </c>
      <c r="D66" s="124" t="s">
        <v>2721</v>
      </c>
      <c r="E66" s="77">
        <v>42309</v>
      </c>
      <c r="F66" s="61">
        <v>5.8699999999937678</v>
      </c>
      <c r="G66" s="67" t="s">
        <v>129</v>
      </c>
      <c r="H66" s="68">
        <v>4.8000000000000001E-2</v>
      </c>
      <c r="I66" s="68">
        <v>4.8499999999960269E-2</v>
      </c>
      <c r="J66" s="61">
        <v>423335.73302799999</v>
      </c>
      <c r="K66" s="63">
        <v>112.953007</v>
      </c>
      <c r="L66" s="61">
        <v>478.17043955399998</v>
      </c>
      <c r="M66" s="124" t="s">
        <v>2721</v>
      </c>
      <c r="N66" s="62">
        <f t="shared" si="0"/>
        <v>8.1673203443430546E-3</v>
      </c>
      <c r="O66" s="62">
        <f>L66/'סכום נכסי הקרן'!$C$41</f>
        <v>6.2551455860626404E-3</v>
      </c>
    </row>
    <row r="67" spans="1:15">
      <c r="A67" s="60" t="s">
        <v>1623</v>
      </c>
      <c r="B67" s="54" t="s">
        <v>1624</v>
      </c>
      <c r="C67" s="54" t="s">
        <v>213</v>
      </c>
      <c r="D67" s="124" t="s">
        <v>2721</v>
      </c>
      <c r="E67" s="77">
        <v>42339</v>
      </c>
      <c r="F67" s="61">
        <v>5.9499999999964475</v>
      </c>
      <c r="G67" s="67" t="s">
        <v>129</v>
      </c>
      <c r="H67" s="68">
        <v>4.8000000000000001E-2</v>
      </c>
      <c r="I67" s="68">
        <v>4.8499999999972371E-2</v>
      </c>
      <c r="J67" s="61">
        <v>338061.74901000003</v>
      </c>
      <c r="K67" s="63">
        <v>112.394024</v>
      </c>
      <c r="L67" s="61">
        <v>379.961204173</v>
      </c>
      <c r="M67" s="124" t="s">
        <v>2721</v>
      </c>
      <c r="N67" s="62">
        <f t="shared" si="0"/>
        <v>6.4898718452728087E-3</v>
      </c>
      <c r="O67" s="62">
        <f>L67/'סכום נכסי הקרן'!$C$41</f>
        <v>4.9704298981229338E-3</v>
      </c>
    </row>
    <row r="68" spans="1:15">
      <c r="A68" s="60" t="s">
        <v>1625</v>
      </c>
      <c r="B68" s="54" t="s">
        <v>1626</v>
      </c>
      <c r="C68" s="54" t="s">
        <v>213</v>
      </c>
      <c r="D68" s="124" t="s">
        <v>2721</v>
      </c>
      <c r="E68" s="77">
        <v>42370</v>
      </c>
      <c r="F68" s="61">
        <v>5.89000000000323</v>
      </c>
      <c r="G68" s="67" t="s">
        <v>129</v>
      </c>
      <c r="H68" s="68">
        <v>4.8000000000000001E-2</v>
      </c>
      <c r="I68" s="68">
        <v>4.8500000000026508E-2</v>
      </c>
      <c r="J68" s="61">
        <v>180204.40250199998</v>
      </c>
      <c r="K68" s="63">
        <v>115.09980400000001</v>
      </c>
      <c r="L68" s="61">
        <v>207.41491359700001</v>
      </c>
      <c r="M68" s="124" t="s">
        <v>2721</v>
      </c>
      <c r="N68" s="62">
        <f t="shared" si="0"/>
        <v>3.5427201336849434E-3</v>
      </c>
      <c r="O68" s="62">
        <f>L68/'סכום נכסי הקרן'!$C$41</f>
        <v>2.713280399516042E-3</v>
      </c>
    </row>
    <row r="69" spans="1:15">
      <c r="A69" s="60" t="s">
        <v>1627</v>
      </c>
      <c r="B69" s="54" t="s">
        <v>1628</v>
      </c>
      <c r="C69" s="54" t="s">
        <v>213</v>
      </c>
      <c r="D69" s="124" t="s">
        <v>2721</v>
      </c>
      <c r="E69" s="77">
        <v>42461</v>
      </c>
      <c r="F69" s="61">
        <v>6.1400000000045782</v>
      </c>
      <c r="G69" s="67" t="s">
        <v>129</v>
      </c>
      <c r="H69" s="68">
        <v>4.8000000000000001E-2</v>
      </c>
      <c r="I69" s="68">
        <v>4.8500000000043481E-2</v>
      </c>
      <c r="J69" s="61">
        <v>490935.96685199998</v>
      </c>
      <c r="K69" s="63">
        <v>114.780339</v>
      </c>
      <c r="L69" s="61">
        <v>563.49796610299995</v>
      </c>
      <c r="M69" s="124" t="s">
        <v>2721</v>
      </c>
      <c r="N69" s="62">
        <f t="shared" si="0"/>
        <v>9.6247446973961853E-3</v>
      </c>
      <c r="O69" s="62">
        <f>L69/'סכום נכסי הקרן'!$C$41</f>
        <v>7.371350304950005E-3</v>
      </c>
    </row>
    <row r="70" spans="1:15">
      <c r="A70" s="60" t="s">
        <v>1629</v>
      </c>
      <c r="B70" s="54" t="s">
        <v>1630</v>
      </c>
      <c r="C70" s="54" t="s">
        <v>213</v>
      </c>
      <c r="D70" s="124" t="s">
        <v>2721</v>
      </c>
      <c r="E70" s="77">
        <v>42491</v>
      </c>
      <c r="F70" s="61">
        <v>6.2199999999964275</v>
      </c>
      <c r="G70" s="67" t="s">
        <v>129</v>
      </c>
      <c r="H70" s="68">
        <v>4.8000000000000001E-2</v>
      </c>
      <c r="I70" s="68">
        <v>4.859999999998213E-2</v>
      </c>
      <c r="J70" s="61">
        <v>527841.23583999998</v>
      </c>
      <c r="K70" s="63">
        <v>114.564193</v>
      </c>
      <c r="L70" s="61">
        <v>604.71705317800001</v>
      </c>
      <c r="M70" s="124" t="s">
        <v>2721</v>
      </c>
      <c r="N70" s="62">
        <f t="shared" si="0"/>
        <v>1.0328781293127398E-2</v>
      </c>
      <c r="O70" s="62">
        <f>L70/'סכום נכסי הקרן'!$C$41</f>
        <v>7.9105542566187924E-3</v>
      </c>
    </row>
    <row r="71" spans="1:15">
      <c r="A71" s="60" t="s">
        <v>1631</v>
      </c>
      <c r="B71" s="54" t="s">
        <v>1632</v>
      </c>
      <c r="C71" s="54" t="s">
        <v>213</v>
      </c>
      <c r="D71" s="124" t="s">
        <v>2721</v>
      </c>
      <c r="E71" s="77">
        <v>42522</v>
      </c>
      <c r="F71" s="61">
        <v>6.3100000000000582</v>
      </c>
      <c r="G71" s="67" t="s">
        <v>129</v>
      </c>
      <c r="H71" s="68">
        <v>4.8000000000000001E-2</v>
      </c>
      <c r="I71" s="68">
        <v>4.8499999999991231E-2</v>
      </c>
      <c r="J71" s="61">
        <v>300580.10564000002</v>
      </c>
      <c r="K71" s="63">
        <v>113.64869400000001</v>
      </c>
      <c r="L71" s="61">
        <v>341.60536515799998</v>
      </c>
      <c r="M71" s="124" t="s">
        <v>2721</v>
      </c>
      <c r="N71" s="62">
        <f t="shared" si="0"/>
        <v>5.834740539783191E-3</v>
      </c>
      <c r="O71" s="62">
        <f>L71/'סכום נכסי הקרן'!$C$41</f>
        <v>4.4686812803326195E-3</v>
      </c>
    </row>
    <row r="72" spans="1:15">
      <c r="A72" s="60" t="s">
        <v>1633</v>
      </c>
      <c r="B72" s="54" t="s">
        <v>1634</v>
      </c>
      <c r="C72" s="54" t="s">
        <v>213</v>
      </c>
      <c r="D72" s="124" t="s">
        <v>2721</v>
      </c>
      <c r="E72" s="77">
        <v>42552</v>
      </c>
      <c r="F72" s="61">
        <v>6.2400000000231941</v>
      </c>
      <c r="G72" s="67" t="s">
        <v>129</v>
      </c>
      <c r="H72" s="68">
        <v>4.8000000000000001E-2</v>
      </c>
      <c r="I72" s="68">
        <v>4.8500000000158992E-2</v>
      </c>
      <c r="J72" s="61">
        <v>92521.069715999998</v>
      </c>
      <c r="K72" s="63">
        <v>115.56699999999999</v>
      </c>
      <c r="L72" s="61">
        <v>106.92382489800001</v>
      </c>
      <c r="M72" s="124" t="s">
        <v>2721</v>
      </c>
      <c r="N72" s="62">
        <f t="shared" si="0"/>
        <v>1.8262967723369481E-3</v>
      </c>
      <c r="O72" s="62">
        <f>L72/'סכום נכסי הקרן'!$C$41</f>
        <v>1.3987148431414669E-3</v>
      </c>
    </row>
    <row r="73" spans="1:15">
      <c r="A73" s="60" t="s">
        <v>1635</v>
      </c>
      <c r="B73" s="54" t="s">
        <v>1636</v>
      </c>
      <c r="C73" s="54" t="s">
        <v>213</v>
      </c>
      <c r="D73" s="124" t="s">
        <v>2721</v>
      </c>
      <c r="E73" s="77">
        <v>42583</v>
      </c>
      <c r="F73" s="61">
        <v>6.3299999999989769</v>
      </c>
      <c r="G73" s="67" t="s">
        <v>129</v>
      </c>
      <c r="H73" s="68">
        <v>4.8000000000000001E-2</v>
      </c>
      <c r="I73" s="68">
        <v>4.8499999999990641E-2</v>
      </c>
      <c r="J73" s="61">
        <v>792080.33089599991</v>
      </c>
      <c r="K73" s="63">
        <v>114.769786</v>
      </c>
      <c r="L73" s="61">
        <v>909.06889742100009</v>
      </c>
      <c r="M73" s="124" t="s">
        <v>2721</v>
      </c>
      <c r="N73" s="62">
        <f t="shared" si="0"/>
        <v>1.5527218510707569E-2</v>
      </c>
      <c r="O73" s="62">
        <f>L73/'סכום נכסי הקרן'!$C$41</f>
        <v>1.1891906798825938E-2</v>
      </c>
    </row>
    <row r="74" spans="1:15">
      <c r="A74" s="60" t="s">
        <v>1637</v>
      </c>
      <c r="B74" s="54" t="s">
        <v>1638</v>
      </c>
      <c r="C74" s="54" t="s">
        <v>213</v>
      </c>
      <c r="D74" s="124" t="s">
        <v>2721</v>
      </c>
      <c r="E74" s="77">
        <v>42614</v>
      </c>
      <c r="F74" s="61">
        <v>6.4099999999999273</v>
      </c>
      <c r="G74" s="67" t="s">
        <v>129</v>
      </c>
      <c r="H74" s="68">
        <v>4.8000000000000001E-2</v>
      </c>
      <c r="I74" s="68">
        <v>4.8499999999974654E-2</v>
      </c>
      <c r="J74" s="61">
        <v>242644.960552</v>
      </c>
      <c r="K74" s="63">
        <v>113.84910000000001</v>
      </c>
      <c r="L74" s="61">
        <v>276.24910472200003</v>
      </c>
      <c r="M74" s="124" t="s">
        <v>2721</v>
      </c>
      <c r="N74" s="62">
        <f t="shared" si="0"/>
        <v>4.7184324802824846E-3</v>
      </c>
      <c r="O74" s="62">
        <f>L74/'סכום נכסי הקרן'!$C$41</f>
        <v>3.6137289659044958E-3</v>
      </c>
    </row>
    <row r="75" spans="1:15">
      <c r="A75" s="60" t="s">
        <v>1639</v>
      </c>
      <c r="B75" s="54" t="s">
        <v>1640</v>
      </c>
      <c r="C75" s="54" t="s">
        <v>213</v>
      </c>
      <c r="D75" s="124" t="s">
        <v>2721</v>
      </c>
      <c r="E75" s="77">
        <v>42644</v>
      </c>
      <c r="F75" s="61">
        <v>6.4899999999897302</v>
      </c>
      <c r="G75" s="67" t="s">
        <v>129</v>
      </c>
      <c r="H75" s="68">
        <v>4.8000000000000001E-2</v>
      </c>
      <c r="I75" s="68">
        <v>4.8599999999928388E-2</v>
      </c>
      <c r="J75" s="61">
        <v>186639.71767400001</v>
      </c>
      <c r="K75" s="63">
        <v>113.741338</v>
      </c>
      <c r="L75" s="61">
        <v>212.28651278200002</v>
      </c>
      <c r="M75" s="124" t="s">
        <v>2721</v>
      </c>
      <c r="N75" s="62">
        <f t="shared" si="0"/>
        <v>3.6259287719484184E-3</v>
      </c>
      <c r="O75" s="62">
        <f>L75/'סכום נכסי הקרן'!$C$41</f>
        <v>2.7770078063535323E-3</v>
      </c>
    </row>
    <row r="76" spans="1:15">
      <c r="A76" s="60" t="s">
        <v>1641</v>
      </c>
      <c r="B76" s="54" t="s">
        <v>1642</v>
      </c>
      <c r="C76" s="54" t="s">
        <v>213</v>
      </c>
      <c r="D76" s="124" t="s">
        <v>2721</v>
      </c>
      <c r="E76" s="77">
        <v>42675</v>
      </c>
      <c r="F76" s="61">
        <v>6.5800000000000658</v>
      </c>
      <c r="G76" s="67" t="s">
        <v>129</v>
      </c>
      <c r="H76" s="68">
        <v>4.8000000000000001E-2</v>
      </c>
      <c r="I76" s="68">
        <v>4.8600000000011009E-2</v>
      </c>
      <c r="J76" s="61">
        <v>272225.255412</v>
      </c>
      <c r="K76" s="63">
        <v>113.397054</v>
      </c>
      <c r="L76" s="61">
        <v>308.69542123100001</v>
      </c>
      <c r="M76" s="124" t="s">
        <v>2721</v>
      </c>
      <c r="N76" s="62">
        <f t="shared" ref="N76:N139" si="4">IFERROR(L76/$L$9,0)</f>
        <v>5.2726270498383108E-3</v>
      </c>
      <c r="O76" s="62">
        <f>L76/'סכום נכסי הקרן'!$C$41</f>
        <v>4.0381726719699827E-3</v>
      </c>
    </row>
    <row r="77" spans="1:15">
      <c r="A77" s="60" t="s">
        <v>1643</v>
      </c>
      <c r="B77" s="54" t="s">
        <v>1644</v>
      </c>
      <c r="C77" s="54" t="s">
        <v>213</v>
      </c>
      <c r="D77" s="124" t="s">
        <v>2721</v>
      </c>
      <c r="E77" s="77">
        <v>42705</v>
      </c>
      <c r="F77" s="61">
        <v>6.6599999999990089</v>
      </c>
      <c r="G77" s="67" t="s">
        <v>129</v>
      </c>
      <c r="H77" s="68">
        <v>4.8000000000000001E-2</v>
      </c>
      <c r="I77" s="68">
        <v>4.8599999999995917E-2</v>
      </c>
      <c r="J77" s="61">
        <v>304143.93402599997</v>
      </c>
      <c r="K77" s="63">
        <v>112.70606600000001</v>
      </c>
      <c r="L77" s="61">
        <v>342.78866449899999</v>
      </c>
      <c r="M77" s="124" t="s">
        <v>2721</v>
      </c>
      <c r="N77" s="62">
        <f t="shared" si="4"/>
        <v>5.8549517113274021E-3</v>
      </c>
      <c r="O77" s="62">
        <f>L77/'סכום נכסי הקרן'!$C$41</f>
        <v>4.4841605091547748E-3</v>
      </c>
    </row>
    <row r="78" spans="1:15">
      <c r="A78" s="60" t="s">
        <v>1645</v>
      </c>
      <c r="B78" s="54" t="s">
        <v>1646</v>
      </c>
      <c r="C78" s="54" t="s">
        <v>213</v>
      </c>
      <c r="D78" s="124" t="s">
        <v>2721</v>
      </c>
      <c r="E78" s="77">
        <v>42736</v>
      </c>
      <c r="F78" s="61">
        <v>6.5899999999976231</v>
      </c>
      <c r="G78" s="67" t="s">
        <v>129</v>
      </c>
      <c r="H78" s="68">
        <v>4.8000000000000001E-2</v>
      </c>
      <c r="I78" s="68">
        <v>4.8499999999981017E-2</v>
      </c>
      <c r="J78" s="61">
        <v>616050.748242</v>
      </c>
      <c r="K78" s="63">
        <v>115.44776</v>
      </c>
      <c r="L78" s="61">
        <v>711.21678859100007</v>
      </c>
      <c r="M78" s="124" t="s">
        <v>2721</v>
      </c>
      <c r="N78" s="62">
        <f t="shared" si="4"/>
        <v>1.214783446696442E-2</v>
      </c>
      <c r="O78" s="62">
        <f>L78/'סכום נכסי הקרן'!$C$41</f>
        <v>9.303721409541962E-3</v>
      </c>
    </row>
    <row r="79" spans="1:15">
      <c r="A79" s="60" t="s">
        <v>1647</v>
      </c>
      <c r="B79" s="54" t="s">
        <v>1648</v>
      </c>
      <c r="C79" s="54" t="s">
        <v>213</v>
      </c>
      <c r="D79" s="124" t="s">
        <v>2721</v>
      </c>
      <c r="E79" s="77">
        <v>42767</v>
      </c>
      <c r="F79" s="61">
        <v>6.6699999999910897</v>
      </c>
      <c r="G79" s="67" t="s">
        <v>129</v>
      </c>
      <c r="H79" s="68">
        <v>4.8000000000000001E-2</v>
      </c>
      <c r="I79" s="68">
        <v>4.8499999999928975E-2</v>
      </c>
      <c r="J79" s="61">
        <v>336753.22338600003</v>
      </c>
      <c r="K79" s="63">
        <v>114.983689</v>
      </c>
      <c r="L79" s="61">
        <v>387.21127803500002</v>
      </c>
      <c r="M79" s="124" t="s">
        <v>2721</v>
      </c>
      <c r="N79" s="62">
        <f t="shared" si="4"/>
        <v>6.6137056728225261E-3</v>
      </c>
      <c r="O79" s="62">
        <f>L79/'סכום נכסי הקרן'!$C$41</f>
        <v>5.0652711174145673E-3</v>
      </c>
    </row>
    <row r="80" spans="1:15">
      <c r="A80" s="60" t="s">
        <v>1649</v>
      </c>
      <c r="B80" s="54" t="s">
        <v>1650</v>
      </c>
      <c r="C80" s="54" t="s">
        <v>213</v>
      </c>
      <c r="D80" s="124" t="s">
        <v>2721</v>
      </c>
      <c r="E80" s="77">
        <v>42795</v>
      </c>
      <c r="F80" s="61">
        <v>6.7499999999968674</v>
      </c>
      <c r="G80" s="67" t="s">
        <v>129</v>
      </c>
      <c r="H80" s="68">
        <v>4.8000000000000001E-2</v>
      </c>
      <c r="I80" s="68">
        <v>4.8499999999972863E-2</v>
      </c>
      <c r="J80" s="61">
        <v>417224.08755400003</v>
      </c>
      <c r="K80" s="63">
        <v>114.76819</v>
      </c>
      <c r="L80" s="61">
        <v>478.84053351799992</v>
      </c>
      <c r="M80" s="124" t="s">
        <v>2721</v>
      </c>
      <c r="N80" s="62">
        <f t="shared" si="4"/>
        <v>8.1787657864115827E-3</v>
      </c>
      <c r="O80" s="62">
        <f>L80/'סכום נכסי הקרן'!$C$41</f>
        <v>6.2639113627699396E-3</v>
      </c>
    </row>
    <row r="81" spans="1:15">
      <c r="A81" s="60" t="s">
        <v>1651</v>
      </c>
      <c r="B81" s="54" t="s">
        <v>1652</v>
      </c>
      <c r="C81" s="54" t="s">
        <v>213</v>
      </c>
      <c r="D81" s="124" t="s">
        <v>2721</v>
      </c>
      <c r="E81" s="77">
        <v>42826</v>
      </c>
      <c r="F81" s="61">
        <v>6.8300000000038317</v>
      </c>
      <c r="G81" s="67" t="s">
        <v>129</v>
      </c>
      <c r="H81" s="68">
        <v>4.8000000000000001E-2</v>
      </c>
      <c r="I81" s="68">
        <v>4.8500000000016329E-2</v>
      </c>
      <c r="J81" s="61">
        <v>294447.68991800002</v>
      </c>
      <c r="K81" s="63">
        <v>114.315331</v>
      </c>
      <c r="L81" s="61">
        <v>336.59885263700005</v>
      </c>
      <c r="M81" s="124" t="s">
        <v>2721</v>
      </c>
      <c r="N81" s="62">
        <f t="shared" si="4"/>
        <v>5.7492275339915532E-3</v>
      </c>
      <c r="O81" s="62">
        <f>L81/'סכום נכסי הקרן'!$C$41</f>
        <v>4.4031890162635366E-3</v>
      </c>
    </row>
    <row r="82" spans="1:15">
      <c r="A82" s="60" t="s">
        <v>1653</v>
      </c>
      <c r="B82" s="54" t="s">
        <v>1654</v>
      </c>
      <c r="C82" s="54" t="s">
        <v>213</v>
      </c>
      <c r="D82" s="124" t="s">
        <v>2721</v>
      </c>
      <c r="E82" s="77">
        <v>42856</v>
      </c>
      <c r="F82" s="61">
        <v>6.9199999999981454</v>
      </c>
      <c r="G82" s="67" t="s">
        <v>129</v>
      </c>
      <c r="H82" s="68">
        <v>4.8000000000000001E-2</v>
      </c>
      <c r="I82" s="68">
        <v>4.8499999999998343E-2</v>
      </c>
      <c r="J82" s="61">
        <v>532137.21546800004</v>
      </c>
      <c r="K82" s="63">
        <v>113.520008</v>
      </c>
      <c r="L82" s="61">
        <v>604.08220798599996</v>
      </c>
      <c r="M82" s="124" t="s">
        <v>2721</v>
      </c>
      <c r="N82" s="62">
        <f t="shared" si="4"/>
        <v>1.031793791256007E-2</v>
      </c>
      <c r="O82" s="62">
        <f>L82/'סכום נכסי הקרן'!$C$41</f>
        <v>7.9022495836986607E-3</v>
      </c>
    </row>
    <row r="83" spans="1:15">
      <c r="A83" s="60" t="s">
        <v>1655</v>
      </c>
      <c r="B83" s="54" t="s">
        <v>1656</v>
      </c>
      <c r="C83" s="54" t="s">
        <v>213</v>
      </c>
      <c r="D83" s="124" t="s">
        <v>2721</v>
      </c>
      <c r="E83" s="77">
        <v>42887</v>
      </c>
      <c r="F83" s="61">
        <v>6.9999999999981037</v>
      </c>
      <c r="G83" s="67" t="s">
        <v>129</v>
      </c>
      <c r="H83" s="68">
        <v>4.8000000000000001E-2</v>
      </c>
      <c r="I83" s="68">
        <v>4.8499999999975348E-2</v>
      </c>
      <c r="J83" s="61">
        <v>467301.15548199997</v>
      </c>
      <c r="K83" s="63">
        <v>112.857688</v>
      </c>
      <c r="L83" s="61">
        <v>527.38527949800005</v>
      </c>
      <c r="M83" s="124" t="s">
        <v>2721</v>
      </c>
      <c r="N83" s="62">
        <f t="shared" si="4"/>
        <v>9.0079272289784358E-3</v>
      </c>
      <c r="O83" s="62">
        <f>L83/'סכום נכסי הקרן'!$C$41</f>
        <v>6.8989452929864433E-3</v>
      </c>
    </row>
    <row r="84" spans="1:15">
      <c r="A84" s="60" t="s">
        <v>1657</v>
      </c>
      <c r="B84" s="54" t="s">
        <v>1658</v>
      </c>
      <c r="C84" s="54" t="s">
        <v>213</v>
      </c>
      <c r="D84" s="124" t="s">
        <v>2721</v>
      </c>
      <c r="E84" s="77">
        <v>42918</v>
      </c>
      <c r="F84" s="61">
        <v>6.9200000000153103</v>
      </c>
      <c r="G84" s="67" t="s">
        <v>129</v>
      </c>
      <c r="H84" s="68">
        <v>4.8000000000000001E-2</v>
      </c>
      <c r="I84" s="68">
        <v>4.8600000000106655E-2</v>
      </c>
      <c r="J84" s="61">
        <v>202876.85904800001</v>
      </c>
      <c r="K84" s="63">
        <v>114.614419</v>
      </c>
      <c r="L84" s="61">
        <v>232.52613363200001</v>
      </c>
      <c r="M84" s="124" t="s">
        <v>2721</v>
      </c>
      <c r="N84" s="62">
        <f t="shared" si="4"/>
        <v>3.9716286593864149E-3</v>
      </c>
      <c r="O84" s="62">
        <f>L84/'סכום נכסי הקרן'!$C$41</f>
        <v>3.041770670284525E-3</v>
      </c>
    </row>
    <row r="85" spans="1:15">
      <c r="A85" s="60" t="s">
        <v>1659</v>
      </c>
      <c r="B85" s="54" t="s">
        <v>1660</v>
      </c>
      <c r="C85" s="54" t="s">
        <v>213</v>
      </c>
      <c r="D85" s="124" t="s">
        <v>2721</v>
      </c>
      <c r="E85" s="77">
        <v>42949</v>
      </c>
      <c r="F85" s="61">
        <v>7.010000000001769</v>
      </c>
      <c r="G85" s="67" t="s">
        <v>129</v>
      </c>
      <c r="H85" s="68">
        <v>4.8000000000000001E-2</v>
      </c>
      <c r="I85" s="68">
        <v>4.8500000000014885E-2</v>
      </c>
      <c r="J85" s="61">
        <v>496782.79166400002</v>
      </c>
      <c r="K85" s="63">
        <v>114.985602</v>
      </c>
      <c r="L85" s="61">
        <v>571.22868539899991</v>
      </c>
      <c r="M85" s="124" t="s">
        <v>2721</v>
      </c>
      <c r="N85" s="62">
        <f t="shared" si="4"/>
        <v>9.7567881190713471E-3</v>
      </c>
      <c r="O85" s="62">
        <f>L85/'סכום נכסי הקרן'!$C$41</f>
        <v>7.472479046255232E-3</v>
      </c>
    </row>
    <row r="86" spans="1:15">
      <c r="A86" s="60" t="s">
        <v>1661</v>
      </c>
      <c r="B86" s="54" t="s">
        <v>1662</v>
      </c>
      <c r="C86" s="54" t="s">
        <v>213</v>
      </c>
      <c r="D86" s="124" t="s">
        <v>2721</v>
      </c>
      <c r="E86" s="77">
        <v>42979</v>
      </c>
      <c r="F86" s="61">
        <v>7.0900000000027354</v>
      </c>
      <c r="G86" s="67" t="s">
        <v>129</v>
      </c>
      <c r="H86" s="68">
        <v>4.8000000000000001E-2</v>
      </c>
      <c r="I86" s="68">
        <v>4.8500000000019534E-2</v>
      </c>
      <c r="J86" s="61">
        <v>223148.62109599999</v>
      </c>
      <c r="K86" s="63">
        <v>114.662871</v>
      </c>
      <c r="L86" s="61">
        <v>255.86861567000003</v>
      </c>
      <c r="M86" s="124" t="s">
        <v>2721</v>
      </c>
      <c r="N86" s="62">
        <f t="shared" si="4"/>
        <v>4.370326514097465E-3</v>
      </c>
      <c r="O86" s="62">
        <f>L86/'סכום נכסי הקרן'!$C$41</f>
        <v>3.3471233466731568E-3</v>
      </c>
    </row>
    <row r="87" spans="1:15">
      <c r="A87" s="60" t="s">
        <v>1663</v>
      </c>
      <c r="B87" s="54" t="s">
        <v>1664</v>
      </c>
      <c r="C87" s="54" t="s">
        <v>213</v>
      </c>
      <c r="D87" s="124" t="s">
        <v>2721</v>
      </c>
      <c r="E87" s="77">
        <v>43009</v>
      </c>
      <c r="F87" s="61">
        <v>7.1700000000019548</v>
      </c>
      <c r="G87" s="67" t="s">
        <v>129</v>
      </c>
      <c r="H87" s="68">
        <v>4.8000000000000001E-2</v>
      </c>
      <c r="I87" s="68">
        <v>4.850000000001544E-2</v>
      </c>
      <c r="J87" s="61">
        <v>426492.81072399998</v>
      </c>
      <c r="K87" s="63">
        <v>113.867862</v>
      </c>
      <c r="L87" s="61">
        <v>485.63824406499998</v>
      </c>
      <c r="M87" s="124" t="s">
        <v>2721</v>
      </c>
      <c r="N87" s="62">
        <f t="shared" si="4"/>
        <v>8.2948730884381434E-3</v>
      </c>
      <c r="O87" s="62">
        <f>L87/'סכום נכסי הקרן'!$C$41</f>
        <v>6.352835030161548E-3</v>
      </c>
    </row>
    <row r="88" spans="1:15">
      <c r="A88" s="60" t="s">
        <v>1665</v>
      </c>
      <c r="B88" s="54" t="s">
        <v>1666</v>
      </c>
      <c r="C88" s="54" t="s">
        <v>213</v>
      </c>
      <c r="D88" s="124" t="s">
        <v>2721</v>
      </c>
      <c r="E88" s="77">
        <v>43040</v>
      </c>
      <c r="F88" s="61">
        <v>7.2499999999956595</v>
      </c>
      <c r="G88" s="67" t="s">
        <v>129</v>
      </c>
      <c r="H88" s="68">
        <v>4.8000000000000001E-2</v>
      </c>
      <c r="I88" s="68">
        <v>4.8499999999968173E-2</v>
      </c>
      <c r="J88" s="61">
        <v>457559.90917000006</v>
      </c>
      <c r="K88" s="63">
        <v>113.291509</v>
      </c>
      <c r="L88" s="61">
        <v>518.37652448899996</v>
      </c>
      <c r="M88" s="124" t="s">
        <v>2721</v>
      </c>
      <c r="N88" s="62">
        <f t="shared" si="4"/>
        <v>8.8540545049956738E-3</v>
      </c>
      <c r="O88" s="62">
        <f>L88/'סכום נכסי הקרן'!$C$41</f>
        <v>6.7810980371355249E-3</v>
      </c>
    </row>
    <row r="89" spans="1:15">
      <c r="A89" s="60" t="s">
        <v>1667</v>
      </c>
      <c r="B89" s="54" t="s">
        <v>1668</v>
      </c>
      <c r="C89" s="54" t="s">
        <v>213</v>
      </c>
      <c r="D89" s="124" t="s">
        <v>2721</v>
      </c>
      <c r="E89" s="77">
        <v>43070</v>
      </c>
      <c r="F89" s="61">
        <v>7.3400000000055012</v>
      </c>
      <c r="G89" s="67" t="s">
        <v>129</v>
      </c>
      <c r="H89" s="68">
        <v>4.8000000000000001E-2</v>
      </c>
      <c r="I89" s="68">
        <v>4.8500000000033197E-2</v>
      </c>
      <c r="J89" s="61">
        <v>468573.33317200007</v>
      </c>
      <c r="K89" s="63">
        <v>112.520844</v>
      </c>
      <c r="L89" s="61">
        <v>527.24267026500002</v>
      </c>
      <c r="M89" s="124" t="s">
        <v>2721</v>
      </c>
      <c r="N89" s="62">
        <f t="shared" si="4"/>
        <v>9.0054914128057367E-3</v>
      </c>
      <c r="O89" s="62">
        <f>L89/'סכום נכסי הקרן'!$C$41</f>
        <v>6.8970797625384217E-3</v>
      </c>
    </row>
    <row r="90" spans="1:15">
      <c r="A90" s="60" t="s">
        <v>1669</v>
      </c>
      <c r="B90" s="54" t="s">
        <v>1670</v>
      </c>
      <c r="C90" s="54" t="s">
        <v>213</v>
      </c>
      <c r="D90" s="124" t="s">
        <v>2721</v>
      </c>
      <c r="E90" s="77">
        <v>43101</v>
      </c>
      <c r="F90" s="61">
        <v>7.25</v>
      </c>
      <c r="G90" s="67" t="s">
        <v>129</v>
      </c>
      <c r="H90" s="68">
        <v>4.8000000000000001E-2</v>
      </c>
      <c r="I90" s="68">
        <v>4.8500000000005435E-2</v>
      </c>
      <c r="J90" s="61">
        <v>639718.44583800004</v>
      </c>
      <c r="K90" s="63">
        <v>115.099919</v>
      </c>
      <c r="L90" s="61">
        <v>736.31541143599998</v>
      </c>
      <c r="M90" s="124" t="s">
        <v>2721</v>
      </c>
      <c r="N90" s="62">
        <f t="shared" si="4"/>
        <v>1.2576527828202223E-2</v>
      </c>
      <c r="O90" s="62">
        <f>L90/'סכום נכסי הקרן'!$C$41</f>
        <v>9.6320468912500859E-3</v>
      </c>
    </row>
    <row r="91" spans="1:15">
      <c r="A91" s="60" t="s">
        <v>1671</v>
      </c>
      <c r="B91" s="54" t="s">
        <v>1672</v>
      </c>
      <c r="C91" s="54" t="s">
        <v>213</v>
      </c>
      <c r="D91" s="124" t="s">
        <v>2721</v>
      </c>
      <c r="E91" s="77">
        <v>43132</v>
      </c>
      <c r="F91" s="61">
        <v>7.3300000000013368</v>
      </c>
      <c r="G91" s="67" t="s">
        <v>129</v>
      </c>
      <c r="H91" s="68">
        <v>4.8000000000000001E-2</v>
      </c>
      <c r="I91" s="68">
        <v>4.8500000000004262E-2</v>
      </c>
      <c r="J91" s="61">
        <v>614148.53969600005</v>
      </c>
      <c r="K91" s="63">
        <v>114.5279</v>
      </c>
      <c r="L91" s="61">
        <v>703.37142308199998</v>
      </c>
      <c r="M91" s="124" t="s">
        <v>2721</v>
      </c>
      <c r="N91" s="62">
        <f t="shared" si="4"/>
        <v>1.2013832847394988E-2</v>
      </c>
      <c r="O91" s="62">
        <f>L91/'סכום נכסי הקרן'!$C$41</f>
        <v>9.2010929336360861E-3</v>
      </c>
    </row>
    <row r="92" spans="1:15">
      <c r="A92" s="60" t="s">
        <v>1673</v>
      </c>
      <c r="B92" s="54" t="s">
        <v>1674</v>
      </c>
      <c r="C92" s="54" t="s">
        <v>213</v>
      </c>
      <c r="D92" s="124" t="s">
        <v>2721</v>
      </c>
      <c r="E92" s="77">
        <v>43161</v>
      </c>
      <c r="F92" s="61">
        <v>7.4100000000028983</v>
      </c>
      <c r="G92" s="67" t="s">
        <v>129</v>
      </c>
      <c r="H92" s="68">
        <v>4.8000000000000001E-2</v>
      </c>
      <c r="I92" s="68">
        <v>4.8499999999987928E-2</v>
      </c>
      <c r="J92" s="61">
        <v>144465.72910999999</v>
      </c>
      <c r="K92" s="63">
        <v>114.646511</v>
      </c>
      <c r="L92" s="61">
        <v>165.62491847199999</v>
      </c>
      <c r="M92" s="124" t="s">
        <v>2721</v>
      </c>
      <c r="N92" s="62">
        <f t="shared" si="4"/>
        <v>2.8289322264007559E-3</v>
      </c>
      <c r="O92" s="62">
        <f>L92/'סכום נכסי הקרן'!$C$41</f>
        <v>2.1666081631654659E-3</v>
      </c>
    </row>
    <row r="93" spans="1:15">
      <c r="A93" s="60" t="s">
        <v>1675</v>
      </c>
      <c r="B93" s="54" t="s">
        <v>1676</v>
      </c>
      <c r="C93" s="54" t="s">
        <v>213</v>
      </c>
      <c r="D93" s="124" t="s">
        <v>2721</v>
      </c>
      <c r="E93" s="77">
        <v>43221</v>
      </c>
      <c r="F93" s="61">
        <v>7.5800000000032002</v>
      </c>
      <c r="G93" s="67" t="s">
        <v>129</v>
      </c>
      <c r="H93" s="68">
        <v>4.8000000000000001E-2</v>
      </c>
      <c r="I93" s="68">
        <v>4.8600000000015707E-2</v>
      </c>
      <c r="J93" s="61">
        <v>584720.55998799996</v>
      </c>
      <c r="K93" s="63">
        <v>113.29356199999999</v>
      </c>
      <c r="L93" s="61">
        <v>662.45075183599999</v>
      </c>
      <c r="M93" s="124" t="s">
        <v>2721</v>
      </c>
      <c r="N93" s="62">
        <f t="shared" si="4"/>
        <v>1.1314893299640099E-2</v>
      </c>
      <c r="O93" s="62">
        <f>L93/'סכום נכסי הקרן'!$C$41</f>
        <v>8.6657926830353144E-3</v>
      </c>
    </row>
    <row r="94" spans="1:15">
      <c r="A94" s="60" t="s">
        <v>1677</v>
      </c>
      <c r="B94" s="54" t="s">
        <v>1678</v>
      </c>
      <c r="C94" s="54" t="s">
        <v>213</v>
      </c>
      <c r="D94" s="124" t="s">
        <v>2721</v>
      </c>
      <c r="E94" s="77">
        <v>43252</v>
      </c>
      <c r="F94" s="61">
        <v>7.6599999999962867</v>
      </c>
      <c r="G94" s="67" t="s">
        <v>129</v>
      </c>
      <c r="H94" s="68">
        <v>4.8000000000000001E-2</v>
      </c>
      <c r="I94" s="68">
        <v>4.8499999999983619E-2</v>
      </c>
      <c r="J94" s="61">
        <v>325845.38147800002</v>
      </c>
      <c r="K94" s="63">
        <v>112.400429</v>
      </c>
      <c r="L94" s="61">
        <v>366.25160509599999</v>
      </c>
      <c r="M94" s="124" t="s">
        <v>2721</v>
      </c>
      <c r="N94" s="62">
        <f t="shared" si="4"/>
        <v>6.2557070408595407E-3</v>
      </c>
      <c r="O94" s="62">
        <f>L94/'סכום נכסי הקרן'!$C$41</f>
        <v>4.7910889538496509E-3</v>
      </c>
    </row>
    <row r="95" spans="1:15">
      <c r="A95" s="60" t="s">
        <v>1679</v>
      </c>
      <c r="B95" s="54" t="s">
        <v>1680</v>
      </c>
      <c r="C95" s="54" t="s">
        <v>213</v>
      </c>
      <c r="D95" s="124" t="s">
        <v>2721</v>
      </c>
      <c r="E95" s="77">
        <v>43282</v>
      </c>
      <c r="F95" s="61">
        <v>7.5600000000103824</v>
      </c>
      <c r="G95" s="67" t="s">
        <v>129</v>
      </c>
      <c r="H95" s="68">
        <v>4.8000000000000001E-2</v>
      </c>
      <c r="I95" s="68">
        <v>4.8500000000064887E-2</v>
      </c>
      <c r="J95" s="61">
        <v>249907.62393599999</v>
      </c>
      <c r="K95" s="63">
        <v>114.084023</v>
      </c>
      <c r="L95" s="61">
        <v>285.10467215900002</v>
      </c>
      <c r="M95" s="124" t="s">
        <v>2721</v>
      </c>
      <c r="N95" s="62">
        <f t="shared" si="4"/>
        <v>4.8696887063184816E-3</v>
      </c>
      <c r="O95" s="62">
        <f>L95/'סכום נכסי הקרן'!$C$41</f>
        <v>3.7295723116732068E-3</v>
      </c>
    </row>
    <row r="96" spans="1:15">
      <c r="A96" s="60" t="s">
        <v>1681</v>
      </c>
      <c r="B96" s="54" t="s">
        <v>1682</v>
      </c>
      <c r="C96" s="54" t="s">
        <v>213</v>
      </c>
      <c r="D96" s="124" t="s">
        <v>2721</v>
      </c>
      <c r="E96" s="77">
        <v>43313</v>
      </c>
      <c r="F96" s="61">
        <v>7.6499999999990012</v>
      </c>
      <c r="G96" s="67" t="s">
        <v>129</v>
      </c>
      <c r="H96" s="68">
        <v>4.8000000000000001E-2</v>
      </c>
      <c r="I96" s="68">
        <v>4.8599999999993503E-2</v>
      </c>
      <c r="J96" s="61">
        <v>706037.84770199994</v>
      </c>
      <c r="K96" s="63">
        <v>113.488804</v>
      </c>
      <c r="L96" s="61">
        <v>801.27390883200007</v>
      </c>
      <c r="M96" s="124" t="s">
        <v>2721</v>
      </c>
      <c r="N96" s="62">
        <f t="shared" si="4"/>
        <v>1.3686041954201207E-2</v>
      </c>
      <c r="O96" s="62">
        <f>L96/'סכום נכסי הקרן'!$C$41</f>
        <v>1.0481795902591814E-2</v>
      </c>
    </row>
    <row r="97" spans="1:15">
      <c r="A97" s="60" t="s">
        <v>1683</v>
      </c>
      <c r="B97" s="54" t="s">
        <v>1684</v>
      </c>
      <c r="C97" s="54" t="s">
        <v>213</v>
      </c>
      <c r="D97" s="124" t="s">
        <v>2721</v>
      </c>
      <c r="E97" s="77">
        <v>43345</v>
      </c>
      <c r="F97" s="61">
        <v>7.7399999999959785</v>
      </c>
      <c r="G97" s="67" t="s">
        <v>129</v>
      </c>
      <c r="H97" s="68">
        <v>4.8000000000000001E-2</v>
      </c>
      <c r="I97" s="68">
        <v>4.8599999999970028E-2</v>
      </c>
      <c r="J97" s="61">
        <v>655309.97866999998</v>
      </c>
      <c r="K97" s="63">
        <v>113.037572</v>
      </c>
      <c r="L97" s="61">
        <v>740.74648847700007</v>
      </c>
      <c r="M97" s="124" t="s">
        <v>2721</v>
      </c>
      <c r="N97" s="62">
        <f t="shared" si="4"/>
        <v>1.2652212192334113E-2</v>
      </c>
      <c r="O97" s="62">
        <f>L97/'סכום נכסי הקרן'!$C$41</f>
        <v>9.6900116454502142E-3</v>
      </c>
    </row>
    <row r="98" spans="1:15">
      <c r="A98" s="60" t="s">
        <v>1685</v>
      </c>
      <c r="B98" s="54" t="s">
        <v>1686</v>
      </c>
      <c r="C98" s="54" t="s">
        <v>213</v>
      </c>
      <c r="D98" s="124" t="s">
        <v>2721</v>
      </c>
      <c r="E98" s="77">
        <v>43375</v>
      </c>
      <c r="F98" s="61">
        <v>7.8200000000120129</v>
      </c>
      <c r="G98" s="67" t="s">
        <v>129</v>
      </c>
      <c r="H98" s="68">
        <v>4.8000000000000001E-2</v>
      </c>
      <c r="I98" s="68">
        <v>4.8600000000080842E-2</v>
      </c>
      <c r="J98" s="61">
        <v>235323.44813200002</v>
      </c>
      <c r="K98" s="63">
        <v>112.484824</v>
      </c>
      <c r="L98" s="61">
        <v>264.70316680100001</v>
      </c>
      <c r="M98" s="124" t="s">
        <v>2721</v>
      </c>
      <c r="N98" s="62">
        <f t="shared" si="4"/>
        <v>4.5212237741887734E-3</v>
      </c>
      <c r="O98" s="62">
        <f>L98/'סכום נכסי הקרן'!$C$41</f>
        <v>3.4626917694377734E-3</v>
      </c>
    </row>
    <row r="99" spans="1:15">
      <c r="A99" s="60" t="s">
        <v>1687</v>
      </c>
      <c r="B99" s="54" t="s">
        <v>1688</v>
      </c>
      <c r="C99" s="54" t="s">
        <v>213</v>
      </c>
      <c r="D99" s="124" t="s">
        <v>2721</v>
      </c>
      <c r="E99" s="77">
        <v>43405</v>
      </c>
      <c r="F99" s="61">
        <v>7.9000000028043651</v>
      </c>
      <c r="G99" s="67" t="s">
        <v>129</v>
      </c>
      <c r="H99" s="68">
        <v>4.8000000000000001E-2</v>
      </c>
      <c r="I99" s="68">
        <v>4.8500000042065471E-2</v>
      </c>
      <c r="J99" s="61">
        <v>159.23856799999999</v>
      </c>
      <c r="K99" s="63">
        <v>111.966283</v>
      </c>
      <c r="L99" s="61">
        <v>0.17829350500000002</v>
      </c>
      <c r="M99" s="124" t="s">
        <v>2721</v>
      </c>
      <c r="N99" s="62">
        <f t="shared" si="4"/>
        <v>3.0453161680361116E-6</v>
      </c>
      <c r="O99" s="62">
        <f>L99/'סכום נכסי הקרן'!$C$41</f>
        <v>2.3323311910803337E-6</v>
      </c>
    </row>
    <row r="100" spans="1:15">
      <c r="A100" s="60" t="s">
        <v>1689</v>
      </c>
      <c r="B100" s="54" t="s">
        <v>1690</v>
      </c>
      <c r="C100" s="54" t="s">
        <v>213</v>
      </c>
      <c r="D100" s="124" t="s">
        <v>2721</v>
      </c>
      <c r="E100" s="77">
        <v>43435</v>
      </c>
      <c r="F100" s="61">
        <v>7.9799999999943152</v>
      </c>
      <c r="G100" s="67" t="s">
        <v>129</v>
      </c>
      <c r="H100" s="68">
        <v>4.8000000000000001E-2</v>
      </c>
      <c r="I100" s="68">
        <v>4.8599999999965629E-2</v>
      </c>
      <c r="J100" s="61">
        <v>272259.87249199999</v>
      </c>
      <c r="K100" s="63">
        <v>111.13375000000001</v>
      </c>
      <c r="L100" s="61">
        <v>302.57260496399999</v>
      </c>
      <c r="M100" s="124" t="s">
        <v>2721</v>
      </c>
      <c r="N100" s="62">
        <f t="shared" si="4"/>
        <v>5.168047180976517E-3</v>
      </c>
      <c r="O100" s="62">
        <f>L100/'סכום נכסי הקרן'!$C$41</f>
        <v>3.9580775762076432E-3</v>
      </c>
    </row>
    <row r="101" spans="1:15">
      <c r="A101" s="60" t="s">
        <v>1691</v>
      </c>
      <c r="B101" s="54" t="s">
        <v>1692</v>
      </c>
      <c r="C101" s="54" t="s">
        <v>213</v>
      </c>
      <c r="D101" s="124" t="s">
        <v>2721</v>
      </c>
      <c r="E101" s="77">
        <v>43497</v>
      </c>
      <c r="F101" s="61">
        <v>7.9599999999993996</v>
      </c>
      <c r="G101" s="67" t="s">
        <v>129</v>
      </c>
      <c r="H101" s="68">
        <v>4.8000000000000001E-2</v>
      </c>
      <c r="I101" s="68">
        <v>4.8599999999989707E-2</v>
      </c>
      <c r="J101" s="61">
        <v>410916.85557800002</v>
      </c>
      <c r="K101" s="63">
        <v>113.591307</v>
      </c>
      <c r="L101" s="61">
        <v>466.765826468</v>
      </c>
      <c r="M101" s="124" t="s">
        <v>2721</v>
      </c>
      <c r="N101" s="62">
        <f t="shared" si="4"/>
        <v>7.9725255164496221E-3</v>
      </c>
      <c r="O101" s="62">
        <f>L101/'סכום נכסי הקרן'!$C$41</f>
        <v>6.1059571183016822E-3</v>
      </c>
    </row>
    <row r="102" spans="1:15">
      <c r="A102" s="60" t="s">
        <v>1693</v>
      </c>
      <c r="B102" s="54" t="s">
        <v>1694</v>
      </c>
      <c r="C102" s="54" t="s">
        <v>213</v>
      </c>
      <c r="D102" s="124" t="s">
        <v>2721</v>
      </c>
      <c r="E102" s="77">
        <v>43525</v>
      </c>
      <c r="F102" s="61">
        <v>8.0400000000033991</v>
      </c>
      <c r="G102" s="67" t="s">
        <v>129</v>
      </c>
      <c r="H102" s="68">
        <v>4.8000000000000001E-2</v>
      </c>
      <c r="I102" s="68">
        <v>4.8700000000019728E-2</v>
      </c>
      <c r="J102" s="61">
        <v>644807.15659799997</v>
      </c>
      <c r="K102" s="63">
        <v>113.188796</v>
      </c>
      <c r="L102" s="61">
        <v>729.84945538800002</v>
      </c>
      <c r="M102" s="124" t="s">
        <v>2721</v>
      </c>
      <c r="N102" s="62">
        <f t="shared" si="4"/>
        <v>1.2466087010434996E-2</v>
      </c>
      <c r="O102" s="62">
        <f>L102/'סכום נכסי הקרן'!$C$41</f>
        <v>9.5474630418782031E-3</v>
      </c>
    </row>
    <row r="103" spans="1:15">
      <c r="A103" s="60" t="s">
        <v>1695</v>
      </c>
      <c r="B103" s="54" t="s">
        <v>1696</v>
      </c>
      <c r="C103" s="54" t="s">
        <v>213</v>
      </c>
      <c r="D103" s="124" t="s">
        <v>2721</v>
      </c>
      <c r="E103" s="77">
        <v>43556</v>
      </c>
      <c r="F103" s="61">
        <v>8.1199999999997523</v>
      </c>
      <c r="G103" s="67" t="s">
        <v>129</v>
      </c>
      <c r="H103" s="68">
        <v>4.8000000000000001E-2</v>
      </c>
      <c r="I103" s="68">
        <v>4.8699999999989731E-2</v>
      </c>
      <c r="J103" s="61">
        <v>285523.406694</v>
      </c>
      <c r="K103" s="63">
        <v>112.60576500000001</v>
      </c>
      <c r="L103" s="61">
        <v>321.51581725899996</v>
      </c>
      <c r="M103" s="124" t="s">
        <v>2721</v>
      </c>
      <c r="N103" s="62">
        <f t="shared" si="4"/>
        <v>5.4916039514629339E-3</v>
      </c>
      <c r="O103" s="62">
        <f>L103/'סכום נכסי הקרן'!$C$41</f>
        <v>4.2058815828364031E-3</v>
      </c>
    </row>
    <row r="104" spans="1:15">
      <c r="A104" s="60" t="s">
        <v>1697</v>
      </c>
      <c r="B104" s="54" t="s">
        <v>1698</v>
      </c>
      <c r="C104" s="54" t="s">
        <v>213</v>
      </c>
      <c r="D104" s="124" t="s">
        <v>2721</v>
      </c>
      <c r="E104" s="77">
        <v>43586</v>
      </c>
      <c r="F104" s="61">
        <v>8.2100000000044506</v>
      </c>
      <c r="G104" s="67" t="s">
        <v>129</v>
      </c>
      <c r="H104" s="68">
        <v>4.8000000000000001E-2</v>
      </c>
      <c r="I104" s="68">
        <v>4.8500000000027015E-2</v>
      </c>
      <c r="J104" s="61">
        <v>695609.45235200005</v>
      </c>
      <c r="K104" s="63">
        <v>111.74923800000001</v>
      </c>
      <c r="L104" s="61">
        <v>777.33825987399996</v>
      </c>
      <c r="M104" s="124" t="s">
        <v>2721</v>
      </c>
      <c r="N104" s="62">
        <f t="shared" si="4"/>
        <v>1.3277212598559596E-2</v>
      </c>
      <c r="O104" s="62">
        <f>L104/'סכום נכסי הקרן'!$C$41</f>
        <v>1.0168683764022924E-2</v>
      </c>
    </row>
    <row r="105" spans="1:15">
      <c r="A105" s="60" t="s">
        <v>1699</v>
      </c>
      <c r="B105" s="54" t="s">
        <v>1700</v>
      </c>
      <c r="C105" s="54" t="s">
        <v>213</v>
      </c>
      <c r="D105" s="124" t="s">
        <v>2721</v>
      </c>
      <c r="E105" s="77">
        <v>43617</v>
      </c>
      <c r="F105" s="61">
        <v>8.2899999881952748</v>
      </c>
      <c r="G105" s="67" t="s">
        <v>129</v>
      </c>
      <c r="H105" s="68">
        <v>4.8000000000000001E-2</v>
      </c>
      <c r="I105" s="68">
        <v>4.8499999956183343E-2</v>
      </c>
      <c r="J105" s="61">
        <v>174.81625399999996</v>
      </c>
      <c r="K105" s="63">
        <v>110.968</v>
      </c>
      <c r="L105" s="61">
        <v>0.19399010099999997</v>
      </c>
      <c r="M105" s="124" t="s">
        <v>2721</v>
      </c>
      <c r="N105" s="62">
        <f t="shared" si="4"/>
        <v>3.3134195831433014E-6</v>
      </c>
      <c r="O105" s="62">
        <f>L105/'סכום נכסי הקרן'!$C$41</f>
        <v>2.5376648651509999E-6</v>
      </c>
    </row>
    <row r="106" spans="1:15">
      <c r="A106" s="60" t="s">
        <v>1701</v>
      </c>
      <c r="B106" s="54" t="s">
        <v>1702</v>
      </c>
      <c r="C106" s="54" t="s">
        <v>213</v>
      </c>
      <c r="D106" s="124" t="s">
        <v>2721</v>
      </c>
      <c r="E106" s="77">
        <v>43647</v>
      </c>
      <c r="F106" s="61">
        <v>8.1799999999902759</v>
      </c>
      <c r="G106" s="67" t="s">
        <v>129</v>
      </c>
      <c r="H106" s="68">
        <v>4.8000000000000001E-2</v>
      </c>
      <c r="I106" s="68">
        <v>4.8499999999950555E-2</v>
      </c>
      <c r="J106" s="61">
        <v>215910.18966800001</v>
      </c>
      <c r="K106" s="63">
        <v>112.402232</v>
      </c>
      <c r="L106" s="61">
        <v>242.687871452</v>
      </c>
      <c r="M106" s="124" t="s">
        <v>2721</v>
      </c>
      <c r="N106" s="62">
        <f t="shared" si="4"/>
        <v>4.1451947378511904E-3</v>
      </c>
      <c r="O106" s="62">
        <f>L106/'סכום נכסי הקרן'!$C$41</f>
        <v>3.1747005718710504E-3</v>
      </c>
    </row>
    <row r="107" spans="1:15">
      <c r="A107" s="60" t="s">
        <v>1703</v>
      </c>
      <c r="B107" s="54" t="s">
        <v>1704</v>
      </c>
      <c r="C107" s="54" t="s">
        <v>213</v>
      </c>
      <c r="D107" s="124" t="s">
        <v>2721</v>
      </c>
      <c r="E107" s="77">
        <v>43678</v>
      </c>
      <c r="F107" s="61">
        <v>8.2600000000058973</v>
      </c>
      <c r="G107" s="67" t="s">
        <v>129</v>
      </c>
      <c r="H107" s="68">
        <v>4.8000000000000001E-2</v>
      </c>
      <c r="I107" s="68">
        <v>4.850000000002655E-2</v>
      </c>
      <c r="J107" s="61">
        <v>484955.86628199997</v>
      </c>
      <c r="K107" s="63">
        <v>112.623751</v>
      </c>
      <c r="L107" s="61">
        <v>546.17548620299999</v>
      </c>
      <c r="M107" s="124" t="s">
        <v>2721</v>
      </c>
      <c r="N107" s="62">
        <f t="shared" si="4"/>
        <v>9.328870609835057E-3</v>
      </c>
      <c r="O107" s="62">
        <f>L107/'סכום נכסי הקרן'!$C$41</f>
        <v>7.1447477701149188E-3</v>
      </c>
    </row>
    <row r="108" spans="1:15">
      <c r="A108" s="60" t="s">
        <v>1705</v>
      </c>
      <c r="B108" s="54" t="s">
        <v>1706</v>
      </c>
      <c r="C108" s="54" t="s">
        <v>213</v>
      </c>
      <c r="D108" s="124" t="s">
        <v>2721</v>
      </c>
      <c r="E108" s="77">
        <v>43709</v>
      </c>
      <c r="F108" s="61">
        <v>8.3500000025462473</v>
      </c>
      <c r="G108" s="67" t="s">
        <v>129</v>
      </c>
      <c r="H108" s="68">
        <v>4.8000000000000001E-2</v>
      </c>
      <c r="I108" s="68">
        <v>4.8500000025462474E-2</v>
      </c>
      <c r="J108" s="61">
        <v>209.433334</v>
      </c>
      <c r="K108" s="63">
        <v>112.51356199999999</v>
      </c>
      <c r="L108" s="61">
        <v>0.23564090400000001</v>
      </c>
      <c r="M108" s="124" t="s">
        <v>2721</v>
      </c>
      <c r="N108" s="62">
        <f t="shared" si="4"/>
        <v>4.0248300396688327E-6</v>
      </c>
      <c r="O108" s="62">
        <f>L108/'סכום נכסי הקרן'!$C$41</f>
        <v>3.0825162716587265E-6</v>
      </c>
    </row>
    <row r="109" spans="1:15">
      <c r="A109" s="60" t="s">
        <v>1707</v>
      </c>
      <c r="B109" s="54" t="s">
        <v>1708</v>
      </c>
      <c r="C109" s="54" t="s">
        <v>213</v>
      </c>
      <c r="D109" s="124" t="s">
        <v>2721</v>
      </c>
      <c r="E109" s="77">
        <v>43740</v>
      </c>
      <c r="F109" s="61">
        <v>8.4300000000039912</v>
      </c>
      <c r="G109" s="67" t="s">
        <v>129</v>
      </c>
      <c r="H109" s="68">
        <v>4.8000000000000001E-2</v>
      </c>
      <c r="I109" s="68">
        <v>4.8500000000026668E-2</v>
      </c>
      <c r="J109" s="61">
        <v>553326.33013599995</v>
      </c>
      <c r="K109" s="63">
        <v>111.81374700000001</v>
      </c>
      <c r="L109" s="61">
        <v>618.694903071</v>
      </c>
      <c r="M109" s="124" t="s">
        <v>2721</v>
      </c>
      <c r="N109" s="62">
        <f t="shared" si="4"/>
        <v>1.0567527916418778E-2</v>
      </c>
      <c r="O109" s="62">
        <f>L109/'סכום נכסי הקרן'!$C$41</f>
        <v>8.093404300930182E-3</v>
      </c>
    </row>
    <row r="110" spans="1:15">
      <c r="A110" s="60" t="s">
        <v>1709</v>
      </c>
      <c r="B110" s="54" t="s">
        <v>1710</v>
      </c>
      <c r="C110" s="54" t="s">
        <v>213</v>
      </c>
      <c r="D110" s="124" t="s">
        <v>2721</v>
      </c>
      <c r="E110" s="77">
        <v>43770</v>
      </c>
      <c r="F110" s="61">
        <v>8.5099999999949691</v>
      </c>
      <c r="G110" s="67" t="s">
        <v>129</v>
      </c>
      <c r="H110" s="68">
        <v>4.8000000000000001E-2</v>
      </c>
      <c r="I110" s="68">
        <v>4.8499999999979365E-2</v>
      </c>
      <c r="J110" s="61">
        <v>803057.40696399997</v>
      </c>
      <c r="K110" s="63">
        <v>111.608464</v>
      </c>
      <c r="L110" s="61">
        <v>896.28003300099999</v>
      </c>
      <c r="M110" s="124" t="s">
        <v>2721</v>
      </c>
      <c r="N110" s="62">
        <f t="shared" si="4"/>
        <v>1.5308780180107428E-2</v>
      </c>
      <c r="O110" s="62">
        <f>L110/'סכום נכסי הקרן'!$C$41</f>
        <v>1.1724610365984689E-2</v>
      </c>
    </row>
    <row r="111" spans="1:15">
      <c r="A111" s="60" t="s">
        <v>1711</v>
      </c>
      <c r="B111" s="54" t="s">
        <v>1712</v>
      </c>
      <c r="C111" s="54" t="s">
        <v>213</v>
      </c>
      <c r="D111" s="124" t="s">
        <v>2721</v>
      </c>
      <c r="E111" s="77">
        <v>43800</v>
      </c>
      <c r="F111" s="61">
        <v>8.5999999999924732</v>
      </c>
      <c r="G111" s="67" t="s">
        <v>129</v>
      </c>
      <c r="H111" s="68">
        <v>4.8000000000000001E-2</v>
      </c>
      <c r="I111" s="68">
        <v>4.8499999999968645E-2</v>
      </c>
      <c r="J111" s="61">
        <v>359953.590402</v>
      </c>
      <c r="K111" s="63">
        <v>110.743578</v>
      </c>
      <c r="L111" s="61">
        <v>398.62548652500004</v>
      </c>
      <c r="M111" s="124" t="s">
        <v>2721</v>
      </c>
      <c r="N111" s="62">
        <f t="shared" si="4"/>
        <v>6.8086643936123396E-3</v>
      </c>
      <c r="O111" s="62">
        <f>L111/'סכום נכסי הקרן'!$C$41</f>
        <v>5.2145851066298281E-3</v>
      </c>
    </row>
    <row r="112" spans="1:15">
      <c r="A112" s="60" t="s">
        <v>1713</v>
      </c>
      <c r="B112" s="54" t="s">
        <v>1714</v>
      </c>
      <c r="C112" s="54" t="s">
        <v>213</v>
      </c>
      <c r="D112" s="124" t="s">
        <v>2721</v>
      </c>
      <c r="E112" s="77">
        <v>43831</v>
      </c>
      <c r="F112" s="61">
        <v>8.4799999999942575</v>
      </c>
      <c r="G112" s="67" t="s">
        <v>129</v>
      </c>
      <c r="H112" s="68">
        <v>4.8000000000000001E-2</v>
      </c>
      <c r="I112" s="68">
        <v>4.8599999999970563E-2</v>
      </c>
      <c r="J112" s="61">
        <v>485327.99989199993</v>
      </c>
      <c r="K112" s="63">
        <v>113.373231</v>
      </c>
      <c r="L112" s="61">
        <v>550.23203416699994</v>
      </c>
      <c r="M112" s="124" t="s">
        <v>2721</v>
      </c>
      <c r="N112" s="62">
        <f t="shared" si="4"/>
        <v>9.3981578847763571E-3</v>
      </c>
      <c r="O112" s="62">
        <f>L112/'סכום נכסי הקרן'!$C$41</f>
        <v>7.1978131543225521E-3</v>
      </c>
    </row>
    <row r="113" spans="1:15">
      <c r="A113" s="60" t="s">
        <v>1715</v>
      </c>
      <c r="B113" s="54" t="s">
        <v>1716</v>
      </c>
      <c r="C113" s="54" t="s">
        <v>213</v>
      </c>
      <c r="D113" s="124" t="s">
        <v>2721</v>
      </c>
      <c r="E113" s="77">
        <v>43863</v>
      </c>
      <c r="F113" s="61">
        <v>8.56</v>
      </c>
      <c r="G113" s="67" t="s">
        <v>129</v>
      </c>
      <c r="H113" s="68">
        <v>4.8000000000000001E-2</v>
      </c>
      <c r="I113" s="68">
        <v>4.8799999999999996E-2</v>
      </c>
      <c r="J113" s="61">
        <v>519479.48016600008</v>
      </c>
      <c r="K113" s="63">
        <v>112.718281</v>
      </c>
      <c r="L113" s="61">
        <v>585.5483398749999</v>
      </c>
      <c r="M113" s="124" t="s">
        <v>2721</v>
      </c>
      <c r="N113" s="62">
        <f t="shared" si="4"/>
        <v>1.0001372885613759E-2</v>
      </c>
      <c r="O113" s="62">
        <f>L113/'סכום נכסי הקרן'!$C$41</f>
        <v>7.659800377898064E-3</v>
      </c>
    </row>
    <row r="114" spans="1:15">
      <c r="A114" s="60" t="s">
        <v>1717</v>
      </c>
      <c r="B114" s="54" t="s">
        <v>1718</v>
      </c>
      <c r="C114" s="54" t="s">
        <v>213</v>
      </c>
      <c r="D114" s="124" t="s">
        <v>2721</v>
      </c>
      <c r="E114" s="77">
        <v>43891</v>
      </c>
      <c r="F114" s="61">
        <v>8.6400000020189989</v>
      </c>
      <c r="G114" s="67" t="s">
        <v>129</v>
      </c>
      <c r="H114" s="68">
        <v>4.8000000000000001E-2</v>
      </c>
      <c r="I114" s="68">
        <v>4.8500000008412494E-2</v>
      </c>
      <c r="J114" s="61">
        <v>263.089808</v>
      </c>
      <c r="K114" s="63">
        <v>112.956461</v>
      </c>
      <c r="L114" s="61">
        <v>0.29717693500000003</v>
      </c>
      <c r="M114" s="124" t="s">
        <v>2721</v>
      </c>
      <c r="N114" s="62">
        <f t="shared" si="4"/>
        <v>5.0758872283256569E-6</v>
      </c>
      <c r="O114" s="62">
        <f>L114/'סכום נכסי הקרן'!$C$41</f>
        <v>3.8874945824311039E-6</v>
      </c>
    </row>
    <row r="115" spans="1:15">
      <c r="A115" s="60" t="s">
        <v>1719</v>
      </c>
      <c r="B115" s="54" t="s">
        <v>1720</v>
      </c>
      <c r="C115" s="54" t="s">
        <v>213</v>
      </c>
      <c r="D115" s="124" t="s">
        <v>2721</v>
      </c>
      <c r="E115" s="77">
        <v>44045</v>
      </c>
      <c r="F115" s="61">
        <v>8.8500000000042736</v>
      </c>
      <c r="G115" s="67" t="s">
        <v>129</v>
      </c>
      <c r="H115" s="68">
        <v>4.8000000000000001E-2</v>
      </c>
      <c r="I115" s="68">
        <v>4.8500000000042752E-2</v>
      </c>
      <c r="J115" s="61">
        <v>71908.329429999998</v>
      </c>
      <c r="K115" s="63">
        <v>113.84748399999999</v>
      </c>
      <c r="L115" s="61">
        <v>81.865823829000007</v>
      </c>
      <c r="M115" s="124" t="s">
        <v>2721</v>
      </c>
      <c r="N115" s="62">
        <f t="shared" si="4"/>
        <v>1.3982972454103118E-3</v>
      </c>
      <c r="O115" s="62">
        <f>L115/'סכום נכסי הקרן'!$C$41</f>
        <v>1.0709207517114229E-3</v>
      </c>
    </row>
    <row r="116" spans="1:15">
      <c r="A116" s="60" t="s">
        <v>1721</v>
      </c>
      <c r="B116" s="54" t="s">
        <v>1722</v>
      </c>
      <c r="C116" s="54" t="s">
        <v>213</v>
      </c>
      <c r="D116" s="124" t="s">
        <v>2721</v>
      </c>
      <c r="E116" s="77">
        <v>44075</v>
      </c>
      <c r="F116" s="61">
        <v>8.9299999999960935</v>
      </c>
      <c r="G116" s="67" t="s">
        <v>129</v>
      </c>
      <c r="H116" s="68">
        <v>4.8000000000000001E-2</v>
      </c>
      <c r="I116" s="68">
        <v>4.8599999999977675E-2</v>
      </c>
      <c r="J116" s="61">
        <v>950017.29668799997</v>
      </c>
      <c r="K116" s="63">
        <v>113.150803</v>
      </c>
      <c r="L116" s="61">
        <v>1074.95220034</v>
      </c>
      <c r="M116" s="124" t="s">
        <v>2721</v>
      </c>
      <c r="N116" s="62">
        <f t="shared" si="4"/>
        <v>1.8360564034911955E-2</v>
      </c>
      <c r="O116" s="62">
        <f>L116/'סכום נכסי הקרן'!$C$41</f>
        <v>1.4061894995969805E-2</v>
      </c>
    </row>
    <row r="117" spans="1:15">
      <c r="A117" s="60" t="s">
        <v>1723</v>
      </c>
      <c r="B117" s="54" t="s">
        <v>1724</v>
      </c>
      <c r="C117" s="54" t="s">
        <v>213</v>
      </c>
      <c r="D117" s="124" t="s">
        <v>2721</v>
      </c>
      <c r="E117" s="77">
        <v>44166</v>
      </c>
      <c r="F117" s="61">
        <v>9.1899999999989674</v>
      </c>
      <c r="G117" s="67" t="s">
        <v>129</v>
      </c>
      <c r="H117" s="68">
        <v>4.8000000000000001E-2</v>
      </c>
      <c r="I117" s="68">
        <v>4.8599999999994835E-2</v>
      </c>
      <c r="J117" s="61">
        <v>1734268.9749419999</v>
      </c>
      <c r="K117" s="63">
        <v>111.61021</v>
      </c>
      <c r="L117" s="61">
        <v>1935.6212478</v>
      </c>
      <c r="M117" s="124" t="s">
        <v>2721</v>
      </c>
      <c r="N117" s="62">
        <f t="shared" si="4"/>
        <v>3.3061095978339602E-2</v>
      </c>
      <c r="O117" s="62">
        <f>L117/'סכום נכסי הקרן'!$C$41</f>
        <v>2.5320663309422151E-2</v>
      </c>
    </row>
    <row r="118" spans="1:15">
      <c r="A118" s="60" t="s">
        <v>1725</v>
      </c>
      <c r="B118" s="54" t="s">
        <v>1726</v>
      </c>
      <c r="C118" s="54" t="s">
        <v>213</v>
      </c>
      <c r="D118" s="124" t="s">
        <v>2721</v>
      </c>
      <c r="E118" s="77">
        <v>44197</v>
      </c>
      <c r="F118" s="61">
        <v>9.0500000000017575</v>
      </c>
      <c r="G118" s="67" t="s">
        <v>129</v>
      </c>
      <c r="H118" s="68">
        <v>4.8000000000000001E-2</v>
      </c>
      <c r="I118" s="68">
        <v>4.8500000000014233E-2</v>
      </c>
      <c r="J118" s="61">
        <v>523048.50111399998</v>
      </c>
      <c r="K118" s="63">
        <v>114.065203</v>
      </c>
      <c r="L118" s="61">
        <v>596.61633245900009</v>
      </c>
      <c r="M118" s="124" t="s">
        <v>2721</v>
      </c>
      <c r="N118" s="62">
        <f t="shared" si="4"/>
        <v>1.0190418116194422E-2</v>
      </c>
      <c r="O118" s="62">
        <f>L118/'סכום נכסי הקרן'!$C$41</f>
        <v>7.8045853734384765E-3</v>
      </c>
    </row>
    <row r="119" spans="1:15">
      <c r="A119" s="60" t="s">
        <v>1727</v>
      </c>
      <c r="B119" s="54" t="s">
        <v>1728</v>
      </c>
      <c r="C119" s="54" t="s">
        <v>213</v>
      </c>
      <c r="D119" s="124" t="s">
        <v>2721</v>
      </c>
      <c r="E119" s="77">
        <v>44228</v>
      </c>
      <c r="F119" s="61">
        <v>9.1299999999985548</v>
      </c>
      <c r="G119" s="67" t="s">
        <v>129</v>
      </c>
      <c r="H119" s="68">
        <v>4.8000000000000001E-2</v>
      </c>
      <c r="I119" s="68">
        <v>4.8499999999994027E-2</v>
      </c>
      <c r="J119" s="61">
        <v>956106.44105999987</v>
      </c>
      <c r="K119" s="63">
        <v>113.748986</v>
      </c>
      <c r="L119" s="61">
        <v>1087.5613847889999</v>
      </c>
      <c r="M119" s="124" t="s">
        <v>2721</v>
      </c>
      <c r="N119" s="62">
        <f t="shared" si="4"/>
        <v>1.8575933368014073E-2</v>
      </c>
      <c r="O119" s="62">
        <f>L119/'סכום נכסי הקרן'!$C$41</f>
        <v>1.4226840960683929E-2</v>
      </c>
    </row>
    <row r="120" spans="1:15">
      <c r="A120" s="60" t="s">
        <v>1729</v>
      </c>
      <c r="B120" s="54" t="s">
        <v>1730</v>
      </c>
      <c r="C120" s="54" t="s">
        <v>213</v>
      </c>
      <c r="D120" s="124" t="s">
        <v>2721</v>
      </c>
      <c r="E120" s="77">
        <v>44256</v>
      </c>
      <c r="F120" s="61">
        <v>9.2199999999913942</v>
      </c>
      <c r="G120" s="67" t="s">
        <v>129</v>
      </c>
      <c r="H120" s="68">
        <v>4.8000000000000001E-2</v>
      </c>
      <c r="I120" s="68">
        <v>4.8499999999952602E-2</v>
      </c>
      <c r="J120" s="61">
        <v>362705.648262</v>
      </c>
      <c r="K120" s="63">
        <v>113.414186</v>
      </c>
      <c r="L120" s="61">
        <v>411.35965680699996</v>
      </c>
      <c r="M120" s="124" t="s">
        <v>2721</v>
      </c>
      <c r="N120" s="62">
        <f t="shared" si="4"/>
        <v>7.0261685289777828E-3</v>
      </c>
      <c r="O120" s="62">
        <f>L120/'סכום נכסי הקרן'!$C$41</f>
        <v>5.3811660627966643E-3</v>
      </c>
    </row>
    <row r="121" spans="1:15">
      <c r="A121" s="60" t="s">
        <v>1731</v>
      </c>
      <c r="B121" s="54" t="s">
        <v>1732</v>
      </c>
      <c r="C121" s="54" t="s">
        <v>213</v>
      </c>
      <c r="D121" s="124" t="s">
        <v>2721</v>
      </c>
      <c r="E121" s="77">
        <v>44287</v>
      </c>
      <c r="F121" s="61">
        <v>9.2999999999912539</v>
      </c>
      <c r="G121" s="67" t="s">
        <v>129</v>
      </c>
      <c r="H121" s="68">
        <v>4.8000000000000001E-2</v>
      </c>
      <c r="I121" s="68">
        <v>4.8499999999965009E-2</v>
      </c>
      <c r="J121" s="61">
        <v>507510.62475600006</v>
      </c>
      <c r="K121" s="63">
        <v>112.628811</v>
      </c>
      <c r="L121" s="61">
        <v>571.60318345999997</v>
      </c>
      <c r="M121" s="124" t="s">
        <v>2721</v>
      </c>
      <c r="N121" s="62">
        <f t="shared" si="4"/>
        <v>9.7631846784976793E-3</v>
      </c>
      <c r="O121" s="62">
        <f>L121/'סכום נכסי הקרן'!$C$41</f>
        <v>7.4773780105145838E-3</v>
      </c>
    </row>
    <row r="122" spans="1:15">
      <c r="A122" s="60" t="s">
        <v>1733</v>
      </c>
      <c r="B122" s="54" t="s">
        <v>1734</v>
      </c>
      <c r="C122" s="54" t="s">
        <v>213</v>
      </c>
      <c r="D122" s="124" t="s">
        <v>2721</v>
      </c>
      <c r="E122" s="77">
        <v>44318</v>
      </c>
      <c r="F122" s="61">
        <v>9.3900000000001445</v>
      </c>
      <c r="G122" s="67" t="s">
        <v>129</v>
      </c>
      <c r="H122" s="68">
        <v>4.8000000000000001E-2</v>
      </c>
      <c r="I122" s="68">
        <v>4.8499999999999439E-2</v>
      </c>
      <c r="J122" s="61">
        <v>799998.98794599995</v>
      </c>
      <c r="K122" s="63">
        <v>111.500624</v>
      </c>
      <c r="L122" s="61">
        <v>892.00386083300009</v>
      </c>
      <c r="M122" s="124" t="s">
        <v>2721</v>
      </c>
      <c r="N122" s="62">
        <f t="shared" si="4"/>
        <v>1.5235741646031181E-2</v>
      </c>
      <c r="O122" s="62">
        <f>L122/'סכום נכסי הקרן'!$C$41</f>
        <v>1.1668671986592483E-2</v>
      </c>
    </row>
    <row r="123" spans="1:15">
      <c r="A123" s="60" t="s">
        <v>1735</v>
      </c>
      <c r="B123" s="54" t="s">
        <v>1736</v>
      </c>
      <c r="C123" s="54" t="s">
        <v>213</v>
      </c>
      <c r="D123" s="124" t="s">
        <v>2721</v>
      </c>
      <c r="E123" s="77">
        <v>44348</v>
      </c>
      <c r="F123" s="61">
        <v>9.4699999999956113</v>
      </c>
      <c r="G123" s="67" t="s">
        <v>129</v>
      </c>
      <c r="H123" s="68">
        <v>4.8000000000000001E-2</v>
      </c>
      <c r="I123" s="68">
        <v>4.8499999999983875E-2</v>
      </c>
      <c r="J123" s="61">
        <v>644481.75604600005</v>
      </c>
      <c r="K123" s="63">
        <v>110.744517</v>
      </c>
      <c r="L123" s="61">
        <v>713.72820607900019</v>
      </c>
      <c r="M123" s="124" t="s">
        <v>2721</v>
      </c>
      <c r="N123" s="62">
        <f t="shared" si="4"/>
        <v>1.2190730366514409E-2</v>
      </c>
      <c r="O123" s="62">
        <f>L123/'סכום נכסי הקרן'!$C$41</f>
        <v>9.3365743019739513E-3</v>
      </c>
    </row>
    <row r="124" spans="1:15">
      <c r="A124" s="60" t="s">
        <v>1737</v>
      </c>
      <c r="B124" s="54" t="s">
        <v>1738</v>
      </c>
      <c r="C124" s="54" t="s">
        <v>213</v>
      </c>
      <c r="D124" s="124" t="s">
        <v>2721</v>
      </c>
      <c r="E124" s="77">
        <v>44378</v>
      </c>
      <c r="F124" s="61">
        <v>9.3200000000045478</v>
      </c>
      <c r="G124" s="67" t="s">
        <v>129</v>
      </c>
      <c r="H124" s="68">
        <v>4.8000000000000001E-2</v>
      </c>
      <c r="I124" s="68">
        <v>4.8500000000034099E-2</v>
      </c>
      <c r="J124" s="61">
        <v>195446.302826</v>
      </c>
      <c r="K124" s="63">
        <v>112.50970100000001</v>
      </c>
      <c r="L124" s="61">
        <v>219.89605102499999</v>
      </c>
      <c r="M124" s="124" t="s">
        <v>2721</v>
      </c>
      <c r="N124" s="62">
        <f t="shared" si="4"/>
        <v>3.7559023783492627E-3</v>
      </c>
      <c r="O124" s="62">
        <f>L124/'סכום נכסי הקרן'!$C$41</f>
        <v>2.8765513281092318E-3</v>
      </c>
    </row>
    <row r="125" spans="1:15">
      <c r="A125" s="60" t="s">
        <v>1739</v>
      </c>
      <c r="B125" s="54" t="s">
        <v>1740</v>
      </c>
      <c r="C125" s="54" t="s">
        <v>213</v>
      </c>
      <c r="D125" s="124" t="s">
        <v>2721</v>
      </c>
      <c r="E125" s="77">
        <v>44409</v>
      </c>
      <c r="F125" s="61">
        <v>9.4100000000008315</v>
      </c>
      <c r="G125" s="67" t="s">
        <v>129</v>
      </c>
      <c r="H125" s="68">
        <v>4.8000000000000001E-2</v>
      </c>
      <c r="I125" s="68">
        <v>4.8600000000020974E-2</v>
      </c>
      <c r="J125" s="61">
        <v>247416.92503000001</v>
      </c>
      <c r="K125" s="63">
        <v>111.838185</v>
      </c>
      <c r="L125" s="61">
        <v>276.70659809699998</v>
      </c>
      <c r="M125" s="124" t="s">
        <v>2721</v>
      </c>
      <c r="N125" s="62">
        <f t="shared" si="4"/>
        <v>4.7262466290461016E-3</v>
      </c>
      <c r="O125" s="62">
        <f>L125/'סכום נכסי הקרן'!$C$41</f>
        <v>3.6197136262443382E-3</v>
      </c>
    </row>
    <row r="126" spans="1:15">
      <c r="A126" s="60" t="s">
        <v>1741</v>
      </c>
      <c r="B126" s="54" t="s">
        <v>1742</v>
      </c>
      <c r="C126" s="54" t="s">
        <v>213</v>
      </c>
      <c r="D126" s="124" t="s">
        <v>2721</v>
      </c>
      <c r="E126" s="77">
        <v>44440</v>
      </c>
      <c r="F126" s="61">
        <v>9.4900000000007196</v>
      </c>
      <c r="G126" s="67" t="s">
        <v>129</v>
      </c>
      <c r="H126" s="68">
        <v>4.8000000000000001E-2</v>
      </c>
      <c r="I126" s="68">
        <v>4.8500000000008689E-2</v>
      </c>
      <c r="J126" s="61">
        <v>724873.00092999998</v>
      </c>
      <c r="K126" s="63">
        <v>111.07546600000001</v>
      </c>
      <c r="L126" s="61">
        <v>805.15606435800009</v>
      </c>
      <c r="M126" s="124" t="s">
        <v>2721</v>
      </c>
      <c r="N126" s="62">
        <f t="shared" si="4"/>
        <v>1.375235054457952E-2</v>
      </c>
      <c r="O126" s="62">
        <f>L126/'סכום נכסי הקרן'!$C$41</f>
        <v>1.0532579987081682E-2</v>
      </c>
    </row>
    <row r="127" spans="1:15">
      <c r="A127" s="60" t="s">
        <v>1743</v>
      </c>
      <c r="B127" s="54" t="s">
        <v>1744</v>
      </c>
      <c r="C127" s="54" t="s">
        <v>213</v>
      </c>
      <c r="D127" s="124" t="s">
        <v>2721</v>
      </c>
      <c r="E127" s="77">
        <v>44501</v>
      </c>
      <c r="F127" s="61">
        <v>9.6599999999964883</v>
      </c>
      <c r="G127" s="67" t="s">
        <v>129</v>
      </c>
      <c r="H127" s="68">
        <v>4.8000000000000001E-2</v>
      </c>
      <c r="I127" s="68">
        <v>4.8499999999983043E-2</v>
      </c>
      <c r="J127" s="61">
        <v>913970.53128400003</v>
      </c>
      <c r="K127" s="63">
        <v>109.6622</v>
      </c>
      <c r="L127" s="61">
        <v>1002.280194222</v>
      </c>
      <c r="M127" s="124" t="s">
        <v>2721</v>
      </c>
      <c r="N127" s="62">
        <f t="shared" si="4"/>
        <v>1.7119300449932991E-2</v>
      </c>
      <c r="O127" s="62">
        <f>L127/'סכום נכסי הקרן'!$C$41</f>
        <v>1.3111242381970253E-2</v>
      </c>
    </row>
    <row r="128" spans="1:15">
      <c r="A128" s="60" t="s">
        <v>1745</v>
      </c>
      <c r="B128" s="54" t="s">
        <v>1746</v>
      </c>
      <c r="C128" s="54" t="s">
        <v>213</v>
      </c>
      <c r="D128" s="124" t="s">
        <v>2721</v>
      </c>
      <c r="E128" s="77">
        <v>44531</v>
      </c>
      <c r="F128" s="61">
        <v>9.749999999983384</v>
      </c>
      <c r="G128" s="67" t="s">
        <v>129</v>
      </c>
      <c r="H128" s="68">
        <v>4.8000000000000001E-2</v>
      </c>
      <c r="I128" s="68">
        <v>4.8499999999914299E-2</v>
      </c>
      <c r="J128" s="61">
        <v>261949.17521399996</v>
      </c>
      <c r="K128" s="63">
        <v>109.122838</v>
      </c>
      <c r="L128" s="61">
        <v>285.846375137</v>
      </c>
      <c r="M128" s="124" t="s">
        <v>2721</v>
      </c>
      <c r="N128" s="62">
        <f t="shared" si="4"/>
        <v>4.8823572556903937E-3</v>
      </c>
      <c r="O128" s="62">
        <f>L128/'סכום נכסי הקרן'!$C$41</f>
        <v>3.7392748355543014E-3</v>
      </c>
    </row>
    <row r="129" spans="1:15">
      <c r="A129" s="60" t="s">
        <v>1747</v>
      </c>
      <c r="B129" s="54" t="s">
        <v>1748</v>
      </c>
      <c r="C129" s="54" t="s">
        <v>213</v>
      </c>
      <c r="D129" s="124" t="s">
        <v>2721</v>
      </c>
      <c r="E129" s="77">
        <v>44563</v>
      </c>
      <c r="F129" s="61">
        <v>9.5999999999985661</v>
      </c>
      <c r="G129" s="67" t="s">
        <v>129</v>
      </c>
      <c r="H129" s="68">
        <v>4.8000000000000001E-2</v>
      </c>
      <c r="I129" s="68">
        <v>4.8499999999988663E-2</v>
      </c>
      <c r="J129" s="61">
        <v>752509.54674799996</v>
      </c>
      <c r="K129" s="63">
        <v>111.391143</v>
      </c>
      <c r="L129" s="61">
        <v>838.22898376700005</v>
      </c>
      <c r="M129" s="124" t="s">
        <v>2721</v>
      </c>
      <c r="N129" s="62">
        <f t="shared" si="4"/>
        <v>1.4317247713438154E-2</v>
      </c>
      <c r="O129" s="62">
        <f>L129/'סכום נכסי הקרן'!$C$41</f>
        <v>1.0965220545231554E-2</v>
      </c>
    </row>
    <row r="130" spans="1:15">
      <c r="A130" s="60" t="s">
        <v>1749</v>
      </c>
      <c r="B130" s="54" t="s">
        <v>1750</v>
      </c>
      <c r="C130" s="54" t="s">
        <v>213</v>
      </c>
      <c r="D130" s="124" t="s">
        <v>2721</v>
      </c>
      <c r="E130" s="77">
        <v>44652</v>
      </c>
      <c r="F130" s="61">
        <v>9.8500000000094765</v>
      </c>
      <c r="G130" s="67" t="s">
        <v>129</v>
      </c>
      <c r="H130" s="68">
        <v>4.8000000000000001E-2</v>
      </c>
      <c r="I130" s="68">
        <v>4.8500000000094766E-2</v>
      </c>
      <c r="J130" s="61">
        <v>53334.535155999998</v>
      </c>
      <c r="K130" s="63">
        <v>108.81998</v>
      </c>
      <c r="L130" s="61">
        <v>58.038630736999998</v>
      </c>
      <c r="M130" s="124" t="s">
        <v>2721</v>
      </c>
      <c r="N130" s="62">
        <f t="shared" si="4"/>
        <v>9.9132035434528983E-4</v>
      </c>
      <c r="O130" s="62">
        <f>L130/'סכום נכסי הקרן'!$C$41</f>
        <v>7.5922736924992785E-4</v>
      </c>
    </row>
    <row r="131" spans="1:15">
      <c r="A131" s="60" t="s">
        <v>1751</v>
      </c>
      <c r="B131" s="54" t="s">
        <v>1752</v>
      </c>
      <c r="C131" s="54" t="s">
        <v>213</v>
      </c>
      <c r="D131" s="124" t="s">
        <v>2721</v>
      </c>
      <c r="E131" s="77">
        <v>40057</v>
      </c>
      <c r="F131" s="61">
        <v>0.66000000000259651</v>
      </c>
      <c r="G131" s="67" t="s">
        <v>129</v>
      </c>
      <c r="H131" s="68">
        <v>4.8000000000000001E-2</v>
      </c>
      <c r="I131" s="68">
        <v>4.8200000000051937E-2</v>
      </c>
      <c r="J131" s="61">
        <v>187223.01547200003</v>
      </c>
      <c r="K131" s="63">
        <v>123.422899</v>
      </c>
      <c r="L131" s="61">
        <v>231.07607329000001</v>
      </c>
      <c r="M131" s="124" t="s">
        <v>2721</v>
      </c>
      <c r="N131" s="62">
        <f t="shared" si="4"/>
        <v>3.9468611155315751E-3</v>
      </c>
      <c r="O131" s="62">
        <f>L131/'סכום נכסי הקרן'!$C$41</f>
        <v>3.0228018303113855E-3</v>
      </c>
    </row>
    <row r="132" spans="1:15">
      <c r="A132" s="60" t="s">
        <v>1753</v>
      </c>
      <c r="B132" s="54" t="s">
        <v>1754</v>
      </c>
      <c r="C132" s="54" t="s">
        <v>213</v>
      </c>
      <c r="D132" s="124" t="s">
        <v>2721</v>
      </c>
      <c r="E132" s="77">
        <v>40087</v>
      </c>
      <c r="F132" s="61">
        <v>0.73999999999821153</v>
      </c>
      <c r="G132" s="67" t="s">
        <v>129</v>
      </c>
      <c r="H132" s="68">
        <v>4.8000000000000001E-2</v>
      </c>
      <c r="I132" s="68">
        <v>4.8299999999919525E-2</v>
      </c>
      <c r="J132" s="61">
        <v>173660.04352800001</v>
      </c>
      <c r="K132" s="63">
        <v>122.350264</v>
      </c>
      <c r="L132" s="61">
        <v>212.47352203699998</v>
      </c>
      <c r="M132" s="124" t="s">
        <v>2721</v>
      </c>
      <c r="N132" s="62">
        <f t="shared" si="4"/>
        <v>3.6291229562111812E-3</v>
      </c>
      <c r="O132" s="62">
        <f>L132/'סכום נכסי הקרן'!$C$41</f>
        <v>2.7794541518805726E-3</v>
      </c>
    </row>
    <row r="133" spans="1:15">
      <c r="A133" s="60" t="s">
        <v>1755</v>
      </c>
      <c r="B133" s="54" t="s">
        <v>1756</v>
      </c>
      <c r="C133" s="54" t="s">
        <v>213</v>
      </c>
      <c r="D133" s="124" t="s">
        <v>2721</v>
      </c>
      <c r="E133" s="77">
        <v>40118</v>
      </c>
      <c r="F133" s="61">
        <v>0.82999999999869134</v>
      </c>
      <c r="G133" s="67" t="s">
        <v>129</v>
      </c>
      <c r="H133" s="68">
        <v>4.8000000000000001E-2</v>
      </c>
      <c r="I133" s="68">
        <v>4.8299999999909943E-2</v>
      </c>
      <c r="J133" s="61">
        <v>212595.60425800001</v>
      </c>
      <c r="K133" s="63">
        <v>122.216328</v>
      </c>
      <c r="L133" s="61">
        <v>259.82654159800001</v>
      </c>
      <c r="M133" s="124" t="s">
        <v>2721</v>
      </c>
      <c r="N133" s="62">
        <f t="shared" si="4"/>
        <v>4.4379292897590216E-3</v>
      </c>
      <c r="O133" s="62">
        <f>L133/'סכום נכסי הקרן'!$C$41</f>
        <v>3.3988986151769641E-3</v>
      </c>
    </row>
    <row r="134" spans="1:15">
      <c r="A134" s="60" t="s">
        <v>1757</v>
      </c>
      <c r="B134" s="54" t="s">
        <v>1758</v>
      </c>
      <c r="C134" s="54" t="s">
        <v>213</v>
      </c>
      <c r="D134" s="124" t="s">
        <v>2721</v>
      </c>
      <c r="E134" s="77">
        <v>39904</v>
      </c>
      <c r="F134" s="61">
        <v>0.24999999999927627</v>
      </c>
      <c r="G134" s="67" t="s">
        <v>129</v>
      </c>
      <c r="H134" s="68">
        <v>4.8000000000000001E-2</v>
      </c>
      <c r="I134" s="68">
        <v>4.7999999999942096E-2</v>
      </c>
      <c r="J134" s="61">
        <v>270515.17165999999</v>
      </c>
      <c r="K134" s="63">
        <v>127.702336</v>
      </c>
      <c r="L134" s="61">
        <v>345.45419248500008</v>
      </c>
      <c r="M134" s="124" t="s">
        <v>2721</v>
      </c>
      <c r="N134" s="62">
        <f t="shared" si="4"/>
        <v>5.9004798727268814E-3</v>
      </c>
      <c r="O134" s="62">
        <f>L134/'סכום נכסי הקרן'!$C$41</f>
        <v>4.5190293848462676E-3</v>
      </c>
    </row>
    <row r="135" spans="1:15">
      <c r="A135" s="60" t="s">
        <v>1759</v>
      </c>
      <c r="B135" s="54" t="s">
        <v>1760</v>
      </c>
      <c r="C135" s="54" t="s">
        <v>213</v>
      </c>
      <c r="D135" s="124" t="s">
        <v>2721</v>
      </c>
      <c r="E135" s="77">
        <v>39965</v>
      </c>
      <c r="F135" s="61">
        <v>0.42000000000163401</v>
      </c>
      <c r="G135" s="67" t="s">
        <v>129</v>
      </c>
      <c r="H135" s="68">
        <v>4.8000000000000001E-2</v>
      </c>
      <c r="I135" s="68">
        <v>4.8200000000154605E-2</v>
      </c>
      <c r="J135" s="61">
        <v>127456.626852</v>
      </c>
      <c r="K135" s="63">
        <v>124.83431400000001</v>
      </c>
      <c r="L135" s="61">
        <v>159.109605547</v>
      </c>
      <c r="M135" s="124" t="s">
        <v>2721</v>
      </c>
      <c r="N135" s="62">
        <f t="shared" si="4"/>
        <v>2.7176483757057062E-3</v>
      </c>
      <c r="O135" s="62">
        <f>L135/'סכום נכסי הקרן'!$C$41</f>
        <v>2.0813786560410965E-3</v>
      </c>
    </row>
    <row r="136" spans="1:15">
      <c r="A136" s="60" t="s">
        <v>1761</v>
      </c>
      <c r="B136" s="54" t="s">
        <v>1762</v>
      </c>
      <c r="C136" s="54" t="s">
        <v>213</v>
      </c>
      <c r="D136" s="124" t="s">
        <v>2721</v>
      </c>
      <c r="E136" s="77">
        <v>39995</v>
      </c>
      <c r="F136" s="61">
        <v>0.48999999999817767</v>
      </c>
      <c r="G136" s="67" t="s">
        <v>129</v>
      </c>
      <c r="H136" s="68">
        <v>4.8000000000000001E-2</v>
      </c>
      <c r="I136" s="68">
        <v>4.8599999999987854E-2</v>
      </c>
      <c r="J136" s="61">
        <v>194714.15158399998</v>
      </c>
      <c r="K136" s="63">
        <v>126.81438</v>
      </c>
      <c r="L136" s="61">
        <v>246.92554480500002</v>
      </c>
      <c r="M136" s="124" t="s">
        <v>2721</v>
      </c>
      <c r="N136" s="62">
        <f t="shared" si="4"/>
        <v>4.2175756985415244E-3</v>
      </c>
      <c r="O136" s="62">
        <f>L136/'סכום נכסי הקרן'!$C$41</f>
        <v>3.2301353323173827E-3</v>
      </c>
    </row>
    <row r="137" spans="1:15">
      <c r="A137" s="60" t="s">
        <v>1763</v>
      </c>
      <c r="B137" s="54" t="s">
        <v>1764</v>
      </c>
      <c r="C137" s="54" t="s">
        <v>213</v>
      </c>
      <c r="D137" s="124" t="s">
        <v>2721</v>
      </c>
      <c r="E137" s="77">
        <v>40027</v>
      </c>
      <c r="F137" s="61">
        <v>0.57999999999954399</v>
      </c>
      <c r="G137" s="67" t="s">
        <v>129</v>
      </c>
      <c r="H137" s="68">
        <v>4.8000000000000001E-2</v>
      </c>
      <c r="I137" s="68">
        <v>4.8299999999971019E-2</v>
      </c>
      <c r="J137" s="61">
        <v>245175.46909999999</v>
      </c>
      <c r="K137" s="63">
        <v>125.213633</v>
      </c>
      <c r="L137" s="61">
        <v>306.99311178300002</v>
      </c>
      <c r="M137" s="124" t="s">
        <v>2721</v>
      </c>
      <c r="N137" s="62">
        <f t="shared" si="4"/>
        <v>5.243551001975575E-3</v>
      </c>
      <c r="O137" s="62">
        <f>L137/'סכום נכסי הקרן'!$C$41</f>
        <v>4.0159040569554246E-3</v>
      </c>
    </row>
    <row r="138" spans="1:15">
      <c r="A138" s="60" t="s">
        <v>1765</v>
      </c>
      <c r="B138" s="54" t="s">
        <v>1766</v>
      </c>
      <c r="C138" s="54" t="s">
        <v>213</v>
      </c>
      <c r="D138" s="124" t="s">
        <v>2721</v>
      </c>
      <c r="E138" s="77">
        <v>40179</v>
      </c>
      <c r="F138" s="61">
        <v>0.96999999999940612</v>
      </c>
      <c r="G138" s="67" t="s">
        <v>129</v>
      </c>
      <c r="H138" s="68">
        <v>4.8000000000000001E-2</v>
      </c>
      <c r="I138" s="68">
        <v>4.8300000000107736E-2</v>
      </c>
      <c r="J138" s="61">
        <v>95390.825647999998</v>
      </c>
      <c r="K138" s="63">
        <v>123.574303</v>
      </c>
      <c r="L138" s="61">
        <v>117.878547731</v>
      </c>
      <c r="M138" s="124" t="s">
        <v>2721</v>
      </c>
      <c r="N138" s="62">
        <f t="shared" si="4"/>
        <v>2.0134073154814626E-3</v>
      </c>
      <c r="O138" s="62">
        <f>L138/'סכום נכסי הקרן'!$C$41</f>
        <v>1.5420181101508052E-3</v>
      </c>
    </row>
    <row r="139" spans="1:15">
      <c r="A139" s="60" t="s">
        <v>1767</v>
      </c>
      <c r="B139" s="54" t="s">
        <v>1768</v>
      </c>
      <c r="C139" s="54" t="s">
        <v>213</v>
      </c>
      <c r="D139" s="124" t="s">
        <v>2721</v>
      </c>
      <c r="E139" s="77">
        <v>40210</v>
      </c>
      <c r="F139" s="61">
        <v>1.0500000000026162</v>
      </c>
      <c r="G139" s="67" t="s">
        <v>129</v>
      </c>
      <c r="H139" s="68">
        <v>4.8000000000000001E-2</v>
      </c>
      <c r="I139" s="68">
        <v>4.820000000008022E-2</v>
      </c>
      <c r="J139" s="61">
        <v>139749.15195999999</v>
      </c>
      <c r="K139" s="63">
        <v>123.086761</v>
      </c>
      <c r="L139" s="61">
        <v>172.012704791</v>
      </c>
      <c r="M139" s="124" t="s">
        <v>2721</v>
      </c>
      <c r="N139" s="62">
        <f t="shared" si="4"/>
        <v>2.9380378775303953E-3</v>
      </c>
      <c r="O139" s="62">
        <f>L139/'סכום נכסי הקרן'!$C$41</f>
        <v>2.2501694419330798E-3</v>
      </c>
    </row>
    <row r="140" spans="1:15">
      <c r="A140" s="60" t="s">
        <v>1769</v>
      </c>
      <c r="B140" s="54" t="s">
        <v>1770</v>
      </c>
      <c r="C140" s="54" t="s">
        <v>213</v>
      </c>
      <c r="D140" s="124" t="s">
        <v>2721</v>
      </c>
      <c r="E140" s="77">
        <v>40238</v>
      </c>
      <c r="F140" s="61">
        <v>1.1300000000016661</v>
      </c>
      <c r="G140" s="67" t="s">
        <v>129</v>
      </c>
      <c r="H140" s="68">
        <v>4.8000000000000001E-2</v>
      </c>
      <c r="I140" s="68">
        <v>4.8500000000099561E-2</v>
      </c>
      <c r="J140" s="61">
        <v>199359.76371999999</v>
      </c>
      <c r="K140" s="63">
        <v>123.422369</v>
      </c>
      <c r="L140" s="61">
        <v>246.05454414300004</v>
      </c>
      <c r="M140" s="124" t="s">
        <v>2721</v>
      </c>
      <c r="N140" s="62">
        <f t="shared" ref="N140:N157" si="5">IFERROR(L140/$L$9,0)</f>
        <v>4.2026986989651309E-3</v>
      </c>
      <c r="O140" s="62">
        <f>L140/'סכום נכסי הקרן'!$C$41</f>
        <v>3.2187414118746041E-3</v>
      </c>
    </row>
    <row r="141" spans="1:15">
      <c r="A141" s="60" t="s">
        <v>1771</v>
      </c>
      <c r="B141" s="54" t="s">
        <v>1772</v>
      </c>
      <c r="C141" s="54" t="s">
        <v>213</v>
      </c>
      <c r="D141" s="124" t="s">
        <v>2721</v>
      </c>
      <c r="E141" s="77">
        <v>40300</v>
      </c>
      <c r="F141" s="61">
        <v>1.300000000013082</v>
      </c>
      <c r="G141" s="67" t="s">
        <v>129</v>
      </c>
      <c r="H141" s="68">
        <v>4.8000000000000001E-2</v>
      </c>
      <c r="I141" s="68">
        <v>4.8500000000457871E-2</v>
      </c>
      <c r="J141" s="61">
        <v>31157.102854000001</v>
      </c>
      <c r="K141" s="63">
        <v>122.670784</v>
      </c>
      <c r="L141" s="61">
        <v>38.220662224999998</v>
      </c>
      <c r="M141" s="124" t="s">
        <v>2721</v>
      </c>
      <c r="N141" s="62">
        <f t="shared" si="5"/>
        <v>6.5282243807389135E-4</v>
      </c>
      <c r="O141" s="62">
        <f>L141/'סכום נכסי הקרן'!$C$41</f>
        <v>4.9998031420781896E-4</v>
      </c>
    </row>
    <row r="142" spans="1:15">
      <c r="A142" s="60" t="s">
        <v>1773</v>
      </c>
      <c r="B142" s="54" t="s">
        <v>1774</v>
      </c>
      <c r="C142" s="54" t="s">
        <v>213</v>
      </c>
      <c r="D142" s="124" t="s">
        <v>2721</v>
      </c>
      <c r="E142" s="77">
        <v>40360</v>
      </c>
      <c r="F142" s="61">
        <v>1.4300000000014854</v>
      </c>
      <c r="G142" s="67" t="s">
        <v>129</v>
      </c>
      <c r="H142" s="68">
        <v>4.8000000000000001E-2</v>
      </c>
      <c r="I142" s="68">
        <v>4.8500000000204241E-2</v>
      </c>
      <c r="J142" s="61">
        <v>87501.593116000004</v>
      </c>
      <c r="K142" s="63">
        <v>123.10536500000001</v>
      </c>
      <c r="L142" s="61">
        <v>107.719155288</v>
      </c>
      <c r="M142" s="124" t="s">
        <v>2721</v>
      </c>
      <c r="N142" s="62">
        <f t="shared" si="5"/>
        <v>1.8398812968859351E-3</v>
      </c>
      <c r="O142" s="62">
        <f>L142/'סכום נכסי הקרן'!$C$41</f>
        <v>1.4091188894123116E-3</v>
      </c>
    </row>
    <row r="143" spans="1:15">
      <c r="A143" s="60" t="s">
        <v>1775</v>
      </c>
      <c r="B143" s="54" t="s">
        <v>1776</v>
      </c>
      <c r="C143" s="54" t="s">
        <v>213</v>
      </c>
      <c r="D143" s="124" t="s">
        <v>2721</v>
      </c>
      <c r="E143" s="77">
        <v>40422</v>
      </c>
      <c r="F143" s="61">
        <v>1.5999999999981014</v>
      </c>
      <c r="G143" s="67" t="s">
        <v>129</v>
      </c>
      <c r="H143" s="68">
        <v>4.8000000000000001E-2</v>
      </c>
      <c r="I143" s="68">
        <v>4.8399999999878499E-2</v>
      </c>
      <c r="J143" s="61">
        <v>173812.35868</v>
      </c>
      <c r="K143" s="63">
        <v>121.21619699999999</v>
      </c>
      <c r="L143" s="61">
        <v>210.68873100900001</v>
      </c>
      <c r="M143" s="124" t="s">
        <v>2721</v>
      </c>
      <c r="N143" s="62">
        <f t="shared" si="5"/>
        <v>3.5986380937697024E-3</v>
      </c>
      <c r="O143" s="62">
        <f>L143/'סכום נכסי הקרן'!$C$41</f>
        <v>2.7561065611527743E-3</v>
      </c>
    </row>
    <row r="144" spans="1:15">
      <c r="A144" s="60" t="s">
        <v>1777</v>
      </c>
      <c r="B144" s="54" t="s">
        <v>1778</v>
      </c>
      <c r="C144" s="54" t="s">
        <v>213</v>
      </c>
      <c r="D144" s="124" t="s">
        <v>2721</v>
      </c>
      <c r="E144" s="77">
        <v>40483</v>
      </c>
      <c r="F144" s="61">
        <v>1.769999999998884</v>
      </c>
      <c r="G144" s="67" t="s">
        <v>129</v>
      </c>
      <c r="H144" s="68">
        <v>4.8000000000000001E-2</v>
      </c>
      <c r="I144" s="68">
        <v>4.8399999999965276E-2</v>
      </c>
      <c r="J144" s="61">
        <v>337822.89115799998</v>
      </c>
      <c r="K144" s="63">
        <v>119.364071</v>
      </c>
      <c r="L144" s="61">
        <v>403.23915578500004</v>
      </c>
      <c r="M144" s="124" t="s">
        <v>2721</v>
      </c>
      <c r="N144" s="62">
        <f t="shared" si="5"/>
        <v>6.8874674974688105E-3</v>
      </c>
      <c r="O144" s="62">
        <f>L144/'סכום נכסי הקרן'!$C$41</f>
        <v>5.2749384252794695E-3</v>
      </c>
    </row>
    <row r="145" spans="1:15">
      <c r="A145" s="60" t="s">
        <v>1779</v>
      </c>
      <c r="B145" s="54" t="s">
        <v>1780</v>
      </c>
      <c r="C145" s="54" t="s">
        <v>213</v>
      </c>
      <c r="D145" s="124" t="s">
        <v>2721</v>
      </c>
      <c r="E145" s="77">
        <v>40513</v>
      </c>
      <c r="F145" s="61">
        <v>1.8499999999988981</v>
      </c>
      <c r="G145" s="67" t="s">
        <v>129</v>
      </c>
      <c r="H145" s="68">
        <v>4.8000000000000001E-2</v>
      </c>
      <c r="I145" s="68">
        <v>4.8499999999915527E-2</v>
      </c>
      <c r="J145" s="61">
        <v>114828.31606799999</v>
      </c>
      <c r="K145" s="63">
        <v>118.562107</v>
      </c>
      <c r="L145" s="61">
        <v>136.142870399</v>
      </c>
      <c r="M145" s="124" t="s">
        <v>2721</v>
      </c>
      <c r="N145" s="62">
        <f t="shared" si="5"/>
        <v>2.3253684108623003E-3</v>
      </c>
      <c r="O145" s="62">
        <f>L145/'סכום נכסי הקרן'!$C$41</f>
        <v>1.7809412803612512E-3</v>
      </c>
    </row>
    <row r="146" spans="1:15">
      <c r="A146" s="60" t="s">
        <v>1781</v>
      </c>
      <c r="B146" s="54" t="s">
        <v>1782</v>
      </c>
      <c r="C146" s="54" t="s">
        <v>213</v>
      </c>
      <c r="D146" s="124" t="s">
        <v>2721</v>
      </c>
      <c r="E146" s="77">
        <v>40544</v>
      </c>
      <c r="F146" s="61">
        <v>1.8899999999993118</v>
      </c>
      <c r="G146" s="67" t="s">
        <v>129</v>
      </c>
      <c r="H146" s="68">
        <v>4.8000000000000001E-2</v>
      </c>
      <c r="I146" s="68">
        <v>4.8399999999958698E-2</v>
      </c>
      <c r="J146" s="61">
        <v>288593.94169000001</v>
      </c>
      <c r="K146" s="63">
        <v>120.81662900000001</v>
      </c>
      <c r="L146" s="61">
        <v>348.66947201599999</v>
      </c>
      <c r="M146" s="124" t="s">
        <v>2721</v>
      </c>
      <c r="N146" s="62">
        <f t="shared" si="5"/>
        <v>5.9553979850861041E-3</v>
      </c>
      <c r="O146" s="62">
        <f>L146/'סכום נכסי הקרן'!$C$41</f>
        <v>4.5610897882142603E-3</v>
      </c>
    </row>
    <row r="147" spans="1:15">
      <c r="A147" s="60" t="s">
        <v>1783</v>
      </c>
      <c r="B147" s="54" t="s">
        <v>1784</v>
      </c>
      <c r="C147" s="54" t="s">
        <v>213</v>
      </c>
      <c r="D147" s="124" t="s">
        <v>2721</v>
      </c>
      <c r="E147" s="77">
        <v>40575</v>
      </c>
      <c r="F147" s="61">
        <v>1.9799999999922273</v>
      </c>
      <c r="G147" s="67" t="s">
        <v>129</v>
      </c>
      <c r="H147" s="68">
        <v>4.8000000000000001E-2</v>
      </c>
      <c r="I147" s="68">
        <v>4.8399999999891474E-2</v>
      </c>
      <c r="J147" s="61">
        <v>113748.26317200001</v>
      </c>
      <c r="K147" s="63">
        <v>119.89484899999999</v>
      </c>
      <c r="L147" s="61">
        <v>136.37830889700001</v>
      </c>
      <c r="M147" s="124" t="s">
        <v>2721</v>
      </c>
      <c r="N147" s="62">
        <f t="shared" si="5"/>
        <v>2.3293897837358525E-3</v>
      </c>
      <c r="O147" s="62">
        <f>L147/'סכום נכסי הקרן'!$C$41</f>
        <v>1.784021148876184E-3</v>
      </c>
    </row>
    <row r="148" spans="1:15">
      <c r="A148" s="60" t="s">
        <v>1785</v>
      </c>
      <c r="B148" s="54" t="s">
        <v>1786</v>
      </c>
      <c r="C148" s="54" t="s">
        <v>213</v>
      </c>
      <c r="D148" s="124" t="s">
        <v>2721</v>
      </c>
      <c r="E148" s="77">
        <v>40603</v>
      </c>
      <c r="F148" s="61">
        <v>2.0500000000045193</v>
      </c>
      <c r="G148" s="67" t="s">
        <v>129</v>
      </c>
      <c r="H148" s="68">
        <v>4.8000000000000001E-2</v>
      </c>
      <c r="I148" s="68">
        <v>4.8600000000054225E-2</v>
      </c>
      <c r="J148" s="61">
        <v>176365.36833</v>
      </c>
      <c r="K148" s="63">
        <v>119.176222</v>
      </c>
      <c r="L148" s="61">
        <v>210.18558210100002</v>
      </c>
      <c r="M148" s="124" t="s">
        <v>2721</v>
      </c>
      <c r="N148" s="62">
        <f t="shared" si="5"/>
        <v>3.5900441323437823E-3</v>
      </c>
      <c r="O148" s="62">
        <f>L148/'סכום נכסי הקרן'!$C$41</f>
        <v>2.7495246618744668E-3</v>
      </c>
    </row>
    <row r="149" spans="1:15">
      <c r="A149" s="60" t="s">
        <v>1787</v>
      </c>
      <c r="B149" s="54" t="s">
        <v>1788</v>
      </c>
      <c r="C149" s="54" t="s">
        <v>213</v>
      </c>
      <c r="D149" s="124" t="s">
        <v>2721</v>
      </c>
      <c r="E149" s="77">
        <v>40634</v>
      </c>
      <c r="F149" s="61">
        <v>2.1400000000021615</v>
      </c>
      <c r="G149" s="67" t="s">
        <v>129</v>
      </c>
      <c r="H149" s="68">
        <v>4.8000000000000001E-2</v>
      </c>
      <c r="I149" s="68">
        <v>4.8499999999986498E-2</v>
      </c>
      <c r="J149" s="61">
        <v>62549.601852</v>
      </c>
      <c r="K149" s="63">
        <v>118.357618</v>
      </c>
      <c r="L149" s="61">
        <v>74.032219006000005</v>
      </c>
      <c r="M149" s="124" t="s">
        <v>2721</v>
      </c>
      <c r="N149" s="62">
        <f t="shared" si="5"/>
        <v>1.264496502520168E-3</v>
      </c>
      <c r="O149" s="62">
        <f>L149/'סכום נכסי הקרן'!$C$41</f>
        <v>9.6844612221058798E-4</v>
      </c>
    </row>
    <row r="150" spans="1:15">
      <c r="A150" s="60" t="s">
        <v>1789</v>
      </c>
      <c r="B150" s="54" t="s">
        <v>1790</v>
      </c>
      <c r="C150" s="54" t="s">
        <v>213</v>
      </c>
      <c r="D150" s="124" t="s">
        <v>2721</v>
      </c>
      <c r="E150" s="77">
        <v>40664</v>
      </c>
      <c r="F150" s="61">
        <v>2.2200000000014644</v>
      </c>
      <c r="G150" s="67" t="s">
        <v>129</v>
      </c>
      <c r="H150" s="68">
        <v>4.8000000000000001E-2</v>
      </c>
      <c r="I150" s="68">
        <v>4.8500000000036618E-2</v>
      </c>
      <c r="J150" s="61">
        <v>232130.02250200001</v>
      </c>
      <c r="K150" s="63">
        <v>117.66278</v>
      </c>
      <c r="L150" s="61">
        <v>273.13063657999999</v>
      </c>
      <c r="M150" s="124" t="s">
        <v>2721</v>
      </c>
      <c r="N150" s="62">
        <f t="shared" si="5"/>
        <v>4.6651679407114085E-3</v>
      </c>
      <c r="O150" s="62">
        <f>L150/'סכום נכסי הקרן'!$C$41</f>
        <v>3.5729349924169197E-3</v>
      </c>
    </row>
    <row r="151" spans="1:15">
      <c r="A151" s="60" t="s">
        <v>1791</v>
      </c>
      <c r="B151" s="54" t="s">
        <v>1792</v>
      </c>
      <c r="C151" s="54" t="s">
        <v>213</v>
      </c>
      <c r="D151" s="124" t="s">
        <v>2721</v>
      </c>
      <c r="E151" s="77">
        <v>40756</v>
      </c>
      <c r="F151" s="61">
        <v>2.4199999999991992</v>
      </c>
      <c r="G151" s="67" t="s">
        <v>129</v>
      </c>
      <c r="H151" s="68">
        <v>4.8000000000000001E-2</v>
      </c>
      <c r="I151" s="68">
        <v>4.8499999999993333E-2</v>
      </c>
      <c r="J151" s="61">
        <v>127731.83263800001</v>
      </c>
      <c r="K151" s="63">
        <v>117.346446</v>
      </c>
      <c r="L151" s="61">
        <v>149.88876598600001</v>
      </c>
      <c r="M151" s="124" t="s">
        <v>2721</v>
      </c>
      <c r="N151" s="62">
        <f t="shared" si="5"/>
        <v>2.5601531725126326E-3</v>
      </c>
      <c r="O151" s="62">
        <f>L151/'סכום נכסי הקרן'!$C$41</f>
        <v>1.9607570343164703E-3</v>
      </c>
    </row>
    <row r="152" spans="1:15">
      <c r="A152" s="60" t="s">
        <v>1793</v>
      </c>
      <c r="B152" s="54" t="s">
        <v>1794</v>
      </c>
      <c r="C152" s="54" t="s">
        <v>213</v>
      </c>
      <c r="D152" s="124" t="s">
        <v>2721</v>
      </c>
      <c r="E152" s="77">
        <v>40848</v>
      </c>
      <c r="F152" s="61">
        <v>2.6700000000010058</v>
      </c>
      <c r="G152" s="67" t="s">
        <v>129</v>
      </c>
      <c r="H152" s="68">
        <v>4.8000000000000001E-2</v>
      </c>
      <c r="I152" s="68">
        <v>4.8500000000002395E-2</v>
      </c>
      <c r="J152" s="61">
        <v>360202.83337800001</v>
      </c>
      <c r="K152" s="63">
        <v>115.963753</v>
      </c>
      <c r="L152" s="61">
        <v>417.70472227400001</v>
      </c>
      <c r="M152" s="124" t="s">
        <v>2721</v>
      </c>
      <c r="N152" s="62">
        <f t="shared" si="5"/>
        <v>7.1345444928352592E-3</v>
      </c>
      <c r="O152" s="62">
        <f>L152/'סכום נכסי הקרן'!$C$41</f>
        <v>5.4641684924035695E-3</v>
      </c>
    </row>
    <row r="153" spans="1:15">
      <c r="A153" s="60" t="s">
        <v>1795</v>
      </c>
      <c r="B153" s="54" t="s">
        <v>1796</v>
      </c>
      <c r="C153" s="54" t="s">
        <v>213</v>
      </c>
      <c r="D153" s="124" t="s">
        <v>2721</v>
      </c>
      <c r="E153" s="77">
        <v>40940</v>
      </c>
      <c r="F153" s="61">
        <v>2.850000000001693</v>
      </c>
      <c r="G153" s="67" t="s">
        <v>129</v>
      </c>
      <c r="H153" s="68">
        <v>4.8000000000000001E-2</v>
      </c>
      <c r="I153" s="68">
        <v>4.8500000000035744E-2</v>
      </c>
      <c r="J153" s="61">
        <v>453028.533398</v>
      </c>
      <c r="K153" s="63">
        <v>117.351624</v>
      </c>
      <c r="L153" s="61">
        <v>531.63634036600001</v>
      </c>
      <c r="M153" s="124" t="s">
        <v>2721</v>
      </c>
      <c r="N153" s="62">
        <f t="shared" si="5"/>
        <v>9.0805368531631531E-3</v>
      </c>
      <c r="O153" s="62">
        <f>L153/'סכום נכסי הקרן'!$C$41</f>
        <v>6.9545551810618247E-3</v>
      </c>
    </row>
    <row r="154" spans="1:15">
      <c r="A154" s="60" t="s">
        <v>1797</v>
      </c>
      <c r="B154" s="54" t="s">
        <v>1798</v>
      </c>
      <c r="C154" s="54" t="s">
        <v>213</v>
      </c>
      <c r="D154" s="124" t="s">
        <v>2721</v>
      </c>
      <c r="E154" s="77">
        <v>40969</v>
      </c>
      <c r="F154" s="61">
        <v>2.9299999999987598</v>
      </c>
      <c r="G154" s="67" t="s">
        <v>129</v>
      </c>
      <c r="H154" s="68">
        <v>4.8000000000000001E-2</v>
      </c>
      <c r="I154" s="68">
        <v>4.8599999999975198E-2</v>
      </c>
      <c r="J154" s="61">
        <v>276024.47994200001</v>
      </c>
      <c r="K154" s="63">
        <v>116.878197</v>
      </c>
      <c r="L154" s="61">
        <v>322.61243628</v>
      </c>
      <c r="M154" s="124" t="s">
        <v>2721</v>
      </c>
      <c r="N154" s="62">
        <f t="shared" si="5"/>
        <v>5.5103345924631614E-3</v>
      </c>
      <c r="O154" s="62">
        <f>L154/'סכום נכסי הקרן'!$C$41</f>
        <v>4.2202269104881897E-3</v>
      </c>
    </row>
    <row r="155" spans="1:15">
      <c r="A155" s="60" t="s">
        <v>1799</v>
      </c>
      <c r="B155" s="54" t="s">
        <v>1800</v>
      </c>
      <c r="C155" s="54" t="s">
        <v>213</v>
      </c>
      <c r="D155" s="124" t="s">
        <v>2721</v>
      </c>
      <c r="E155" s="77">
        <v>41000</v>
      </c>
      <c r="F155" s="61">
        <v>3.020000000007518</v>
      </c>
      <c r="G155" s="67" t="s">
        <v>129</v>
      </c>
      <c r="H155" s="68">
        <v>4.8000000000000001E-2</v>
      </c>
      <c r="I155" s="68">
        <v>4.8600000000157191E-2</v>
      </c>
      <c r="J155" s="61">
        <v>150811.03987400001</v>
      </c>
      <c r="K155" s="63">
        <v>116.423198</v>
      </c>
      <c r="L155" s="61">
        <v>175.579036234</v>
      </c>
      <c r="M155" s="124" t="s">
        <v>2721</v>
      </c>
      <c r="N155" s="62">
        <f t="shared" si="5"/>
        <v>2.9989520807928386E-3</v>
      </c>
      <c r="O155" s="62">
        <f>L155/'סכום נכסי הקרן'!$C$41</f>
        <v>2.2968221007735657E-3</v>
      </c>
    </row>
    <row r="156" spans="1:15">
      <c r="A156" s="60" t="s">
        <v>1801</v>
      </c>
      <c r="B156" s="54" t="s">
        <v>1802</v>
      </c>
      <c r="C156" s="54" t="s">
        <v>213</v>
      </c>
      <c r="D156" s="124" t="s">
        <v>2721</v>
      </c>
      <c r="E156" s="77">
        <v>41640</v>
      </c>
      <c r="F156" s="61">
        <v>4.4100000000074404</v>
      </c>
      <c r="G156" s="67" t="s">
        <v>129</v>
      </c>
      <c r="H156" s="68">
        <v>4.8000000000000001E-2</v>
      </c>
      <c r="I156" s="68">
        <v>4.8500000000062E-2</v>
      </c>
      <c r="J156" s="61">
        <v>283074.24828399997</v>
      </c>
      <c r="K156" s="63">
        <v>113.952916</v>
      </c>
      <c r="L156" s="61">
        <v>322.57136165999998</v>
      </c>
      <c r="M156" s="124" t="s">
        <v>2721</v>
      </c>
      <c r="N156" s="62">
        <f t="shared" si="5"/>
        <v>5.509633023416202E-3</v>
      </c>
      <c r="O156" s="62">
        <f>L156/'סכום נכסי הקרן'!$C$41</f>
        <v>4.219689596370169E-3</v>
      </c>
    </row>
    <row r="157" spans="1:15">
      <c r="A157" s="60" t="s">
        <v>1803</v>
      </c>
      <c r="B157" s="54" t="s">
        <v>1804</v>
      </c>
      <c r="C157" s="54" t="s">
        <v>213</v>
      </c>
      <c r="D157" s="124" t="s">
        <v>2721</v>
      </c>
      <c r="E157" s="77">
        <v>44774</v>
      </c>
      <c r="F157" s="61">
        <v>9.9399999953729967</v>
      </c>
      <c r="G157" s="67" t="s">
        <v>129</v>
      </c>
      <c r="H157" s="68">
        <v>4.8000000000000001E-2</v>
      </c>
      <c r="I157" s="68">
        <v>4.8499999974797037E-2</v>
      </c>
      <c r="J157" s="61">
        <v>721.76611800000001</v>
      </c>
      <c r="K157" s="63">
        <v>107.197926</v>
      </c>
      <c r="L157" s="61">
        <v>0.77371830699999988</v>
      </c>
      <c r="M157" s="124" t="s">
        <v>2721</v>
      </c>
      <c r="N157" s="62">
        <f t="shared" si="5"/>
        <v>1.3215382522277674E-5</v>
      </c>
      <c r="O157" s="62">
        <f>L157/'סכום נכסי הקרן'!$C$41</f>
        <v>1.0121329661032625E-5</v>
      </c>
    </row>
    <row r="158" spans="1:15">
      <c r="A158" s="126" t="s">
        <v>2721</v>
      </c>
      <c r="B158" s="126" t="s">
        <v>2721</v>
      </c>
      <c r="C158" s="127" t="s">
        <v>2721</v>
      </c>
      <c r="D158" s="127" t="s">
        <v>2721</v>
      </c>
      <c r="E158" s="127" t="s">
        <v>2721</v>
      </c>
      <c r="F158" s="127" t="s">
        <v>2721</v>
      </c>
      <c r="G158" s="127" t="s">
        <v>2721</v>
      </c>
      <c r="H158" s="127" t="s">
        <v>2721</v>
      </c>
      <c r="I158" s="127" t="s">
        <v>2721</v>
      </c>
      <c r="J158" s="127" t="s">
        <v>2721</v>
      </c>
      <c r="K158" s="127" t="s">
        <v>2721</v>
      </c>
      <c r="L158" s="127" t="s">
        <v>2721</v>
      </c>
      <c r="M158" s="127" t="s">
        <v>2721</v>
      </c>
      <c r="N158" s="127" t="s">
        <v>2721</v>
      </c>
      <c r="O158" s="127" t="s">
        <v>2721</v>
      </c>
    </row>
    <row r="159" spans="1:15">
      <c r="A159" s="126" t="s">
        <v>2721</v>
      </c>
      <c r="B159" s="126" t="s">
        <v>2721</v>
      </c>
      <c r="C159" s="127" t="s">
        <v>2721</v>
      </c>
      <c r="D159" s="127" t="s">
        <v>2721</v>
      </c>
      <c r="E159" s="127" t="s">
        <v>2721</v>
      </c>
      <c r="F159" s="127" t="s">
        <v>2721</v>
      </c>
      <c r="G159" s="127" t="s">
        <v>2721</v>
      </c>
      <c r="H159" s="127" t="s">
        <v>2721</v>
      </c>
      <c r="I159" s="127" t="s">
        <v>2721</v>
      </c>
      <c r="J159" s="127" t="s">
        <v>2721</v>
      </c>
      <c r="K159" s="127" t="s">
        <v>2721</v>
      </c>
      <c r="L159" s="127" t="s">
        <v>2721</v>
      </c>
      <c r="M159" s="127" t="s">
        <v>2721</v>
      </c>
      <c r="N159" s="127" t="s">
        <v>2721</v>
      </c>
      <c r="O159" s="127" t="s">
        <v>2721</v>
      </c>
    </row>
    <row r="160" spans="1:15">
      <c r="A160" s="126" t="s">
        <v>2721</v>
      </c>
      <c r="B160" s="126" t="s">
        <v>2721</v>
      </c>
      <c r="C160" s="127" t="s">
        <v>2721</v>
      </c>
      <c r="D160" s="127" t="s">
        <v>2721</v>
      </c>
      <c r="E160" s="127" t="s">
        <v>2721</v>
      </c>
      <c r="F160" s="127" t="s">
        <v>2721</v>
      </c>
      <c r="G160" s="127" t="s">
        <v>2721</v>
      </c>
      <c r="H160" s="127" t="s">
        <v>2721</v>
      </c>
      <c r="I160" s="127" t="s">
        <v>2721</v>
      </c>
      <c r="J160" s="127" t="s">
        <v>2721</v>
      </c>
      <c r="K160" s="127" t="s">
        <v>2721</v>
      </c>
      <c r="L160" s="127" t="s">
        <v>2721</v>
      </c>
      <c r="M160" s="127" t="s">
        <v>2721</v>
      </c>
      <c r="N160" s="127" t="s">
        <v>2721</v>
      </c>
      <c r="O160" s="127" t="s">
        <v>2721</v>
      </c>
    </row>
    <row r="161" spans="1:15">
      <c r="A161" s="92" t="s">
        <v>109</v>
      </c>
      <c r="B161" s="126" t="s">
        <v>2721</v>
      </c>
      <c r="C161" s="127" t="s">
        <v>2721</v>
      </c>
      <c r="D161" s="127" t="s">
        <v>2721</v>
      </c>
      <c r="E161" s="127" t="s">
        <v>2721</v>
      </c>
      <c r="F161" s="127" t="s">
        <v>2721</v>
      </c>
      <c r="G161" s="127" t="s">
        <v>2721</v>
      </c>
      <c r="H161" s="127" t="s">
        <v>2721</v>
      </c>
      <c r="I161" s="127" t="s">
        <v>2721</v>
      </c>
      <c r="J161" s="127" t="s">
        <v>2721</v>
      </c>
      <c r="K161" s="127" t="s">
        <v>2721</v>
      </c>
      <c r="L161" s="127" t="s">
        <v>2721</v>
      </c>
      <c r="M161" s="127" t="s">
        <v>2721</v>
      </c>
      <c r="N161" s="127" t="s">
        <v>2721</v>
      </c>
      <c r="O161" s="127" t="s">
        <v>2721</v>
      </c>
    </row>
    <row r="162" spans="1:15">
      <c r="A162" s="92" t="s">
        <v>183</v>
      </c>
      <c r="B162" s="126" t="s">
        <v>2721</v>
      </c>
      <c r="C162" s="127" t="s">
        <v>2721</v>
      </c>
      <c r="D162" s="127" t="s">
        <v>2721</v>
      </c>
      <c r="E162" s="127" t="s">
        <v>2721</v>
      </c>
      <c r="F162" s="127" t="s">
        <v>2721</v>
      </c>
      <c r="G162" s="127" t="s">
        <v>2721</v>
      </c>
      <c r="H162" s="127" t="s">
        <v>2721</v>
      </c>
      <c r="I162" s="127" t="s">
        <v>2721</v>
      </c>
      <c r="J162" s="127" t="s">
        <v>2721</v>
      </c>
      <c r="K162" s="127" t="s">
        <v>2721</v>
      </c>
      <c r="L162" s="127" t="s">
        <v>2721</v>
      </c>
      <c r="M162" s="127" t="s">
        <v>2721</v>
      </c>
      <c r="N162" s="127" t="s">
        <v>2721</v>
      </c>
      <c r="O162" s="127" t="s">
        <v>2721</v>
      </c>
    </row>
    <row r="163" spans="1:15">
      <c r="A163" s="92" t="s">
        <v>191</v>
      </c>
      <c r="B163" s="126" t="s">
        <v>2721</v>
      </c>
      <c r="C163" s="127" t="s">
        <v>2721</v>
      </c>
      <c r="D163" s="127" t="s">
        <v>2721</v>
      </c>
      <c r="E163" s="127" t="s">
        <v>2721</v>
      </c>
      <c r="F163" s="127" t="s">
        <v>2721</v>
      </c>
      <c r="G163" s="127" t="s">
        <v>2721</v>
      </c>
      <c r="H163" s="127" t="s">
        <v>2721</v>
      </c>
      <c r="I163" s="127" t="s">
        <v>2721</v>
      </c>
      <c r="J163" s="127" t="s">
        <v>2721</v>
      </c>
      <c r="K163" s="127" t="s">
        <v>2721</v>
      </c>
      <c r="L163" s="127" t="s">
        <v>2721</v>
      </c>
      <c r="M163" s="127" t="s">
        <v>2721</v>
      </c>
      <c r="N163" s="127" t="s">
        <v>2721</v>
      </c>
      <c r="O163" s="127" t="s">
        <v>2721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K1:K11 C1:J24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39.2851562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2" style="1" bestFit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142</v>
      </c>
      <c r="B1" s="36" t="s" vm="1">
        <v>208</v>
      </c>
    </row>
    <row r="2" spans="1:18">
      <c r="A2" s="36" t="s">
        <v>141</v>
      </c>
      <c r="B2" s="36" t="s">
        <v>209</v>
      </c>
    </row>
    <row r="3" spans="1:18">
      <c r="A3" s="36" t="s">
        <v>143</v>
      </c>
      <c r="B3" s="36" t="s">
        <v>210</v>
      </c>
    </row>
    <row r="4" spans="1:18">
      <c r="A4" s="36" t="s">
        <v>144</v>
      </c>
      <c r="B4" s="36">
        <v>8602</v>
      </c>
    </row>
    <row r="5" spans="1:18" ht="18.75">
      <c r="A5" s="150" t="s">
        <v>87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</row>
    <row r="6" spans="1:18" s="3" customFormat="1">
      <c r="A6" s="37" t="s">
        <v>113</v>
      </c>
      <c r="B6" s="38" t="s">
        <v>44</v>
      </c>
      <c r="C6" s="38" t="s">
        <v>115</v>
      </c>
      <c r="D6" s="38" t="s">
        <v>114</v>
      </c>
      <c r="E6" s="38" t="s">
        <v>65</v>
      </c>
      <c r="F6" s="38" t="s">
        <v>14</v>
      </c>
      <c r="G6" s="38" t="s">
        <v>66</v>
      </c>
      <c r="H6" s="38" t="s">
        <v>101</v>
      </c>
      <c r="I6" s="38" t="s">
        <v>17</v>
      </c>
      <c r="J6" s="38" t="s">
        <v>100</v>
      </c>
      <c r="K6" s="38" t="s">
        <v>16</v>
      </c>
      <c r="L6" s="139" t="s">
        <v>18</v>
      </c>
      <c r="M6" s="38" t="s">
        <v>185</v>
      </c>
      <c r="N6" s="38" t="s">
        <v>184</v>
      </c>
      <c r="O6" s="38" t="s">
        <v>108</v>
      </c>
      <c r="P6" s="38" t="s">
        <v>59</v>
      </c>
      <c r="Q6" s="38" t="s">
        <v>145</v>
      </c>
      <c r="R6" s="40" t="s">
        <v>147</v>
      </c>
    </row>
    <row r="7" spans="1:18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118" t="s">
        <v>2721</v>
      </c>
      <c r="G7" s="118" t="s">
        <v>2721</v>
      </c>
      <c r="H7" s="26" t="s">
        <v>21</v>
      </c>
      <c r="I7" s="26" t="s">
        <v>20</v>
      </c>
      <c r="J7" s="118" t="s">
        <v>2721</v>
      </c>
      <c r="K7" s="26" t="s">
        <v>19</v>
      </c>
      <c r="L7" s="26" t="s">
        <v>19</v>
      </c>
      <c r="M7" s="26" t="s">
        <v>192</v>
      </c>
      <c r="N7" s="118" t="s">
        <v>2721</v>
      </c>
      <c r="O7" s="26" t="s">
        <v>188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110</v>
      </c>
      <c r="Q8" s="14" t="s">
        <v>111</v>
      </c>
      <c r="R8" s="15" t="s">
        <v>148</v>
      </c>
    </row>
    <row r="9" spans="1:18" s="4" customFormat="1" ht="20.25">
      <c r="A9" s="93" t="s">
        <v>45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124" t="s">
        <v>2721</v>
      </c>
      <c r="I9" s="124" t="s">
        <v>2721</v>
      </c>
      <c r="J9" s="124" t="s">
        <v>2721</v>
      </c>
      <c r="K9" s="124" t="s">
        <v>2721</v>
      </c>
      <c r="L9" s="68">
        <v>6.3556000000000001E-2</v>
      </c>
      <c r="M9" s="124" t="s">
        <v>2721</v>
      </c>
      <c r="N9" s="124" t="s">
        <v>2721</v>
      </c>
      <c r="O9" s="61">
        <v>0.31052593500000003</v>
      </c>
      <c r="P9" s="124" t="s">
        <v>2721</v>
      </c>
      <c r="Q9" s="62">
        <v>1</v>
      </c>
      <c r="R9" s="62">
        <v>4.0621510609074897E-6</v>
      </c>
    </row>
    <row r="10" spans="1:18">
      <c r="A10" s="57" t="s">
        <v>179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124" t="s">
        <v>2721</v>
      </c>
      <c r="I10" s="124" t="s">
        <v>2721</v>
      </c>
      <c r="J10" s="124" t="s">
        <v>2721</v>
      </c>
      <c r="K10" s="124" t="s">
        <v>2721</v>
      </c>
      <c r="L10" s="68">
        <v>6.3556000000000001E-2</v>
      </c>
      <c r="M10" s="124" t="s">
        <v>2721</v>
      </c>
      <c r="N10" s="124" t="s">
        <v>2721</v>
      </c>
      <c r="O10" s="61">
        <v>0.31052593500000003</v>
      </c>
      <c r="P10" s="124" t="s">
        <v>2721</v>
      </c>
      <c r="Q10" s="62">
        <v>1</v>
      </c>
      <c r="R10" s="62">
        <v>4.0621510609074897E-6</v>
      </c>
    </row>
    <row r="11" spans="1:18">
      <c r="A11" s="60" t="s">
        <v>61</v>
      </c>
      <c r="B11" s="124" t="s">
        <v>2721</v>
      </c>
      <c r="C11" s="124" t="s">
        <v>2721</v>
      </c>
      <c r="D11" s="124" t="s">
        <v>2721</v>
      </c>
      <c r="E11" s="124" t="s">
        <v>2721</v>
      </c>
      <c r="F11" s="124" t="s">
        <v>2721</v>
      </c>
      <c r="G11" s="124" t="s">
        <v>2721</v>
      </c>
      <c r="H11" s="124" t="s">
        <v>2721</v>
      </c>
      <c r="I11" s="124" t="s">
        <v>2721</v>
      </c>
      <c r="J11" s="124" t="s">
        <v>2721</v>
      </c>
      <c r="K11" s="124" t="s">
        <v>2721</v>
      </c>
      <c r="L11" s="68">
        <v>6.3556000000000001E-2</v>
      </c>
      <c r="M11" s="124" t="s">
        <v>2721</v>
      </c>
      <c r="N11" s="124" t="s">
        <v>2721</v>
      </c>
      <c r="O11" s="61">
        <v>0.31052593500000003</v>
      </c>
      <c r="P11" s="124" t="s">
        <v>2721</v>
      </c>
      <c r="Q11" s="62">
        <v>1</v>
      </c>
      <c r="R11" s="62">
        <v>4.0621510609074897E-6</v>
      </c>
    </row>
    <row r="12" spans="1:18">
      <c r="A12" s="98" t="s">
        <v>737</v>
      </c>
      <c r="B12" s="54">
        <v>1199157</v>
      </c>
      <c r="C12" s="67" t="s">
        <v>26</v>
      </c>
      <c r="D12" s="54">
        <v>520043027</v>
      </c>
      <c r="E12" s="67" t="s">
        <v>586</v>
      </c>
      <c r="F12" s="54" t="s">
        <v>549</v>
      </c>
      <c r="G12" s="54" t="s">
        <v>239</v>
      </c>
      <c r="H12" s="77">
        <v>45169</v>
      </c>
      <c r="I12" s="54">
        <v>0.66</v>
      </c>
      <c r="J12" s="67" t="s">
        <v>128</v>
      </c>
      <c r="K12" s="68">
        <v>6.3556000000000001E-2</v>
      </c>
      <c r="L12" s="68">
        <v>6.3556000000000001E-2</v>
      </c>
      <c r="M12" s="61">
        <v>310.47120000000001</v>
      </c>
      <c r="N12" s="63">
        <v>100.01763</v>
      </c>
      <c r="O12" s="61">
        <v>0.31052593500000003</v>
      </c>
      <c r="P12" s="124" t="s">
        <v>2721</v>
      </c>
      <c r="Q12" s="62">
        <v>1</v>
      </c>
      <c r="R12" s="62">
        <v>4.0621510609074897E-6</v>
      </c>
    </row>
    <row r="13" spans="1:18">
      <c r="A13" s="124" t="s">
        <v>2721</v>
      </c>
      <c r="B13" s="124" t="s">
        <v>2721</v>
      </c>
      <c r="C13" s="124" t="s">
        <v>2721</v>
      </c>
      <c r="D13" s="124" t="s">
        <v>2721</v>
      </c>
      <c r="E13" s="124" t="s">
        <v>2721</v>
      </c>
      <c r="F13" s="124" t="s">
        <v>2721</v>
      </c>
      <c r="G13" s="124" t="s">
        <v>2721</v>
      </c>
      <c r="H13" s="124" t="s">
        <v>2721</v>
      </c>
      <c r="I13" s="124" t="s">
        <v>2721</v>
      </c>
      <c r="J13" s="124" t="s">
        <v>2721</v>
      </c>
      <c r="K13" s="124" t="s">
        <v>2721</v>
      </c>
      <c r="L13" s="124" t="s">
        <v>2721</v>
      </c>
      <c r="M13" s="124" t="s">
        <v>2721</v>
      </c>
      <c r="N13" s="124" t="s">
        <v>2721</v>
      </c>
      <c r="O13" s="124" t="s">
        <v>2721</v>
      </c>
      <c r="P13" s="124" t="s">
        <v>2721</v>
      </c>
      <c r="Q13" s="124" t="s">
        <v>2721</v>
      </c>
      <c r="R13" s="124" t="s">
        <v>2721</v>
      </c>
    </row>
    <row r="14" spans="1:18">
      <c r="A14" s="124" t="s">
        <v>2721</v>
      </c>
      <c r="B14" s="124" t="s">
        <v>2721</v>
      </c>
      <c r="C14" s="124" t="s">
        <v>2721</v>
      </c>
      <c r="D14" s="124" t="s">
        <v>2721</v>
      </c>
      <c r="E14" s="124" t="s">
        <v>2721</v>
      </c>
      <c r="F14" s="124" t="s">
        <v>2721</v>
      </c>
      <c r="G14" s="124" t="s">
        <v>2721</v>
      </c>
      <c r="H14" s="124" t="s">
        <v>2721</v>
      </c>
      <c r="I14" s="124" t="s">
        <v>2721</v>
      </c>
      <c r="J14" s="124" t="s">
        <v>2721</v>
      </c>
      <c r="K14" s="124" t="s">
        <v>2721</v>
      </c>
      <c r="L14" s="124" t="s">
        <v>2721</v>
      </c>
      <c r="M14" s="124" t="s">
        <v>2721</v>
      </c>
      <c r="N14" s="124" t="s">
        <v>2721</v>
      </c>
      <c r="O14" s="124" t="s">
        <v>2721</v>
      </c>
      <c r="P14" s="124" t="s">
        <v>2721</v>
      </c>
      <c r="Q14" s="124" t="s">
        <v>2721</v>
      </c>
      <c r="R14" s="124" t="s">
        <v>2721</v>
      </c>
    </row>
    <row r="15" spans="1:18">
      <c r="A15" s="92" t="s">
        <v>200</v>
      </c>
      <c r="B15" s="124" t="s">
        <v>2721</v>
      </c>
      <c r="C15" s="124" t="s">
        <v>2721</v>
      </c>
      <c r="D15" s="124" t="s">
        <v>2721</v>
      </c>
      <c r="E15" s="124" t="s">
        <v>2721</v>
      </c>
      <c r="F15" s="124" t="s">
        <v>2721</v>
      </c>
      <c r="G15" s="124" t="s">
        <v>2721</v>
      </c>
      <c r="H15" s="124" t="s">
        <v>2721</v>
      </c>
      <c r="I15" s="124" t="s">
        <v>2721</v>
      </c>
      <c r="J15" s="124" t="s">
        <v>2721</v>
      </c>
      <c r="K15" s="124" t="s">
        <v>2721</v>
      </c>
      <c r="L15" s="124" t="s">
        <v>2721</v>
      </c>
      <c r="M15" s="124" t="s">
        <v>2721</v>
      </c>
      <c r="N15" s="124" t="s">
        <v>2721</v>
      </c>
      <c r="O15" s="124" t="s">
        <v>2721</v>
      </c>
      <c r="P15" s="124" t="s">
        <v>2721</v>
      </c>
      <c r="Q15" s="124" t="s">
        <v>2721</v>
      </c>
      <c r="R15" s="124" t="s">
        <v>2721</v>
      </c>
    </row>
    <row r="16" spans="1:18">
      <c r="A16" s="92" t="s">
        <v>109</v>
      </c>
      <c r="B16" s="124" t="s">
        <v>2721</v>
      </c>
      <c r="C16" s="124" t="s">
        <v>2721</v>
      </c>
      <c r="D16" s="124" t="s">
        <v>2721</v>
      </c>
      <c r="E16" s="124" t="s">
        <v>2721</v>
      </c>
      <c r="F16" s="124" t="s">
        <v>2721</v>
      </c>
      <c r="G16" s="124" t="s">
        <v>2721</v>
      </c>
      <c r="H16" s="124" t="s">
        <v>2721</v>
      </c>
      <c r="I16" s="124" t="s">
        <v>2721</v>
      </c>
      <c r="J16" s="124" t="s">
        <v>2721</v>
      </c>
      <c r="K16" s="124" t="s">
        <v>2721</v>
      </c>
      <c r="L16" s="124" t="s">
        <v>2721</v>
      </c>
      <c r="M16" s="124" t="s">
        <v>2721</v>
      </c>
      <c r="N16" s="124" t="s">
        <v>2721</v>
      </c>
      <c r="O16" s="124" t="s">
        <v>2721</v>
      </c>
      <c r="P16" s="124" t="s">
        <v>2721</v>
      </c>
      <c r="Q16" s="124" t="s">
        <v>2721</v>
      </c>
      <c r="R16" s="124" t="s">
        <v>2721</v>
      </c>
    </row>
    <row r="17" spans="1:18">
      <c r="A17" s="92" t="s">
        <v>183</v>
      </c>
      <c r="B17" s="124" t="s">
        <v>2721</v>
      </c>
      <c r="C17" s="124" t="s">
        <v>2721</v>
      </c>
      <c r="D17" s="124" t="s">
        <v>2721</v>
      </c>
      <c r="E17" s="124" t="s">
        <v>2721</v>
      </c>
      <c r="F17" s="124" t="s">
        <v>2721</v>
      </c>
      <c r="G17" s="124" t="s">
        <v>2721</v>
      </c>
      <c r="H17" s="124" t="s">
        <v>2721</v>
      </c>
      <c r="I17" s="124" t="s">
        <v>2721</v>
      </c>
      <c r="J17" s="124" t="s">
        <v>2721</v>
      </c>
      <c r="K17" s="124" t="s">
        <v>2721</v>
      </c>
      <c r="L17" s="124" t="s">
        <v>2721</v>
      </c>
      <c r="M17" s="124" t="s">
        <v>2721</v>
      </c>
      <c r="N17" s="124" t="s">
        <v>2721</v>
      </c>
      <c r="O17" s="124" t="s">
        <v>2721</v>
      </c>
      <c r="P17" s="124" t="s">
        <v>2721</v>
      </c>
      <c r="Q17" s="124" t="s">
        <v>2721</v>
      </c>
      <c r="R17" s="124" t="s">
        <v>2721</v>
      </c>
    </row>
    <row r="18" spans="1:18">
      <c r="A18" s="92" t="s">
        <v>191</v>
      </c>
      <c r="B18" s="124" t="s">
        <v>2721</v>
      </c>
      <c r="C18" s="124" t="s">
        <v>2721</v>
      </c>
      <c r="D18" s="124" t="s">
        <v>2721</v>
      </c>
      <c r="E18" s="124" t="s">
        <v>2721</v>
      </c>
      <c r="F18" s="124" t="s">
        <v>2721</v>
      </c>
      <c r="G18" s="124" t="s">
        <v>2721</v>
      </c>
      <c r="H18" s="124" t="s">
        <v>2721</v>
      </c>
      <c r="I18" s="124" t="s">
        <v>2721</v>
      </c>
      <c r="J18" s="124" t="s">
        <v>2721</v>
      </c>
      <c r="K18" s="124" t="s">
        <v>2721</v>
      </c>
      <c r="L18" s="124" t="s">
        <v>2721</v>
      </c>
      <c r="M18" s="124" t="s">
        <v>2721</v>
      </c>
      <c r="N18" s="124" t="s">
        <v>2721</v>
      </c>
      <c r="O18" s="124" t="s">
        <v>2721</v>
      </c>
      <c r="P18" s="124" t="s">
        <v>2721</v>
      </c>
      <c r="Q18" s="124" t="s">
        <v>2721</v>
      </c>
      <c r="R18" s="124" t="s">
        <v>2721</v>
      </c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A388" s="31"/>
      <c r="C388" s="1"/>
      <c r="D388" s="1"/>
      <c r="E388" s="1"/>
    </row>
    <row r="389" spans="1:5" hidden="1">
      <c r="A389" s="31"/>
      <c r="C389" s="1"/>
      <c r="D389" s="1"/>
      <c r="E389" s="1"/>
    </row>
    <row r="390" spans="1:5" hidden="1">
      <c r="A390" s="3"/>
      <c r="C390" s="1"/>
      <c r="D390" s="1"/>
      <c r="E390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.5703125" style="2" bestFit="1" customWidth="1"/>
    <col min="2" max="2" width="64.85546875" style="2" bestFit="1" customWidth="1"/>
    <col min="3" max="3" width="12.7109375" style="2" customWidth="1"/>
    <col min="4" max="4" width="13.42578125" style="2" customWidth="1"/>
    <col min="5" max="5" width="33.42578125" style="1" bestFit="1" customWidth="1"/>
    <col min="6" max="6" width="7.5703125" style="1" customWidth="1"/>
    <col min="7" max="7" width="11.140625" style="1" bestFit="1" customWidth="1"/>
    <col min="8" max="8" width="14.7109375" style="1" customWidth="1"/>
    <col min="9" max="9" width="8" style="1" customWidth="1"/>
    <col min="10" max="10" width="12" style="1" bestFit="1" customWidth="1"/>
    <col min="11" max="11" width="13.7109375" style="1" customWidth="1"/>
    <col min="12" max="12" width="15.5703125" style="1" customWidth="1"/>
    <col min="13" max="13" width="13.7109375" style="1" customWidth="1"/>
    <col min="14" max="14" width="13" style="1" bestFit="1" customWidth="1"/>
    <col min="15" max="15" width="10.5703125" style="1" customWidth="1"/>
    <col min="16" max="16" width="21.5703125" style="1" customWidth="1"/>
    <col min="17" max="17" width="25.85546875" style="1" customWidth="1"/>
    <col min="18" max="18" width="24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142</v>
      </c>
      <c r="B1" s="36" t="s" vm="1">
        <v>208</v>
      </c>
    </row>
    <row r="2" spans="1:29">
      <c r="A2" s="36" t="s">
        <v>141</v>
      </c>
      <c r="B2" s="36" t="s">
        <v>209</v>
      </c>
    </row>
    <row r="3" spans="1:29">
      <c r="A3" s="36" t="s">
        <v>143</v>
      </c>
      <c r="B3" s="36" t="s">
        <v>210</v>
      </c>
    </row>
    <row r="4" spans="1:29">
      <c r="A4" s="36" t="s">
        <v>144</v>
      </c>
      <c r="B4" s="36">
        <v>8602</v>
      </c>
    </row>
    <row r="5" spans="1:29" ht="18.75">
      <c r="A5" s="150" t="s">
        <v>88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2"/>
    </row>
    <row r="6" spans="1:29" s="3" customFormat="1">
      <c r="A6" s="37" t="s">
        <v>113</v>
      </c>
      <c r="B6" s="38" t="s">
        <v>44</v>
      </c>
      <c r="C6" s="38" t="s">
        <v>115</v>
      </c>
      <c r="D6" s="38" t="s">
        <v>114</v>
      </c>
      <c r="E6" s="38" t="s">
        <v>65</v>
      </c>
      <c r="F6" s="38" t="s">
        <v>14</v>
      </c>
      <c r="G6" s="38" t="s">
        <v>66</v>
      </c>
      <c r="H6" s="38" t="s">
        <v>101</v>
      </c>
      <c r="I6" s="38" t="s">
        <v>17</v>
      </c>
      <c r="J6" s="38" t="s">
        <v>100</v>
      </c>
      <c r="K6" s="38" t="s">
        <v>16</v>
      </c>
      <c r="L6" s="139" t="s">
        <v>18</v>
      </c>
      <c r="M6" s="139" t="s">
        <v>185</v>
      </c>
      <c r="N6" s="38" t="s">
        <v>184</v>
      </c>
      <c r="O6" s="38" t="s">
        <v>108</v>
      </c>
      <c r="P6" s="38" t="s">
        <v>59</v>
      </c>
      <c r="Q6" s="38" t="s">
        <v>145</v>
      </c>
      <c r="R6" s="40" t="s">
        <v>147</v>
      </c>
      <c r="Z6" s="1"/>
    </row>
    <row r="7" spans="1:29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118" t="s">
        <v>2721</v>
      </c>
      <c r="G7" s="118" t="s">
        <v>2721</v>
      </c>
      <c r="H7" s="26" t="s">
        <v>21</v>
      </c>
      <c r="I7" s="26" t="s">
        <v>20</v>
      </c>
      <c r="J7" s="118" t="s">
        <v>2721</v>
      </c>
      <c r="K7" s="26" t="s">
        <v>19</v>
      </c>
      <c r="L7" s="26" t="s">
        <v>19</v>
      </c>
      <c r="M7" s="26" t="s">
        <v>192</v>
      </c>
      <c r="N7" s="118" t="s">
        <v>2721</v>
      </c>
      <c r="O7" s="26" t="s">
        <v>188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110</v>
      </c>
      <c r="Q8" s="14" t="s">
        <v>111</v>
      </c>
      <c r="R8" s="15" t="s">
        <v>148</v>
      </c>
      <c r="Z8" s="1"/>
    </row>
    <row r="9" spans="1:29" s="4" customFormat="1" ht="20.25">
      <c r="A9" s="78" t="s">
        <v>52</v>
      </c>
      <c r="B9" s="120" t="s">
        <v>2721</v>
      </c>
      <c r="C9" s="120" t="s">
        <v>2721</v>
      </c>
      <c r="D9" s="120" t="s">
        <v>2721</v>
      </c>
      <c r="E9" s="120" t="s">
        <v>2721</v>
      </c>
      <c r="F9" s="120" t="s">
        <v>2721</v>
      </c>
      <c r="G9" s="120" t="s">
        <v>2721</v>
      </c>
      <c r="H9" s="120" t="s">
        <v>2721</v>
      </c>
      <c r="I9" s="74">
        <v>6.2494527503604234</v>
      </c>
      <c r="J9" s="120" t="s">
        <v>2721</v>
      </c>
      <c r="K9" s="120" t="s">
        <v>2721</v>
      </c>
      <c r="L9" s="75">
        <v>3.1050042616813371E-2</v>
      </c>
      <c r="M9" s="120" t="s">
        <v>2721</v>
      </c>
      <c r="N9" s="120" t="s">
        <v>2721</v>
      </c>
      <c r="O9" s="72">
        <v>181.93170559600006</v>
      </c>
      <c r="P9" s="120" t="s">
        <v>2721</v>
      </c>
      <c r="Q9" s="75">
        <f>IFERROR(O9/$O$9,0)</f>
        <v>1</v>
      </c>
      <c r="R9" s="75">
        <f>O9/'סכום נכסי הקרן'!$C$41</f>
        <v>2.3799240000806276E-3</v>
      </c>
      <c r="Z9" s="1"/>
      <c r="AC9" s="1"/>
    </row>
    <row r="10" spans="1:29">
      <c r="A10" s="79" t="s">
        <v>179</v>
      </c>
      <c r="B10" s="121" t="s">
        <v>2721</v>
      </c>
      <c r="C10" s="121" t="s">
        <v>2721</v>
      </c>
      <c r="D10" s="121" t="s">
        <v>2721</v>
      </c>
      <c r="E10" s="121" t="s">
        <v>2721</v>
      </c>
      <c r="F10" s="121" t="s">
        <v>2721</v>
      </c>
      <c r="G10" s="121" t="s">
        <v>2721</v>
      </c>
      <c r="H10" s="121" t="s">
        <v>2721</v>
      </c>
      <c r="I10" s="66">
        <v>6.2431191238438011</v>
      </c>
      <c r="J10" s="121" t="s">
        <v>2721</v>
      </c>
      <c r="K10" s="121" t="s">
        <v>2721</v>
      </c>
      <c r="L10" s="65">
        <v>3.1023649462874281E-2</v>
      </c>
      <c r="M10" s="121" t="s">
        <v>2721</v>
      </c>
      <c r="N10" s="121" t="s">
        <v>2721</v>
      </c>
      <c r="O10" s="64">
        <v>181.74932785299995</v>
      </c>
      <c r="P10" s="121" t="s">
        <v>2721</v>
      </c>
      <c r="Q10" s="65">
        <f t="shared" ref="Q10:Q39" si="0">IFERROR(O10/$O$9,0)</f>
        <v>0.99899754832505616</v>
      </c>
      <c r="R10" s="65">
        <f>O10/'סכום נכסי הקרן'!$C$41</f>
        <v>2.3775382412805075E-3</v>
      </c>
    </row>
    <row r="11" spans="1:29">
      <c r="A11" s="80" t="s">
        <v>60</v>
      </c>
      <c r="B11" s="121" t="s">
        <v>2721</v>
      </c>
      <c r="C11" s="121" t="s">
        <v>2721</v>
      </c>
      <c r="D11" s="121" t="s">
        <v>2721</v>
      </c>
      <c r="E11" s="121" t="s">
        <v>2721</v>
      </c>
      <c r="F11" s="121" t="s">
        <v>2721</v>
      </c>
      <c r="G11" s="121" t="s">
        <v>2721</v>
      </c>
      <c r="H11" s="121" t="s">
        <v>2721</v>
      </c>
      <c r="I11" s="66">
        <v>6.4841270538739311</v>
      </c>
      <c r="J11" s="121" t="s">
        <v>2721</v>
      </c>
      <c r="K11" s="121" t="s">
        <v>2721</v>
      </c>
      <c r="L11" s="65">
        <v>2.9481571987158089E-2</v>
      </c>
      <c r="M11" s="121" t="s">
        <v>2721</v>
      </c>
      <c r="N11" s="121" t="s">
        <v>2721</v>
      </c>
      <c r="O11" s="64">
        <v>167.99529520799999</v>
      </c>
      <c r="P11" s="121" t="s">
        <v>2721</v>
      </c>
      <c r="Q11" s="65">
        <f t="shared" si="0"/>
        <v>0.92339757194962246</v>
      </c>
      <c r="R11" s="65">
        <f>O11/'סכום נכסי הקרן'!$C$41</f>
        <v>2.1976160430990845E-3</v>
      </c>
    </row>
    <row r="12" spans="1:29">
      <c r="A12" s="81" t="s">
        <v>1806</v>
      </c>
      <c r="B12" s="54" t="s">
        <v>1807</v>
      </c>
      <c r="C12" s="67" t="s">
        <v>26</v>
      </c>
      <c r="D12" s="54" t="s">
        <v>237</v>
      </c>
      <c r="E12" s="67" t="s">
        <v>125</v>
      </c>
      <c r="F12" s="54" t="s">
        <v>238</v>
      </c>
      <c r="G12" s="54" t="s">
        <v>239</v>
      </c>
      <c r="H12" s="77">
        <v>39076</v>
      </c>
      <c r="I12" s="63">
        <v>6.1199999999547812</v>
      </c>
      <c r="J12" s="67" t="s">
        <v>129</v>
      </c>
      <c r="K12" s="68">
        <v>4.9000000000000002E-2</v>
      </c>
      <c r="L12" s="62">
        <v>2.6599999999856627E-2</v>
      </c>
      <c r="M12" s="61">
        <v>23669.245214999999</v>
      </c>
      <c r="N12" s="63">
        <v>153.22999999999999</v>
      </c>
      <c r="O12" s="61">
        <v>36.268382122000006</v>
      </c>
      <c r="P12" s="62">
        <v>1.576696557263611E-5</v>
      </c>
      <c r="Q12" s="62">
        <f t="shared" si="0"/>
        <v>0.19935163034494963</v>
      </c>
      <c r="R12" s="62">
        <f>O12/'סכום נכסי הקרן'!$C$41</f>
        <v>4.7444172951314708E-4</v>
      </c>
    </row>
    <row r="13" spans="1:29">
      <c r="A13" s="81" t="s">
        <v>1808</v>
      </c>
      <c r="B13" s="54" t="s">
        <v>1809</v>
      </c>
      <c r="C13" s="67" t="s">
        <v>26</v>
      </c>
      <c r="D13" s="54" t="s">
        <v>237</v>
      </c>
      <c r="E13" s="67" t="s">
        <v>125</v>
      </c>
      <c r="F13" s="54" t="s">
        <v>238</v>
      </c>
      <c r="G13" s="54" t="s">
        <v>239</v>
      </c>
      <c r="H13" s="77">
        <v>40738</v>
      </c>
      <c r="I13" s="63">
        <v>9.7900000000385621</v>
      </c>
      <c r="J13" s="67" t="s">
        <v>129</v>
      </c>
      <c r="K13" s="68">
        <v>4.0999999999999995E-2</v>
      </c>
      <c r="L13" s="62">
        <v>2.8300000000052929E-2</v>
      </c>
      <c r="M13" s="61">
        <v>50025.055713000002</v>
      </c>
      <c r="N13" s="63">
        <v>132.19</v>
      </c>
      <c r="O13" s="61">
        <v>66.128121954999997</v>
      </c>
      <c r="P13" s="62">
        <v>1.3776137898043312E-5</v>
      </c>
      <c r="Q13" s="62">
        <f t="shared" si="0"/>
        <v>0.36347772224949604</v>
      </c>
      <c r="R13" s="62">
        <f>O13/'סכום נכסי הקרן'!$C$41</f>
        <v>8.6504935467621592E-4</v>
      </c>
    </row>
    <row r="14" spans="1:29">
      <c r="A14" s="81" t="s">
        <v>1810</v>
      </c>
      <c r="B14" s="54" t="s">
        <v>1811</v>
      </c>
      <c r="C14" s="67" t="s">
        <v>26</v>
      </c>
      <c r="D14" s="54" t="s">
        <v>1812</v>
      </c>
      <c r="E14" s="67" t="s">
        <v>586</v>
      </c>
      <c r="F14" s="54" t="s">
        <v>232</v>
      </c>
      <c r="G14" s="54" t="s">
        <v>127</v>
      </c>
      <c r="H14" s="77">
        <v>42795</v>
      </c>
      <c r="I14" s="63">
        <v>5.2800000001277976</v>
      </c>
      <c r="J14" s="67" t="s">
        <v>129</v>
      </c>
      <c r="K14" s="68">
        <v>2.1400000000000002E-2</v>
      </c>
      <c r="L14" s="62">
        <v>2.1500000000364335E-2</v>
      </c>
      <c r="M14" s="61">
        <v>15691.030911999998</v>
      </c>
      <c r="N14" s="63">
        <v>113.7</v>
      </c>
      <c r="O14" s="61">
        <v>17.840702349000001</v>
      </c>
      <c r="P14" s="62">
        <v>4.023495906163162E-5</v>
      </c>
      <c r="Q14" s="62">
        <f t="shared" si="0"/>
        <v>9.8062634495480958E-2</v>
      </c>
      <c r="R14" s="62">
        <f>O14/'סכום נכסי הקרן'!$C$41</f>
        <v>2.3338161734692955E-4</v>
      </c>
    </row>
    <row r="15" spans="1:29">
      <c r="A15" s="81" t="s">
        <v>1813</v>
      </c>
      <c r="B15" s="54" t="s">
        <v>1814</v>
      </c>
      <c r="C15" s="67" t="s">
        <v>26</v>
      </c>
      <c r="D15" s="54" t="s">
        <v>311</v>
      </c>
      <c r="E15" s="67" t="s">
        <v>231</v>
      </c>
      <c r="F15" s="54" t="s">
        <v>267</v>
      </c>
      <c r="G15" s="54" t="s">
        <v>239</v>
      </c>
      <c r="H15" s="77">
        <v>36489</v>
      </c>
      <c r="I15" s="63">
        <v>3.1600000310224745</v>
      </c>
      <c r="J15" s="67" t="s">
        <v>129</v>
      </c>
      <c r="K15" s="68">
        <v>6.0499999999999998E-2</v>
      </c>
      <c r="L15" s="62">
        <v>1.6400000535842733E-2</v>
      </c>
      <c r="M15" s="61">
        <v>8.3924649999999996</v>
      </c>
      <c r="N15" s="63">
        <v>169</v>
      </c>
      <c r="O15" s="61">
        <v>1.4183265999999998E-2</v>
      </c>
      <c r="P15" s="124" t="s">
        <v>2721</v>
      </c>
      <c r="Q15" s="62">
        <f t="shared" si="0"/>
        <v>7.7959286719905471E-5</v>
      </c>
      <c r="R15" s="62">
        <f>O15/'סכום נכסי הקרן'!$C$41</f>
        <v>1.8553717749386995E-7</v>
      </c>
    </row>
    <row r="16" spans="1:29">
      <c r="A16" s="81" t="s">
        <v>1815</v>
      </c>
      <c r="B16" s="54" t="s">
        <v>1816</v>
      </c>
      <c r="C16" s="67" t="s">
        <v>26</v>
      </c>
      <c r="D16" s="54" t="s">
        <v>1817</v>
      </c>
      <c r="E16" s="67" t="s">
        <v>125</v>
      </c>
      <c r="F16" s="54" t="s">
        <v>244</v>
      </c>
      <c r="G16" s="54" t="s">
        <v>127</v>
      </c>
      <c r="H16" s="77">
        <v>39084</v>
      </c>
      <c r="I16" s="63">
        <v>1.6500000000847206</v>
      </c>
      <c r="J16" s="67" t="s">
        <v>129</v>
      </c>
      <c r="K16" s="68">
        <v>5.5999999999999994E-2</v>
      </c>
      <c r="L16" s="62">
        <v>2.3500000000847208E-2</v>
      </c>
      <c r="M16" s="61">
        <v>4159.672826</v>
      </c>
      <c r="N16" s="63">
        <v>141.88</v>
      </c>
      <c r="O16" s="61">
        <v>5.9017436700000001</v>
      </c>
      <c r="P16" s="62">
        <v>1.0968287598485138E-5</v>
      </c>
      <c r="Q16" s="62">
        <f t="shared" si="0"/>
        <v>3.2439335687345722E-2</v>
      </c>
      <c r="R16" s="62">
        <f>O16/'סכום נכסי הקרן'!$C$41</f>
        <v>7.720315354898608E-5</v>
      </c>
    </row>
    <row r="17" spans="1:18">
      <c r="A17" s="81" t="s">
        <v>1818</v>
      </c>
      <c r="B17" s="54" t="s">
        <v>1819</v>
      </c>
      <c r="C17" s="67" t="s">
        <v>26</v>
      </c>
      <c r="D17" s="54" t="s">
        <v>1820</v>
      </c>
      <c r="E17" s="67" t="s">
        <v>125</v>
      </c>
      <c r="F17" s="54" t="s">
        <v>380</v>
      </c>
      <c r="G17" s="54" t="s">
        <v>239</v>
      </c>
      <c r="H17" s="77">
        <v>45154</v>
      </c>
      <c r="I17" s="63">
        <v>3.4599999999759681</v>
      </c>
      <c r="J17" s="67" t="s">
        <v>129</v>
      </c>
      <c r="K17" s="68">
        <v>3.6400000000000002E-2</v>
      </c>
      <c r="L17" s="62">
        <v>3.239999999972535E-2</v>
      </c>
      <c r="M17" s="61">
        <v>11418.32</v>
      </c>
      <c r="N17" s="63">
        <v>102.04</v>
      </c>
      <c r="O17" s="61">
        <v>11.651253768</v>
      </c>
      <c r="P17" s="62">
        <v>2.3102690584774261E-5</v>
      </c>
      <c r="Q17" s="62">
        <f t="shared" si="0"/>
        <v>6.4041909186917254E-2</v>
      </c>
      <c r="R17" s="62">
        <f>O17/'סכום נכסי הקרן'!$C$41</f>
        <v>1.524148766849284E-4</v>
      </c>
    </row>
    <row r="18" spans="1:18">
      <c r="A18" s="81" t="s">
        <v>1821</v>
      </c>
      <c r="B18" s="54" t="s">
        <v>1822</v>
      </c>
      <c r="C18" s="67" t="s">
        <v>26</v>
      </c>
      <c r="D18" s="54" t="s">
        <v>1823</v>
      </c>
      <c r="E18" s="67" t="s">
        <v>231</v>
      </c>
      <c r="F18" s="54" t="s">
        <v>384</v>
      </c>
      <c r="G18" s="54" t="s">
        <v>127</v>
      </c>
      <c r="H18" s="77">
        <v>44381</v>
      </c>
      <c r="I18" s="63">
        <v>2.479999999956279</v>
      </c>
      <c r="J18" s="67" t="s">
        <v>129</v>
      </c>
      <c r="K18" s="68">
        <v>8.5000000000000006E-3</v>
      </c>
      <c r="L18" s="62">
        <v>3.869999999971991E-2</v>
      </c>
      <c r="M18" s="61">
        <v>14272.9</v>
      </c>
      <c r="N18" s="63">
        <v>102.56</v>
      </c>
      <c r="O18" s="61">
        <v>14.638286342999999</v>
      </c>
      <c r="P18" s="62">
        <v>4.4602812499999997E-5</v>
      </c>
      <c r="Q18" s="62">
        <f t="shared" si="0"/>
        <v>8.0460336998686585E-2</v>
      </c>
      <c r="R18" s="62">
        <f>O18/'סכום נכסי הקרן'!$C$41</f>
        <v>1.9148948707774948E-4</v>
      </c>
    </row>
    <row r="19" spans="1:18">
      <c r="A19" s="81" t="s">
        <v>1824</v>
      </c>
      <c r="B19" s="54" t="s">
        <v>1825</v>
      </c>
      <c r="C19" s="67" t="s">
        <v>26</v>
      </c>
      <c r="D19" s="54" t="s">
        <v>1826</v>
      </c>
      <c r="E19" s="67" t="s">
        <v>466</v>
      </c>
      <c r="F19" s="54" t="s">
        <v>573</v>
      </c>
      <c r="G19" s="124" t="s">
        <v>2721</v>
      </c>
      <c r="H19" s="77">
        <v>39104</v>
      </c>
      <c r="I19" s="63">
        <v>0</v>
      </c>
      <c r="J19" s="67" t="s">
        <v>129</v>
      </c>
      <c r="K19" s="68">
        <v>5.5999999999999994E-2</v>
      </c>
      <c r="L19" s="99">
        <v>0</v>
      </c>
      <c r="M19" s="61">
        <v>5429.8387879999991</v>
      </c>
      <c r="N19" s="63">
        <v>9.9999999999999995E-7</v>
      </c>
      <c r="O19" s="61">
        <v>8.0000000000000002E-8</v>
      </c>
      <c r="P19" s="62">
        <v>1.4956245672338293E-5</v>
      </c>
      <c r="Q19" s="62">
        <f t="shared" si="0"/>
        <v>4.397254438852404E-10</v>
      </c>
      <c r="R19" s="62">
        <f>O19/'סכום נכסי הקרן'!$C$41</f>
        <v>1.046513137348591E-12</v>
      </c>
    </row>
    <row r="20" spans="1:18">
      <c r="A20" s="81" t="s">
        <v>1827</v>
      </c>
      <c r="B20" s="54" t="s">
        <v>1828</v>
      </c>
      <c r="C20" s="67" t="s">
        <v>26</v>
      </c>
      <c r="D20" s="54" t="s">
        <v>1829</v>
      </c>
      <c r="E20" s="67" t="s">
        <v>126</v>
      </c>
      <c r="F20" s="54" t="s">
        <v>573</v>
      </c>
      <c r="G20" s="124" t="s">
        <v>2721</v>
      </c>
      <c r="H20" s="77">
        <v>45132</v>
      </c>
      <c r="I20" s="63">
        <v>2.5299999999903555</v>
      </c>
      <c r="J20" s="67" t="s">
        <v>129</v>
      </c>
      <c r="K20" s="68">
        <v>4.2500000000000003E-2</v>
      </c>
      <c r="L20" s="62">
        <v>4.1799999999421314E-2</v>
      </c>
      <c r="M20" s="61">
        <v>15330.332895</v>
      </c>
      <c r="N20" s="63">
        <v>101.45</v>
      </c>
      <c r="O20" s="61">
        <v>15.552621655000001</v>
      </c>
      <c r="P20" s="62">
        <v>7.3194359639079142E-5</v>
      </c>
      <c r="Q20" s="62">
        <f t="shared" si="0"/>
        <v>8.5486043260300973E-2</v>
      </c>
      <c r="R20" s="62">
        <f>O20/'סכום נכסי הקרן'!$C$41</f>
        <v>2.0345028602712105E-4</v>
      </c>
    </row>
    <row r="21" spans="1:18">
      <c r="A21" s="140" t="s">
        <v>2721</v>
      </c>
      <c r="B21" s="124" t="s">
        <v>2721</v>
      </c>
      <c r="C21" s="124" t="s">
        <v>2721</v>
      </c>
      <c r="D21" s="124" t="s">
        <v>2721</v>
      </c>
      <c r="E21" s="124" t="s">
        <v>2721</v>
      </c>
      <c r="F21" s="124" t="s">
        <v>2721</v>
      </c>
      <c r="G21" s="124" t="s">
        <v>2721</v>
      </c>
      <c r="H21" s="124" t="s">
        <v>2721</v>
      </c>
      <c r="I21" s="124" t="s">
        <v>2721</v>
      </c>
      <c r="J21" s="124" t="s">
        <v>2721</v>
      </c>
      <c r="K21" s="124" t="s">
        <v>2721</v>
      </c>
      <c r="L21" s="124" t="s">
        <v>2721</v>
      </c>
      <c r="M21" s="124" t="s">
        <v>2721</v>
      </c>
      <c r="N21" s="124" t="s">
        <v>2721</v>
      </c>
      <c r="O21" s="124" t="s">
        <v>2721</v>
      </c>
      <c r="P21" s="124" t="s">
        <v>2721</v>
      </c>
      <c r="Q21" s="124" t="s">
        <v>2721</v>
      </c>
      <c r="R21" s="124" t="s">
        <v>2721</v>
      </c>
    </row>
    <row r="22" spans="1:18">
      <c r="A22" s="80" t="s">
        <v>61</v>
      </c>
      <c r="B22" s="121" t="s">
        <v>2721</v>
      </c>
      <c r="C22" s="121" t="s">
        <v>2721</v>
      </c>
      <c r="D22" s="121" t="s">
        <v>2721</v>
      </c>
      <c r="E22" s="121" t="s">
        <v>2721</v>
      </c>
      <c r="F22" s="121" t="s">
        <v>2721</v>
      </c>
      <c r="G22" s="121" t="s">
        <v>2721</v>
      </c>
      <c r="H22" s="121" t="s">
        <v>2721</v>
      </c>
      <c r="I22" s="66">
        <v>2.4053733995437923</v>
      </c>
      <c r="J22" s="121" t="s">
        <v>2721</v>
      </c>
      <c r="K22" s="121" t="s">
        <v>2721</v>
      </c>
      <c r="L22" s="65">
        <f>AVERAGE(L23:L31)</f>
        <v>4.3633333331808327E-2</v>
      </c>
      <c r="M22" s="121" t="s">
        <v>2721</v>
      </c>
      <c r="N22" s="121" t="s">
        <v>2721</v>
      </c>
      <c r="O22" s="64">
        <v>13.749536201</v>
      </c>
      <c r="P22" s="121" t="s">
        <v>2721</v>
      </c>
      <c r="Q22" s="65">
        <f t="shared" si="0"/>
        <v>7.5575261365011331E-2</v>
      </c>
      <c r="R22" s="65">
        <f>O22/'סכום נכסי הקרן'!$C$41</f>
        <v>1.7986337833495667E-4</v>
      </c>
    </row>
    <row r="23" spans="1:18">
      <c r="A23" s="81" t="s">
        <v>1832</v>
      </c>
      <c r="B23" s="54" t="s">
        <v>1833</v>
      </c>
      <c r="C23" s="67" t="s">
        <v>26</v>
      </c>
      <c r="D23" s="54" t="s">
        <v>1812</v>
      </c>
      <c r="E23" s="67" t="s">
        <v>586</v>
      </c>
      <c r="F23" s="54" t="s">
        <v>232</v>
      </c>
      <c r="G23" s="54" t="s">
        <v>127</v>
      </c>
      <c r="H23" s="77">
        <v>42795</v>
      </c>
      <c r="I23" s="63">
        <v>4.8899999970790242</v>
      </c>
      <c r="J23" s="67" t="s">
        <v>129</v>
      </c>
      <c r="K23" s="68">
        <v>3.7400000000000003E-2</v>
      </c>
      <c r="L23" s="62">
        <v>4.9199999973224384E-2</v>
      </c>
      <c r="M23" s="61">
        <v>858.20256999999992</v>
      </c>
      <c r="N23" s="63">
        <v>95.74</v>
      </c>
      <c r="O23" s="61">
        <v>0.82164315999999993</v>
      </c>
      <c r="P23" s="62">
        <v>1.3792345048353065E-6</v>
      </c>
      <c r="Q23" s="62">
        <f t="shared" si="0"/>
        <v>4.5162175405783949E-3</v>
      </c>
      <c r="R23" s="62">
        <f>O23/'סכום נכסי הקרן'!$C$41</f>
        <v>1.0748254514407626E-5</v>
      </c>
    </row>
    <row r="24" spans="1:18">
      <c r="A24" s="81" t="s">
        <v>1834</v>
      </c>
      <c r="B24" s="54" t="s">
        <v>1835</v>
      </c>
      <c r="C24" s="67" t="s">
        <v>26</v>
      </c>
      <c r="D24" s="54" t="s">
        <v>1812</v>
      </c>
      <c r="E24" s="67" t="s">
        <v>586</v>
      </c>
      <c r="F24" s="54" t="s">
        <v>232</v>
      </c>
      <c r="G24" s="54" t="s">
        <v>127</v>
      </c>
      <c r="H24" s="77">
        <v>42795</v>
      </c>
      <c r="I24" s="63">
        <v>1.1699999999667245</v>
      </c>
      <c r="J24" s="67" t="s">
        <v>129</v>
      </c>
      <c r="K24" s="68">
        <v>2.5000000000000001E-2</v>
      </c>
      <c r="L24" s="62">
        <v>4.4099999999477092E-2</v>
      </c>
      <c r="M24" s="61">
        <v>2133.7326779999999</v>
      </c>
      <c r="N24" s="63">
        <v>98.59</v>
      </c>
      <c r="O24" s="61">
        <v>2.1036470709999997</v>
      </c>
      <c r="P24" s="62">
        <v>5.2291532516506371E-6</v>
      </c>
      <c r="Q24" s="62">
        <f t="shared" si="0"/>
        <v>1.1562839275917008E-2</v>
      </c>
      <c r="R24" s="62">
        <f>O24/'סכום נכסי הקרן'!$C$41</f>
        <v>2.7518678701829793E-5</v>
      </c>
    </row>
    <row r="25" spans="1:18">
      <c r="A25" s="81" t="s">
        <v>1836</v>
      </c>
      <c r="B25" s="54" t="s">
        <v>1837</v>
      </c>
      <c r="C25" s="67" t="s">
        <v>26</v>
      </c>
      <c r="D25" s="54" t="s">
        <v>1838</v>
      </c>
      <c r="E25" s="67" t="s">
        <v>260</v>
      </c>
      <c r="F25" s="54" t="s">
        <v>273</v>
      </c>
      <c r="G25" s="54" t="s">
        <v>127</v>
      </c>
      <c r="H25" s="77">
        <v>42598</v>
      </c>
      <c r="I25" s="63">
        <v>2.2400000003085547</v>
      </c>
      <c r="J25" s="67" t="s">
        <v>129</v>
      </c>
      <c r="K25" s="68">
        <v>3.1E-2</v>
      </c>
      <c r="L25" s="62">
        <v>4.750000000321411E-2</v>
      </c>
      <c r="M25" s="61">
        <v>2416.3424949999999</v>
      </c>
      <c r="N25" s="63">
        <v>96.57</v>
      </c>
      <c r="O25" s="61">
        <v>2.333461947</v>
      </c>
      <c r="P25" s="62">
        <v>3.4267994249017534E-6</v>
      </c>
      <c r="Q25" s="62">
        <f t="shared" si="0"/>
        <v>1.2826032380423654E-2</v>
      </c>
      <c r="R25" s="62">
        <f>O25/'סכום נכסי הקרן'!$C$41</f>
        <v>3.0524982287981513E-5</v>
      </c>
    </row>
    <row r="26" spans="1:18">
      <c r="A26" s="81" t="s">
        <v>1839</v>
      </c>
      <c r="B26" s="54" t="s">
        <v>1840</v>
      </c>
      <c r="C26" s="67" t="s">
        <v>26</v>
      </c>
      <c r="D26" s="54" t="s">
        <v>733</v>
      </c>
      <c r="E26" s="67" t="s">
        <v>580</v>
      </c>
      <c r="F26" s="54" t="s">
        <v>380</v>
      </c>
      <c r="G26" s="54" t="s">
        <v>239</v>
      </c>
      <c r="H26" s="77">
        <v>44007</v>
      </c>
      <c r="I26" s="63">
        <v>3.5200000015083184</v>
      </c>
      <c r="J26" s="67" t="s">
        <v>129</v>
      </c>
      <c r="K26" s="68">
        <v>3.3500000000000002E-2</v>
      </c>
      <c r="L26" s="62">
        <v>6.2400000024474593E-2</v>
      </c>
      <c r="M26" s="61">
        <v>1548.1208959999997</v>
      </c>
      <c r="N26" s="63">
        <v>90.79</v>
      </c>
      <c r="O26" s="61">
        <v>1.4055389439999999</v>
      </c>
      <c r="P26" s="62">
        <v>1.9351511199999994E-6</v>
      </c>
      <c r="Q26" s="62">
        <f t="shared" si="0"/>
        <v>7.7256404506049004E-3</v>
      </c>
      <c r="R26" s="62">
        <f>O26/'סכום נכסי הקרן'!$C$41</f>
        <v>1.8386437124388315E-5</v>
      </c>
    </row>
    <row r="27" spans="1:18">
      <c r="A27" s="81" t="s">
        <v>1841</v>
      </c>
      <c r="B27" s="54" t="s">
        <v>1842</v>
      </c>
      <c r="C27" s="67" t="s">
        <v>26</v>
      </c>
      <c r="D27" s="54" t="s">
        <v>1843</v>
      </c>
      <c r="E27" s="67" t="s">
        <v>260</v>
      </c>
      <c r="F27" s="54" t="s">
        <v>453</v>
      </c>
      <c r="G27" s="54" t="s">
        <v>239</v>
      </c>
      <c r="H27" s="77">
        <v>43310</v>
      </c>
      <c r="I27" s="63">
        <v>0.99000000048441139</v>
      </c>
      <c r="J27" s="67" t="s">
        <v>129</v>
      </c>
      <c r="K27" s="68">
        <v>3.5499999999999997E-2</v>
      </c>
      <c r="L27" s="62">
        <v>5.460000001017877E-2</v>
      </c>
      <c r="M27" s="61">
        <v>1660.399999</v>
      </c>
      <c r="N27" s="63">
        <v>98.22</v>
      </c>
      <c r="O27" s="61">
        <v>1.6308448790000001</v>
      </c>
      <c r="P27" s="62">
        <v>6.4859374960937501E-6</v>
      </c>
      <c r="Q27" s="62">
        <f t="shared" si="0"/>
        <v>8.9640498540780773E-3</v>
      </c>
      <c r="R27" s="62">
        <f>O27/'סכום נכסי הקרן'!$C$41</f>
        <v>2.1333757385639662E-5</v>
      </c>
    </row>
    <row r="28" spans="1:18">
      <c r="A28" s="81" t="s">
        <v>1844</v>
      </c>
      <c r="B28" s="54" t="s">
        <v>1845</v>
      </c>
      <c r="C28" s="67" t="s">
        <v>26</v>
      </c>
      <c r="D28" s="54" t="s">
        <v>1846</v>
      </c>
      <c r="E28" s="67" t="s">
        <v>126</v>
      </c>
      <c r="F28" s="54" t="s">
        <v>470</v>
      </c>
      <c r="G28" s="54" t="s">
        <v>127</v>
      </c>
      <c r="H28" s="77">
        <v>45122</v>
      </c>
      <c r="I28" s="63">
        <v>3.9099999982713887</v>
      </c>
      <c r="J28" s="67" t="s">
        <v>129</v>
      </c>
      <c r="K28" s="68">
        <v>7.3300000000000004E-2</v>
      </c>
      <c r="L28" s="62">
        <v>7.3599999975706001E-2</v>
      </c>
      <c r="M28" s="61">
        <v>1.6604000000000001E-2</v>
      </c>
      <c r="N28" s="63">
        <v>5156460</v>
      </c>
      <c r="O28" s="61">
        <v>0.856178628</v>
      </c>
      <c r="P28" s="62">
        <v>3.3208E-6</v>
      </c>
      <c r="Q28" s="62">
        <f t="shared" si="0"/>
        <v>4.7060440905294515E-3</v>
      </c>
      <c r="R28" s="62">
        <f>O28/'סכום נכסי הקרן'!$C$41</f>
        <v>1.1200027276488651E-5</v>
      </c>
    </row>
    <row r="29" spans="1:18">
      <c r="A29" s="81" t="s">
        <v>1847</v>
      </c>
      <c r="B29" s="54">
        <v>9555</v>
      </c>
      <c r="C29" s="67" t="s">
        <v>26</v>
      </c>
      <c r="D29" s="54" t="s">
        <v>1848</v>
      </c>
      <c r="E29" s="67" t="s">
        <v>516</v>
      </c>
      <c r="F29" s="54" t="s">
        <v>573</v>
      </c>
      <c r="G29" s="124" t="s">
        <v>2721</v>
      </c>
      <c r="H29" s="77">
        <v>45046</v>
      </c>
      <c r="I29" s="63">
        <v>0</v>
      </c>
      <c r="J29" s="67" t="s">
        <v>129</v>
      </c>
      <c r="K29" s="68">
        <v>0</v>
      </c>
      <c r="L29" s="99">
        <v>0</v>
      </c>
      <c r="M29" s="61">
        <v>5426.0544339999997</v>
      </c>
      <c r="N29" s="63">
        <v>59</v>
      </c>
      <c r="O29" s="61">
        <v>3.2013721159999999</v>
      </c>
      <c r="P29" s="62">
        <v>9.3658128974977206E-6</v>
      </c>
      <c r="Q29" s="62">
        <f t="shared" si="0"/>
        <v>1.7596559684374142E-2</v>
      </c>
      <c r="R29" s="62">
        <f>O29/'סכום נכסי הקרן'!$C$41</f>
        <v>4.1878474711693208E-5</v>
      </c>
    </row>
    <row r="30" spans="1:18">
      <c r="A30" s="81" t="s">
        <v>1849</v>
      </c>
      <c r="B30" s="54">
        <v>9556</v>
      </c>
      <c r="C30" s="67" t="s">
        <v>26</v>
      </c>
      <c r="D30" s="54" t="s">
        <v>1848</v>
      </c>
      <c r="E30" s="67" t="s">
        <v>516</v>
      </c>
      <c r="F30" s="54" t="s">
        <v>573</v>
      </c>
      <c r="G30" s="124" t="s">
        <v>2721</v>
      </c>
      <c r="H30" s="77">
        <v>45046</v>
      </c>
      <c r="I30" s="63">
        <v>0</v>
      </c>
      <c r="J30" s="67" t="s">
        <v>129</v>
      </c>
      <c r="K30" s="68">
        <v>0</v>
      </c>
      <c r="L30" s="99">
        <v>0</v>
      </c>
      <c r="M30" s="61">
        <v>11.949997000000002</v>
      </c>
      <c r="N30" s="63">
        <v>29.41732</v>
      </c>
      <c r="O30" s="61">
        <v>3.5153690000000004E-3</v>
      </c>
      <c r="P30" s="99">
        <v>0</v>
      </c>
      <c r="Q30" s="62">
        <f t="shared" si="0"/>
        <v>1.9322464924317672E-5</v>
      </c>
      <c r="R30" s="62">
        <f>O30/'סכום נכסי הקרן'!$C$41</f>
        <v>4.5985998014099735E-8</v>
      </c>
    </row>
    <row r="31" spans="1:18">
      <c r="A31" s="81" t="s">
        <v>1830</v>
      </c>
      <c r="B31" s="54" t="s">
        <v>1831</v>
      </c>
      <c r="C31" s="67" t="s">
        <v>26</v>
      </c>
      <c r="D31" s="54" t="s">
        <v>311</v>
      </c>
      <c r="E31" s="67" t="s">
        <v>231</v>
      </c>
      <c r="F31" s="54" t="s">
        <v>573</v>
      </c>
      <c r="G31" s="124" t="s">
        <v>2721</v>
      </c>
      <c r="H31" s="77">
        <v>45141</v>
      </c>
      <c r="I31" s="63">
        <v>2.6899999999784692</v>
      </c>
      <c r="J31" s="67" t="s">
        <v>129</v>
      </c>
      <c r="K31" s="68">
        <v>7.0499999999999993E-2</v>
      </c>
      <c r="L31" s="104">
        <v>6.13E-2</v>
      </c>
      <c r="M31" s="61">
        <v>1393.334638</v>
      </c>
      <c r="N31" s="63">
        <v>100</v>
      </c>
      <c r="O31" s="61">
        <v>1.3933340869999999</v>
      </c>
      <c r="P31" s="62">
        <v>3.3208000371802144E-6</v>
      </c>
      <c r="Q31" s="62">
        <f>IFERROR(O31/$O$9,0)</f>
        <v>7.6585556235813888E-3</v>
      </c>
      <c r="R31" s="62">
        <f>O31/'סכום נכסי הקרן'!$C$41</f>
        <v>1.8226780334513804E-5</v>
      </c>
    </row>
    <row r="32" spans="1:18">
      <c r="A32" s="140" t="s">
        <v>2721</v>
      </c>
      <c r="B32" s="124" t="s">
        <v>2721</v>
      </c>
      <c r="C32" s="124" t="s">
        <v>2721</v>
      </c>
      <c r="D32" s="124" t="s">
        <v>2721</v>
      </c>
      <c r="E32" s="124" t="s">
        <v>2721</v>
      </c>
      <c r="F32" s="124" t="s">
        <v>2721</v>
      </c>
      <c r="G32" s="124" t="s">
        <v>2721</v>
      </c>
      <c r="H32" s="124" t="s">
        <v>2721</v>
      </c>
      <c r="I32" s="124" t="s">
        <v>2721</v>
      </c>
      <c r="J32" s="124" t="s">
        <v>2721</v>
      </c>
      <c r="K32" s="124" t="s">
        <v>2721</v>
      </c>
      <c r="L32" s="124" t="s">
        <v>2721</v>
      </c>
      <c r="M32" s="124" t="s">
        <v>2721</v>
      </c>
      <c r="N32" s="124" t="s">
        <v>2721</v>
      </c>
      <c r="O32" s="124" t="s">
        <v>2721</v>
      </c>
      <c r="P32" s="124" t="s">
        <v>2721</v>
      </c>
      <c r="Q32" s="124" t="s">
        <v>2721</v>
      </c>
      <c r="R32" s="124" t="s">
        <v>2721</v>
      </c>
    </row>
    <row r="33" spans="1:18">
      <c r="A33" s="80" t="s">
        <v>47</v>
      </c>
      <c r="B33" s="121" t="s">
        <v>2721</v>
      </c>
      <c r="C33" s="121" t="s">
        <v>2721</v>
      </c>
      <c r="D33" s="121" t="s">
        <v>2721</v>
      </c>
      <c r="E33" s="121" t="s">
        <v>2721</v>
      </c>
      <c r="F33" s="121" t="s">
        <v>2721</v>
      </c>
      <c r="G33" s="121" t="s">
        <v>2721</v>
      </c>
      <c r="H33" s="121" t="s">
        <v>2721</v>
      </c>
      <c r="I33" s="66">
        <v>1.6800000177918373</v>
      </c>
      <c r="J33" s="121" t="s">
        <v>2721</v>
      </c>
      <c r="K33" s="121" t="s">
        <v>2721</v>
      </c>
      <c r="L33" s="65">
        <v>5.8799998398734642E-2</v>
      </c>
      <c r="M33" s="121" t="s">
        <v>2721</v>
      </c>
      <c r="N33" s="121" t="s">
        <v>2721</v>
      </c>
      <c r="O33" s="64">
        <v>4.4964440000000005E-3</v>
      </c>
      <c r="P33" s="121" t="s">
        <v>2721</v>
      </c>
      <c r="Q33" s="65">
        <f t="shared" si="0"/>
        <v>2.4715010422564077E-5</v>
      </c>
      <c r="R33" s="65">
        <f>O33/'סכום נכסי הקרן'!$C$41</f>
        <v>5.8819846466903093E-8</v>
      </c>
    </row>
    <row r="34" spans="1:18">
      <c r="A34" s="81" t="s">
        <v>1850</v>
      </c>
      <c r="B34" s="54" t="s">
        <v>1851</v>
      </c>
      <c r="C34" s="67" t="s">
        <v>26</v>
      </c>
      <c r="D34" s="54" t="s">
        <v>1852</v>
      </c>
      <c r="E34" s="67" t="s">
        <v>466</v>
      </c>
      <c r="F34" s="54" t="s">
        <v>244</v>
      </c>
      <c r="G34" s="54" t="s">
        <v>127</v>
      </c>
      <c r="H34" s="77">
        <v>38118</v>
      </c>
      <c r="I34" s="63">
        <v>1.6800000177918373</v>
      </c>
      <c r="J34" s="67" t="s">
        <v>128</v>
      </c>
      <c r="K34" s="68">
        <v>7.9699999999999993E-2</v>
      </c>
      <c r="L34" s="62">
        <v>5.8799998398734642E-2</v>
      </c>
      <c r="M34" s="61">
        <v>1.151402</v>
      </c>
      <c r="N34" s="63">
        <v>107.67</v>
      </c>
      <c r="O34" s="61">
        <v>4.4964440000000005E-3</v>
      </c>
      <c r="P34" s="62">
        <v>2.8472753719021345E-8</v>
      </c>
      <c r="Q34" s="62">
        <f t="shared" si="0"/>
        <v>2.4715010422564077E-5</v>
      </c>
      <c r="R34" s="62">
        <f>O34/'סכום נכסי הקרן'!$C$41</f>
        <v>5.8819846466903093E-8</v>
      </c>
    </row>
    <row r="35" spans="1:18">
      <c r="A35" s="140" t="s">
        <v>2721</v>
      </c>
      <c r="B35" s="124" t="s">
        <v>2721</v>
      </c>
      <c r="C35" s="124" t="s">
        <v>2721</v>
      </c>
      <c r="D35" s="124" t="s">
        <v>2721</v>
      </c>
      <c r="E35" s="124" t="s">
        <v>2721</v>
      </c>
      <c r="F35" s="124" t="s">
        <v>2721</v>
      </c>
      <c r="G35" s="124" t="s">
        <v>2721</v>
      </c>
      <c r="H35" s="124" t="s">
        <v>2721</v>
      </c>
      <c r="I35" s="124" t="s">
        <v>2721</v>
      </c>
      <c r="J35" s="124" t="s">
        <v>2721</v>
      </c>
      <c r="K35" s="124" t="s">
        <v>2721</v>
      </c>
      <c r="L35" s="124" t="s">
        <v>2721</v>
      </c>
      <c r="M35" s="124" t="s">
        <v>2721</v>
      </c>
      <c r="N35" s="124" t="s">
        <v>2721</v>
      </c>
      <c r="O35" s="124" t="s">
        <v>2721</v>
      </c>
      <c r="P35" s="124" t="s">
        <v>2721</v>
      </c>
      <c r="Q35" s="124" t="s">
        <v>2721</v>
      </c>
      <c r="R35" s="124" t="s">
        <v>2721</v>
      </c>
    </row>
    <row r="36" spans="1:18">
      <c r="A36" s="79" t="s">
        <v>178</v>
      </c>
      <c r="B36" s="121" t="s">
        <v>2721</v>
      </c>
      <c r="C36" s="121" t="s">
        <v>2721</v>
      </c>
      <c r="D36" s="121" t="s">
        <v>2721</v>
      </c>
      <c r="E36" s="121" t="s">
        <v>2721</v>
      </c>
      <c r="F36" s="121" t="s">
        <v>2721</v>
      </c>
      <c r="G36" s="121" t="s">
        <v>2721</v>
      </c>
      <c r="H36" s="121" t="s">
        <v>2721</v>
      </c>
      <c r="I36" s="66">
        <v>12.449956072764865</v>
      </c>
      <c r="J36" s="121" t="s">
        <v>2721</v>
      </c>
      <c r="K36" s="121" t="s">
        <v>2721</v>
      </c>
      <c r="L36" s="65">
        <v>5.6888452611237768E-2</v>
      </c>
      <c r="M36" s="121" t="s">
        <v>2721</v>
      </c>
      <c r="N36" s="121" t="s">
        <v>2721</v>
      </c>
      <c r="O36" s="64">
        <v>0.18237774300000001</v>
      </c>
      <c r="P36" s="121" t="s">
        <v>2721</v>
      </c>
      <c r="Q36" s="65">
        <f t="shared" si="0"/>
        <v>1.0024516749432913E-3</v>
      </c>
      <c r="R36" s="65">
        <f>O36/'סכום נכסי הקרן'!$C$41</f>
        <v>2.3857588001185627E-6</v>
      </c>
    </row>
    <row r="37" spans="1:18">
      <c r="A37" s="80" t="s">
        <v>68</v>
      </c>
      <c r="B37" s="121" t="s">
        <v>2721</v>
      </c>
      <c r="C37" s="121" t="s">
        <v>2721</v>
      </c>
      <c r="D37" s="121" t="s">
        <v>2721</v>
      </c>
      <c r="E37" s="121" t="s">
        <v>2721</v>
      </c>
      <c r="F37" s="121" t="s">
        <v>2721</v>
      </c>
      <c r="G37" s="121" t="s">
        <v>2721</v>
      </c>
      <c r="H37" s="121" t="s">
        <v>2721</v>
      </c>
      <c r="I37" s="66">
        <v>12.449956072764865</v>
      </c>
      <c r="J37" s="121" t="s">
        <v>2721</v>
      </c>
      <c r="K37" s="121" t="s">
        <v>2721</v>
      </c>
      <c r="L37" s="65">
        <v>5.6888452611237768E-2</v>
      </c>
      <c r="M37" s="121" t="s">
        <v>2721</v>
      </c>
      <c r="N37" s="121" t="s">
        <v>2721</v>
      </c>
      <c r="O37" s="64">
        <v>0.18237774300000001</v>
      </c>
      <c r="P37" s="121" t="s">
        <v>2721</v>
      </c>
      <c r="Q37" s="65">
        <f t="shared" si="0"/>
        <v>1.0024516749432913E-3</v>
      </c>
      <c r="R37" s="65">
        <f>O37/'סכום נכסי הקרן'!$C$41</f>
        <v>2.3857588001185627E-6</v>
      </c>
    </row>
    <row r="38" spans="1:18">
      <c r="A38" s="81" t="s">
        <v>1857</v>
      </c>
      <c r="B38" s="54" t="s">
        <v>1858</v>
      </c>
      <c r="C38" s="67" t="s">
        <v>26</v>
      </c>
      <c r="D38" s="124" t="s">
        <v>2721</v>
      </c>
      <c r="E38" s="67" t="s">
        <v>2604</v>
      </c>
      <c r="F38" s="54" t="s">
        <v>2618</v>
      </c>
      <c r="G38" s="54" t="s">
        <v>1859</v>
      </c>
      <c r="H38" s="77">
        <v>42408</v>
      </c>
      <c r="I38" s="63">
        <v>10.199999997681939</v>
      </c>
      <c r="J38" s="67" t="s">
        <v>136</v>
      </c>
      <c r="K38" s="68">
        <v>3.9510000000000003E-2</v>
      </c>
      <c r="L38" s="62">
        <v>5.3199999939730375E-2</v>
      </c>
      <c r="M38" s="61">
        <v>36.007097999999999</v>
      </c>
      <c r="N38" s="63">
        <v>87.48</v>
      </c>
      <c r="O38" s="61">
        <v>8.6278935999999987E-2</v>
      </c>
      <c r="P38" s="62">
        <v>9.1261872476536381E-8</v>
      </c>
      <c r="Q38" s="62">
        <f>IFERROR(O38/$O$9,0)</f>
        <v>4.7423804288182801E-4</v>
      </c>
      <c r="R38" s="62">
        <f>O38/'סכום נכסי הקרן'!$C$41</f>
        <v>1.1286505000057284E-6</v>
      </c>
    </row>
    <row r="39" spans="1:18">
      <c r="A39" s="81" t="s">
        <v>1853</v>
      </c>
      <c r="B39" s="54" t="s">
        <v>1854</v>
      </c>
      <c r="C39" s="67" t="s">
        <v>26</v>
      </c>
      <c r="D39" s="124" t="s">
        <v>2721</v>
      </c>
      <c r="E39" s="67" t="s">
        <v>2604</v>
      </c>
      <c r="F39" s="54" t="s">
        <v>1855</v>
      </c>
      <c r="G39" s="54" t="s">
        <v>1856</v>
      </c>
      <c r="H39" s="77">
        <v>42206</v>
      </c>
      <c r="I39" s="63">
        <v>14.470000049012055</v>
      </c>
      <c r="J39" s="67" t="s">
        <v>136</v>
      </c>
      <c r="K39" s="68">
        <v>4.555E-2</v>
      </c>
      <c r="L39" s="62">
        <v>6.020000019355079E-2</v>
      </c>
      <c r="M39" s="61">
        <v>42.500399999999999</v>
      </c>
      <c r="N39" s="63">
        <v>82.55</v>
      </c>
      <c r="O39" s="61">
        <v>9.6098806999999994E-2</v>
      </c>
      <c r="P39" s="62">
        <v>2.5513660185257445E-7</v>
      </c>
      <c r="Q39" s="62">
        <f t="shared" si="0"/>
        <v>5.282136320614631E-4</v>
      </c>
      <c r="R39" s="62">
        <f>O39/'סכום נכסי הקרן'!$C$41</f>
        <v>1.2571083001128339E-6</v>
      </c>
    </row>
    <row r="40" spans="1:18">
      <c r="A40" s="126" t="s">
        <v>2721</v>
      </c>
      <c r="B40" s="127" t="s">
        <v>2721</v>
      </c>
      <c r="C40" s="127" t="s">
        <v>2721</v>
      </c>
      <c r="D40" s="127" t="s">
        <v>2721</v>
      </c>
      <c r="E40" s="127" t="s">
        <v>2721</v>
      </c>
      <c r="F40" s="127" t="s">
        <v>2721</v>
      </c>
      <c r="G40" s="127" t="s">
        <v>2721</v>
      </c>
      <c r="H40" s="127" t="s">
        <v>2721</v>
      </c>
      <c r="I40" s="127" t="s">
        <v>2721</v>
      </c>
      <c r="J40" s="127" t="s">
        <v>2721</v>
      </c>
      <c r="K40" s="127" t="s">
        <v>2721</v>
      </c>
      <c r="L40" s="127" t="s">
        <v>2721</v>
      </c>
      <c r="M40" s="127" t="s">
        <v>2721</v>
      </c>
      <c r="N40" s="127" t="s">
        <v>2721</v>
      </c>
      <c r="O40" s="127" t="s">
        <v>2721</v>
      </c>
      <c r="P40" s="127" t="s">
        <v>2721</v>
      </c>
      <c r="Q40" s="127" t="s">
        <v>2721</v>
      </c>
      <c r="R40" s="127" t="s">
        <v>2721</v>
      </c>
    </row>
    <row r="41" spans="1:18">
      <c r="A41" s="126" t="s">
        <v>2721</v>
      </c>
      <c r="B41" s="127" t="s">
        <v>2721</v>
      </c>
      <c r="C41" s="127" t="s">
        <v>2721</v>
      </c>
      <c r="D41" s="127" t="s">
        <v>2721</v>
      </c>
      <c r="E41" s="127" t="s">
        <v>2721</v>
      </c>
      <c r="F41" s="127" t="s">
        <v>2721</v>
      </c>
      <c r="G41" s="127" t="s">
        <v>2721</v>
      </c>
      <c r="H41" s="127" t="s">
        <v>2721</v>
      </c>
      <c r="I41" s="127" t="s">
        <v>2721</v>
      </c>
      <c r="J41" s="127" t="s">
        <v>2721</v>
      </c>
      <c r="K41" s="127" t="s">
        <v>2721</v>
      </c>
      <c r="L41" s="127" t="s">
        <v>2721</v>
      </c>
      <c r="M41" s="127" t="s">
        <v>2721</v>
      </c>
      <c r="N41" s="127" t="s">
        <v>2721</v>
      </c>
      <c r="O41" s="127" t="s">
        <v>2721</v>
      </c>
      <c r="P41" s="127" t="s">
        <v>2721</v>
      </c>
      <c r="Q41" s="127" t="s">
        <v>2721</v>
      </c>
      <c r="R41" s="127" t="s">
        <v>2721</v>
      </c>
    </row>
    <row r="42" spans="1:18">
      <c r="A42" s="126" t="s">
        <v>2721</v>
      </c>
      <c r="B42" s="127" t="s">
        <v>2721</v>
      </c>
      <c r="C42" s="127" t="s">
        <v>2721</v>
      </c>
      <c r="D42" s="127" t="s">
        <v>2721</v>
      </c>
      <c r="E42" s="127" t="s">
        <v>2721</v>
      </c>
      <c r="F42" s="127" t="s">
        <v>2721</v>
      </c>
      <c r="G42" s="127" t="s">
        <v>2721</v>
      </c>
      <c r="H42" s="127" t="s">
        <v>2721</v>
      </c>
      <c r="I42" s="127" t="s">
        <v>2721</v>
      </c>
      <c r="J42" s="127" t="s">
        <v>2721</v>
      </c>
      <c r="K42" s="127" t="s">
        <v>2721</v>
      </c>
      <c r="L42" s="127" t="s">
        <v>2721</v>
      </c>
      <c r="M42" s="127" t="s">
        <v>2721</v>
      </c>
      <c r="N42" s="127" t="s">
        <v>2721</v>
      </c>
      <c r="O42" s="127" t="s">
        <v>2721</v>
      </c>
      <c r="P42" s="127" t="s">
        <v>2721</v>
      </c>
      <c r="Q42" s="127" t="s">
        <v>2721</v>
      </c>
      <c r="R42" s="127" t="s">
        <v>2721</v>
      </c>
    </row>
    <row r="43" spans="1:18">
      <c r="A43" s="92" t="s">
        <v>200</v>
      </c>
      <c r="B43" s="127" t="s">
        <v>2721</v>
      </c>
      <c r="C43" s="127" t="s">
        <v>2721</v>
      </c>
      <c r="D43" s="127" t="s">
        <v>2721</v>
      </c>
      <c r="E43" s="127" t="s">
        <v>2721</v>
      </c>
      <c r="F43" s="127" t="s">
        <v>2721</v>
      </c>
      <c r="G43" s="127" t="s">
        <v>2721</v>
      </c>
      <c r="H43" s="127" t="s">
        <v>2721</v>
      </c>
      <c r="I43" s="127" t="s">
        <v>2721</v>
      </c>
      <c r="J43" s="127" t="s">
        <v>2721</v>
      </c>
      <c r="K43" s="127" t="s">
        <v>2721</v>
      </c>
      <c r="L43" s="127" t="s">
        <v>2721</v>
      </c>
      <c r="M43" s="127" t="s">
        <v>2721</v>
      </c>
      <c r="N43" s="127" t="s">
        <v>2721</v>
      </c>
      <c r="O43" s="127" t="s">
        <v>2721</v>
      </c>
      <c r="P43" s="127" t="s">
        <v>2721</v>
      </c>
      <c r="Q43" s="127" t="s">
        <v>2721</v>
      </c>
      <c r="R43" s="127" t="s">
        <v>2721</v>
      </c>
    </row>
    <row r="44" spans="1:18">
      <c r="A44" s="92" t="s">
        <v>109</v>
      </c>
      <c r="B44" s="127" t="s">
        <v>2721</v>
      </c>
      <c r="C44" s="127" t="s">
        <v>2721</v>
      </c>
      <c r="D44" s="127" t="s">
        <v>2721</v>
      </c>
      <c r="E44" s="127" t="s">
        <v>2721</v>
      </c>
      <c r="F44" s="127" t="s">
        <v>2721</v>
      </c>
      <c r="G44" s="127" t="s">
        <v>2721</v>
      </c>
      <c r="H44" s="127" t="s">
        <v>2721</v>
      </c>
      <c r="I44" s="127" t="s">
        <v>2721</v>
      </c>
      <c r="J44" s="127" t="s">
        <v>2721</v>
      </c>
      <c r="K44" s="127" t="s">
        <v>2721</v>
      </c>
      <c r="L44" s="127" t="s">
        <v>2721</v>
      </c>
      <c r="M44" s="127" t="s">
        <v>2721</v>
      </c>
      <c r="N44" s="127" t="s">
        <v>2721</v>
      </c>
      <c r="O44" s="127" t="s">
        <v>2721</v>
      </c>
      <c r="P44" s="127" t="s">
        <v>2721</v>
      </c>
      <c r="Q44" s="127" t="s">
        <v>2721</v>
      </c>
      <c r="R44" s="127" t="s">
        <v>2721</v>
      </c>
    </row>
    <row r="45" spans="1:18">
      <c r="A45" s="92" t="s">
        <v>183</v>
      </c>
      <c r="B45" s="127" t="s">
        <v>2721</v>
      </c>
      <c r="C45" s="127" t="s">
        <v>2721</v>
      </c>
      <c r="D45" s="127" t="s">
        <v>2721</v>
      </c>
      <c r="E45" s="127" t="s">
        <v>2721</v>
      </c>
      <c r="F45" s="127" t="s">
        <v>2721</v>
      </c>
      <c r="G45" s="127" t="s">
        <v>2721</v>
      </c>
      <c r="H45" s="127" t="s">
        <v>2721</v>
      </c>
      <c r="I45" s="127" t="s">
        <v>2721</v>
      </c>
      <c r="J45" s="127" t="s">
        <v>2721</v>
      </c>
      <c r="K45" s="127" t="s">
        <v>2721</v>
      </c>
      <c r="L45" s="127" t="s">
        <v>2721</v>
      </c>
      <c r="M45" s="127" t="s">
        <v>2721</v>
      </c>
      <c r="N45" s="127" t="s">
        <v>2721</v>
      </c>
      <c r="O45" s="127" t="s">
        <v>2721</v>
      </c>
      <c r="P45" s="127" t="s">
        <v>2721</v>
      </c>
      <c r="Q45" s="127" t="s">
        <v>2721</v>
      </c>
      <c r="R45" s="127" t="s">
        <v>2721</v>
      </c>
    </row>
    <row r="46" spans="1:18">
      <c r="A46" s="92" t="s">
        <v>191</v>
      </c>
      <c r="B46" s="127" t="s">
        <v>2721</v>
      </c>
      <c r="C46" s="127" t="s">
        <v>2721</v>
      </c>
      <c r="D46" s="127" t="s">
        <v>2721</v>
      </c>
      <c r="E46" s="127" t="s">
        <v>2721</v>
      </c>
      <c r="F46" s="127" t="s">
        <v>2721</v>
      </c>
      <c r="G46" s="127" t="s">
        <v>2721</v>
      </c>
      <c r="H46" s="127" t="s">
        <v>2721</v>
      </c>
      <c r="I46" s="127" t="s">
        <v>2721</v>
      </c>
      <c r="J46" s="127" t="s">
        <v>2721</v>
      </c>
      <c r="K46" s="127" t="s">
        <v>2721</v>
      </c>
      <c r="L46" s="127" t="s">
        <v>2721</v>
      </c>
      <c r="M46" s="127" t="s">
        <v>2721</v>
      </c>
      <c r="N46" s="127" t="s">
        <v>2721</v>
      </c>
      <c r="O46" s="127" t="s">
        <v>2721</v>
      </c>
      <c r="P46" s="127" t="s">
        <v>2721</v>
      </c>
      <c r="Q46" s="127" t="s">
        <v>2721</v>
      </c>
      <c r="R46" s="127" t="s">
        <v>2721</v>
      </c>
    </row>
    <row r="47" spans="1:18" hidden="1">
      <c r="B47" s="1"/>
      <c r="C47" s="1"/>
      <c r="D47" s="1"/>
    </row>
    <row r="48" spans="1:18" hidden="1">
      <c r="B48" s="1"/>
      <c r="C48" s="1"/>
      <c r="D48" s="1"/>
    </row>
    <row r="49" spans="2:4" hidden="1">
      <c r="B49" s="1"/>
      <c r="C49" s="1"/>
      <c r="D49" s="1"/>
    </row>
    <row r="50" spans="2:4" hidden="1">
      <c r="B50" s="1"/>
      <c r="C50" s="1"/>
      <c r="D50" s="1"/>
    </row>
    <row r="51" spans="2:4" hidden="1">
      <c r="B51" s="1"/>
      <c r="C51" s="1"/>
      <c r="D51" s="1"/>
    </row>
    <row r="52" spans="2:4" hidden="1">
      <c r="B52" s="1"/>
      <c r="C52" s="1"/>
      <c r="D52" s="1"/>
    </row>
    <row r="53" spans="2:4" hidden="1">
      <c r="B53" s="1"/>
      <c r="C53" s="1"/>
      <c r="D53" s="1"/>
    </row>
    <row r="54" spans="2:4" hidden="1">
      <c r="B54" s="1"/>
      <c r="C54" s="1"/>
      <c r="D54" s="1"/>
    </row>
    <row r="55" spans="2:4" hidden="1">
      <c r="B55" s="1"/>
      <c r="C55" s="1"/>
      <c r="D55" s="1"/>
    </row>
    <row r="56" spans="2:4" hidden="1">
      <c r="B56" s="1"/>
      <c r="C56" s="1"/>
      <c r="D56" s="1"/>
    </row>
    <row r="57" spans="2:4" hidden="1">
      <c r="B57" s="1"/>
      <c r="C57" s="1"/>
      <c r="D57" s="1"/>
    </row>
    <row r="58" spans="2:4" hidden="1">
      <c r="B58" s="1"/>
      <c r="C58" s="1"/>
      <c r="D58" s="1"/>
    </row>
    <row r="59" spans="2:4" hidden="1">
      <c r="B59" s="1"/>
      <c r="C59" s="1"/>
      <c r="D59" s="1"/>
    </row>
    <row r="60" spans="2:4" hidden="1">
      <c r="B60" s="1"/>
      <c r="C60" s="1"/>
      <c r="D60" s="1"/>
    </row>
    <row r="61" spans="2:4" hidden="1">
      <c r="B61" s="1"/>
      <c r="C61" s="1"/>
      <c r="D61" s="1"/>
    </row>
    <row r="62" spans="2:4" hidden="1">
      <c r="B62" s="1"/>
      <c r="C62" s="1"/>
      <c r="D62" s="1"/>
    </row>
    <row r="63" spans="2:4" hidden="1">
      <c r="B63" s="1"/>
      <c r="C63" s="1"/>
      <c r="D63" s="1"/>
    </row>
    <row r="64" spans="2:4" hidden="1">
      <c r="B64" s="1"/>
      <c r="C64" s="1"/>
      <c r="D64" s="1"/>
    </row>
    <row r="65" spans="2:4" hidden="1">
      <c r="B65" s="1"/>
      <c r="C65" s="1"/>
      <c r="D65" s="1"/>
    </row>
    <row r="66" spans="2:4" hidden="1">
      <c r="B66" s="1"/>
      <c r="C66" s="1"/>
      <c r="D66" s="1"/>
    </row>
    <row r="67" spans="2:4" hidden="1">
      <c r="B67" s="1"/>
      <c r="C67" s="1"/>
      <c r="D67" s="1"/>
    </row>
    <row r="68" spans="2:4" hidden="1">
      <c r="B68" s="1"/>
      <c r="C68" s="1"/>
      <c r="D68" s="1"/>
    </row>
    <row r="69" spans="2:4" hidden="1">
      <c r="B69" s="1"/>
      <c r="C69" s="1"/>
      <c r="D69" s="1"/>
    </row>
    <row r="70" spans="2:4" hidden="1">
      <c r="B70" s="1"/>
      <c r="C70" s="1"/>
      <c r="D70" s="1"/>
    </row>
    <row r="71" spans="2:4" hidden="1">
      <c r="B71" s="1"/>
      <c r="C71" s="1"/>
      <c r="D71" s="1"/>
    </row>
    <row r="72" spans="2:4" hidden="1">
      <c r="B72" s="1"/>
      <c r="C72" s="1"/>
      <c r="D72" s="1"/>
    </row>
    <row r="73" spans="2:4" hidden="1">
      <c r="B73" s="1"/>
      <c r="C73" s="1"/>
      <c r="D73" s="1"/>
    </row>
    <row r="74" spans="2:4" hidden="1">
      <c r="B74" s="1"/>
      <c r="C74" s="1"/>
      <c r="D74" s="1"/>
    </row>
    <row r="75" spans="2:4" hidden="1">
      <c r="B75" s="1"/>
      <c r="C75" s="1"/>
      <c r="D75" s="1"/>
    </row>
    <row r="76" spans="2:4" hidden="1">
      <c r="B76" s="1"/>
      <c r="C76" s="1"/>
      <c r="D76" s="1"/>
    </row>
    <row r="77" spans="2:4" hidden="1">
      <c r="B77" s="1"/>
      <c r="C77" s="1"/>
      <c r="D77" s="1"/>
    </row>
    <row r="78" spans="2:4" hidden="1">
      <c r="B78" s="1"/>
      <c r="C78" s="1"/>
      <c r="D78" s="1"/>
    </row>
    <row r="79" spans="2:4" hidden="1">
      <c r="B79" s="1"/>
      <c r="C79" s="1"/>
      <c r="D79" s="1"/>
    </row>
    <row r="80" spans="2:4" hidden="1">
      <c r="B80" s="1"/>
      <c r="C80" s="1"/>
      <c r="D80" s="1"/>
    </row>
    <row r="81" spans="2:4" hidden="1">
      <c r="B81" s="1"/>
      <c r="C81" s="1"/>
      <c r="D81" s="1"/>
    </row>
    <row r="82" spans="2:4" hidden="1">
      <c r="B82" s="1"/>
      <c r="C82" s="1"/>
      <c r="D82" s="1"/>
    </row>
    <row r="83" spans="2:4" hidden="1">
      <c r="B83" s="1"/>
      <c r="C83" s="1"/>
      <c r="D83" s="1"/>
    </row>
    <row r="84" spans="2:4" hidden="1">
      <c r="B84" s="1"/>
      <c r="C84" s="1"/>
      <c r="D84" s="1"/>
    </row>
    <row r="85" spans="2:4" hidden="1">
      <c r="B85" s="1"/>
      <c r="C85" s="1"/>
      <c r="D85" s="1"/>
    </row>
    <row r="86" spans="2:4" hidden="1">
      <c r="B86" s="1"/>
      <c r="C86" s="1"/>
      <c r="D86" s="1"/>
    </row>
    <row r="87" spans="2:4" hidden="1">
      <c r="B87" s="1"/>
      <c r="C87" s="1"/>
      <c r="D87" s="1"/>
    </row>
    <row r="88" spans="2:4" hidden="1">
      <c r="B88" s="1"/>
      <c r="C88" s="1"/>
      <c r="D88" s="1"/>
    </row>
    <row r="89" spans="2:4" hidden="1">
      <c r="B89" s="1"/>
      <c r="C89" s="1"/>
      <c r="D89" s="1"/>
    </row>
    <row r="90" spans="2:4" hidden="1">
      <c r="B90" s="1"/>
      <c r="C90" s="1"/>
      <c r="D90" s="1"/>
    </row>
    <row r="91" spans="2:4" hidden="1">
      <c r="B91" s="1"/>
      <c r="C91" s="1"/>
      <c r="D91" s="1"/>
    </row>
    <row r="92" spans="2:4" hidden="1">
      <c r="B92" s="1"/>
      <c r="C92" s="1"/>
      <c r="D92" s="1"/>
    </row>
    <row r="93" spans="2:4" hidden="1">
      <c r="B93" s="1"/>
      <c r="C93" s="1"/>
      <c r="D93" s="1"/>
    </row>
    <row r="94" spans="2:4" hidden="1">
      <c r="B94" s="1"/>
      <c r="C94" s="1"/>
      <c r="D94" s="1"/>
    </row>
    <row r="95" spans="2:4" hidden="1">
      <c r="B95" s="1"/>
      <c r="C95" s="1"/>
      <c r="D95" s="1"/>
    </row>
    <row r="96" spans="2:4" hidden="1">
      <c r="B96" s="1"/>
      <c r="C96" s="1"/>
      <c r="D96" s="1"/>
    </row>
    <row r="97" spans="2:4" hidden="1">
      <c r="B97" s="1"/>
      <c r="C97" s="1"/>
      <c r="D97" s="1"/>
    </row>
    <row r="98" spans="2:4" hidden="1">
      <c r="B98" s="1"/>
      <c r="C98" s="1"/>
      <c r="D98" s="1"/>
    </row>
    <row r="99" spans="2:4" hidden="1">
      <c r="B99" s="1"/>
      <c r="C99" s="1"/>
      <c r="D99" s="1"/>
    </row>
    <row r="100" spans="2:4" hidden="1">
      <c r="B100" s="1"/>
      <c r="C100" s="1"/>
      <c r="D100" s="1"/>
    </row>
    <row r="101" spans="2:4" hidden="1">
      <c r="B101" s="1"/>
      <c r="C101" s="1"/>
      <c r="D101" s="1"/>
    </row>
    <row r="102" spans="2:4" hidden="1">
      <c r="B102" s="1"/>
      <c r="C102" s="1"/>
      <c r="D102" s="1"/>
    </row>
    <row r="103" spans="2:4" hidden="1">
      <c r="B103" s="1"/>
      <c r="C103" s="1"/>
      <c r="D103" s="1"/>
    </row>
    <row r="104" spans="2:4" hidden="1">
      <c r="B104" s="1"/>
      <c r="C104" s="1"/>
      <c r="D104" s="1"/>
    </row>
    <row r="105" spans="2:4" hidden="1">
      <c r="B105" s="1"/>
      <c r="C105" s="1"/>
      <c r="D105" s="1"/>
    </row>
    <row r="106" spans="2:4" hidden="1">
      <c r="B106" s="1"/>
      <c r="C106" s="1"/>
      <c r="D106" s="1"/>
    </row>
    <row r="107" spans="2:4" hidden="1">
      <c r="B107" s="1"/>
      <c r="C107" s="1"/>
      <c r="D107" s="1"/>
    </row>
    <row r="108" spans="2:4" hidden="1">
      <c r="B108" s="1"/>
      <c r="C108" s="1"/>
      <c r="D108" s="1"/>
    </row>
    <row r="109" spans="2:4" hidden="1">
      <c r="B109" s="1"/>
      <c r="C109" s="1"/>
      <c r="D109" s="1"/>
    </row>
    <row r="110" spans="2:4" hidden="1">
      <c r="B110" s="1"/>
      <c r="C110" s="1"/>
      <c r="D110" s="1"/>
    </row>
    <row r="111" spans="2:4" hidden="1">
      <c r="B111" s="1"/>
      <c r="C111" s="1"/>
      <c r="D111" s="1"/>
    </row>
    <row r="112" spans="2: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0:A39">
    <cfRule type="cellIs" dxfId="6" priority="1" operator="equal">
      <formula>"NR3"</formula>
    </cfRule>
  </conditionalFormatting>
  <dataValidations count="1">
    <dataValidation allowBlank="1" showInputMessage="1" showErrorMessage="1" sqref="L32:L39 L23:L30 M23:XFD39 C1:XFD4 A1:A4 A23:K39 A5:XFD22 A40:AY1048576 BA40:XFD1048576 AZ40:AZ9999 AZ10001:AZ1048576" xr:uid="{00000000-0002-0000-0E00-000000000000}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140625" style="2" bestFit="1" customWidth="1"/>
    <col min="2" max="2" width="64.85546875" style="2" bestFit="1" customWidth="1"/>
    <col min="3" max="3" width="13.140625" style="2" customWidth="1"/>
    <col min="4" max="4" width="13.85546875" style="2" customWidth="1"/>
    <col min="5" max="5" width="14.7109375" style="1" bestFit="1" customWidth="1"/>
    <col min="6" max="6" width="12" style="1" bestFit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142</v>
      </c>
      <c r="B1" s="36" t="s" vm="1">
        <v>208</v>
      </c>
    </row>
    <row r="2" spans="1:27">
      <c r="A2" s="36" t="s">
        <v>141</v>
      </c>
      <c r="B2" s="36" t="s">
        <v>209</v>
      </c>
    </row>
    <row r="3" spans="1:27">
      <c r="A3" s="36" t="s">
        <v>143</v>
      </c>
      <c r="B3" s="36" t="s">
        <v>210</v>
      </c>
    </row>
    <row r="4" spans="1:27">
      <c r="A4" s="36" t="s">
        <v>144</v>
      </c>
      <c r="B4" s="36">
        <v>8602</v>
      </c>
    </row>
    <row r="5" spans="1:27" ht="18.75">
      <c r="A5" s="150" t="s">
        <v>89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</row>
    <row r="6" spans="1:27" s="3" customFormat="1">
      <c r="A6" s="37" t="s">
        <v>113</v>
      </c>
      <c r="B6" s="38" t="s">
        <v>44</v>
      </c>
      <c r="C6" s="38" t="s">
        <v>115</v>
      </c>
      <c r="D6" s="38" t="s">
        <v>114</v>
      </c>
      <c r="E6" s="38" t="s">
        <v>65</v>
      </c>
      <c r="F6" s="38" t="s">
        <v>100</v>
      </c>
      <c r="G6" s="38" t="s">
        <v>185</v>
      </c>
      <c r="H6" s="38" t="s">
        <v>184</v>
      </c>
      <c r="I6" s="38" t="s">
        <v>108</v>
      </c>
      <c r="J6" s="38" t="s">
        <v>59</v>
      </c>
      <c r="K6" s="38" t="s">
        <v>145</v>
      </c>
      <c r="L6" s="40" t="s">
        <v>147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118" t="s">
        <v>2721</v>
      </c>
      <c r="G7" s="26" t="s">
        <v>192</v>
      </c>
      <c r="H7" s="118" t="s">
        <v>2721</v>
      </c>
      <c r="I7" s="26" t="s">
        <v>188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54" t="s">
        <v>28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124" t="s">
        <v>2721</v>
      </c>
      <c r="I9" s="61">
        <f>I10</f>
        <v>0</v>
      </c>
      <c r="J9" s="124" t="s">
        <v>2721</v>
      </c>
      <c r="K9" s="62">
        <f>IFERROR(I9/$I$9,0)</f>
        <v>0</v>
      </c>
      <c r="L9" s="62">
        <f>I9/'סכום נכסי הקרן'!$C$41</f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71" t="s">
        <v>179</v>
      </c>
      <c r="B10" s="121" t="s">
        <v>2721</v>
      </c>
      <c r="C10" s="121" t="s">
        <v>2721</v>
      </c>
      <c r="D10" s="121" t="s">
        <v>2721</v>
      </c>
      <c r="E10" s="121" t="s">
        <v>2721</v>
      </c>
      <c r="F10" s="121" t="s">
        <v>2721</v>
      </c>
      <c r="G10" s="121" t="s">
        <v>2721</v>
      </c>
      <c r="H10" s="121" t="s">
        <v>2721</v>
      </c>
      <c r="I10" s="64">
        <f>I11</f>
        <v>0</v>
      </c>
      <c r="J10" s="121" t="s">
        <v>2721</v>
      </c>
      <c r="K10" s="65">
        <f t="shared" ref="K10" si="0">IFERROR(I10/$I$9,0)</f>
        <v>0</v>
      </c>
      <c r="L10" s="65">
        <f>I10/'סכום נכסי הקרן'!$C$41</f>
        <v>0</v>
      </c>
    </row>
    <row r="11" spans="1:27">
      <c r="A11" s="60" t="s">
        <v>1860</v>
      </c>
      <c r="B11" s="54">
        <v>5992</v>
      </c>
      <c r="C11" s="67" t="s">
        <v>26</v>
      </c>
      <c r="D11" s="54" t="s">
        <v>1826</v>
      </c>
      <c r="E11" s="67" t="s">
        <v>466</v>
      </c>
      <c r="F11" s="67" t="s">
        <v>129</v>
      </c>
      <c r="G11" s="61">
        <v>759</v>
      </c>
      <c r="H11" s="61">
        <v>0</v>
      </c>
      <c r="I11" s="61">
        <v>0</v>
      </c>
      <c r="J11" s="62">
        <v>2.7802197802197801E-5</v>
      </c>
      <c r="K11" s="83">
        <v>0</v>
      </c>
      <c r="L11" s="83">
        <v>0</v>
      </c>
    </row>
    <row r="12" spans="1:27">
      <c r="A12" s="123" t="s">
        <v>2721</v>
      </c>
      <c r="B12" s="124" t="s">
        <v>2721</v>
      </c>
      <c r="C12" s="124" t="s">
        <v>2721</v>
      </c>
      <c r="D12" s="124" t="s">
        <v>2721</v>
      </c>
      <c r="E12" s="124" t="s">
        <v>2721</v>
      </c>
      <c r="F12" s="124" t="s">
        <v>2721</v>
      </c>
      <c r="G12" s="124" t="s">
        <v>2721</v>
      </c>
      <c r="H12" s="124" t="s">
        <v>2721</v>
      </c>
      <c r="I12" s="124" t="s">
        <v>2721</v>
      </c>
      <c r="J12" s="124" t="s">
        <v>2721</v>
      </c>
      <c r="K12" s="124" t="s">
        <v>2721</v>
      </c>
      <c r="L12" s="124" t="s">
        <v>2721</v>
      </c>
    </row>
    <row r="13" spans="1:27">
      <c r="A13" s="124" t="s">
        <v>2721</v>
      </c>
      <c r="B13" s="124" t="s">
        <v>2721</v>
      </c>
      <c r="C13" s="124" t="s">
        <v>2721</v>
      </c>
      <c r="D13" s="124" t="s">
        <v>2721</v>
      </c>
      <c r="E13" s="124" t="s">
        <v>2721</v>
      </c>
      <c r="F13" s="124" t="s">
        <v>2721</v>
      </c>
      <c r="G13" s="124" t="s">
        <v>2721</v>
      </c>
      <c r="H13" s="124" t="s">
        <v>2721</v>
      </c>
      <c r="I13" s="124" t="s">
        <v>2721</v>
      </c>
      <c r="J13" s="124" t="s">
        <v>2721</v>
      </c>
      <c r="K13" s="124" t="s">
        <v>2721</v>
      </c>
      <c r="L13" s="124" t="s">
        <v>2721</v>
      </c>
    </row>
    <row r="14" spans="1:27">
      <c r="A14" s="124" t="s">
        <v>2721</v>
      </c>
      <c r="B14" s="124" t="s">
        <v>2721</v>
      </c>
      <c r="C14" s="124" t="s">
        <v>2721</v>
      </c>
      <c r="D14" s="124" t="s">
        <v>2721</v>
      </c>
      <c r="E14" s="124" t="s">
        <v>2721</v>
      </c>
      <c r="F14" s="124" t="s">
        <v>2721</v>
      </c>
      <c r="G14" s="124" t="s">
        <v>2721</v>
      </c>
      <c r="H14" s="124" t="s">
        <v>2721</v>
      </c>
      <c r="I14" s="124" t="s">
        <v>2721</v>
      </c>
      <c r="J14" s="124" t="s">
        <v>2721</v>
      </c>
      <c r="K14" s="124" t="s">
        <v>2721</v>
      </c>
      <c r="L14" s="124" t="s">
        <v>2721</v>
      </c>
    </row>
    <row r="15" spans="1:27">
      <c r="A15" s="92" t="s">
        <v>200</v>
      </c>
      <c r="B15" s="124" t="s">
        <v>2721</v>
      </c>
      <c r="C15" s="124" t="s">
        <v>2721</v>
      </c>
      <c r="D15" s="124" t="s">
        <v>2721</v>
      </c>
      <c r="E15" s="124" t="s">
        <v>2721</v>
      </c>
      <c r="F15" s="124" t="s">
        <v>2721</v>
      </c>
      <c r="G15" s="124" t="s">
        <v>2721</v>
      </c>
      <c r="H15" s="124" t="s">
        <v>2721</v>
      </c>
      <c r="I15" s="124" t="s">
        <v>2721</v>
      </c>
      <c r="J15" s="124" t="s">
        <v>2721</v>
      </c>
      <c r="K15" s="124" t="s">
        <v>2721</v>
      </c>
      <c r="L15" s="124" t="s">
        <v>2721</v>
      </c>
    </row>
    <row r="16" spans="1:27">
      <c r="A16" s="92" t="s">
        <v>109</v>
      </c>
      <c r="B16" s="124" t="s">
        <v>2721</v>
      </c>
      <c r="C16" s="124" t="s">
        <v>2721</v>
      </c>
      <c r="D16" s="124" t="s">
        <v>2721</v>
      </c>
      <c r="E16" s="124" t="s">
        <v>2721</v>
      </c>
      <c r="F16" s="124" t="s">
        <v>2721</v>
      </c>
      <c r="G16" s="124" t="s">
        <v>2721</v>
      </c>
      <c r="H16" s="124" t="s">
        <v>2721</v>
      </c>
      <c r="I16" s="124" t="s">
        <v>2721</v>
      </c>
      <c r="J16" s="124" t="s">
        <v>2721</v>
      </c>
      <c r="K16" s="124" t="s">
        <v>2721</v>
      </c>
      <c r="L16" s="124" t="s">
        <v>2721</v>
      </c>
    </row>
    <row r="17" spans="1:12">
      <c r="A17" s="92" t="s">
        <v>183</v>
      </c>
      <c r="B17" s="124" t="s">
        <v>2721</v>
      </c>
      <c r="C17" s="124" t="s">
        <v>2721</v>
      </c>
      <c r="D17" s="124" t="s">
        <v>2721</v>
      </c>
      <c r="E17" s="124" t="s">
        <v>2721</v>
      </c>
      <c r="F17" s="124" t="s">
        <v>2721</v>
      </c>
      <c r="G17" s="124" t="s">
        <v>2721</v>
      </c>
      <c r="H17" s="124" t="s">
        <v>2721</v>
      </c>
      <c r="I17" s="124" t="s">
        <v>2721</v>
      </c>
      <c r="J17" s="124" t="s">
        <v>2721</v>
      </c>
      <c r="K17" s="124" t="s">
        <v>2721</v>
      </c>
      <c r="L17" s="124" t="s">
        <v>2721</v>
      </c>
    </row>
    <row r="18" spans="1:12">
      <c r="A18" s="92" t="s">
        <v>191</v>
      </c>
      <c r="B18" s="124" t="s">
        <v>2721</v>
      </c>
      <c r="C18" s="124" t="s">
        <v>2721</v>
      </c>
      <c r="D18" s="124" t="s">
        <v>2721</v>
      </c>
      <c r="E18" s="124" t="s">
        <v>2721</v>
      </c>
      <c r="F18" s="124" t="s">
        <v>2721</v>
      </c>
      <c r="G18" s="124" t="s">
        <v>2721</v>
      </c>
      <c r="H18" s="124" t="s">
        <v>2721</v>
      </c>
      <c r="I18" s="124" t="s">
        <v>2721</v>
      </c>
      <c r="J18" s="124" t="s">
        <v>2721</v>
      </c>
      <c r="K18" s="124" t="s">
        <v>2721</v>
      </c>
      <c r="L18" s="124" t="s">
        <v>2721</v>
      </c>
    </row>
    <row r="19" spans="1:12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</row>
    <row r="110" spans="1:12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</row>
    <row r="111" spans="1:12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1:4" hidden="1">
      <c r="B385" s="1"/>
      <c r="C385" s="1"/>
      <c r="D385" s="1"/>
    </row>
    <row r="386" spans="1:4" hidden="1">
      <c r="B386" s="1"/>
      <c r="C386" s="1"/>
      <c r="D386" s="1"/>
    </row>
    <row r="387" spans="1:4" hidden="1">
      <c r="B387" s="1"/>
      <c r="C387" s="1"/>
      <c r="D387" s="1"/>
    </row>
    <row r="388" spans="1:4" hidden="1">
      <c r="B388" s="1"/>
      <c r="C388" s="1"/>
      <c r="D388" s="1"/>
    </row>
    <row r="389" spans="1:4" hidden="1">
      <c r="B389" s="1"/>
      <c r="C389" s="1"/>
      <c r="D389" s="1"/>
    </row>
    <row r="390" spans="1:4" hidden="1">
      <c r="B390" s="1"/>
      <c r="C390" s="1"/>
      <c r="D390" s="1"/>
    </row>
    <row r="391" spans="1:4" hidden="1">
      <c r="B391" s="1"/>
      <c r="C391" s="1"/>
      <c r="D391" s="1"/>
    </row>
    <row r="392" spans="1:4" hidden="1">
      <c r="B392" s="1"/>
      <c r="C392" s="1"/>
      <c r="D392" s="1"/>
    </row>
    <row r="393" spans="1:4" hidden="1">
      <c r="B393" s="1"/>
      <c r="C393" s="1"/>
      <c r="D393" s="1"/>
    </row>
    <row r="394" spans="1:4" hidden="1">
      <c r="B394" s="1"/>
      <c r="C394" s="1"/>
      <c r="D394" s="1"/>
    </row>
    <row r="395" spans="1:4" hidden="1">
      <c r="B395" s="1"/>
      <c r="C395" s="1"/>
      <c r="D395" s="1"/>
    </row>
    <row r="396" spans="1:4" hidden="1">
      <c r="B396" s="1"/>
      <c r="C396" s="1"/>
      <c r="D396" s="1"/>
    </row>
    <row r="397" spans="1:4" hidden="1">
      <c r="B397" s="1"/>
      <c r="C397" s="1"/>
      <c r="D397" s="1"/>
    </row>
    <row r="398" spans="1:4" hidden="1">
      <c r="B398" s="1"/>
      <c r="C398" s="1"/>
      <c r="D398" s="1"/>
    </row>
    <row r="399" spans="1:4" hidden="1">
      <c r="A399" s="31"/>
      <c r="B399" s="1"/>
      <c r="C399" s="1"/>
      <c r="D399" s="1"/>
    </row>
    <row r="400" spans="1:4" hidden="1">
      <c r="A400" s="31"/>
      <c r="B400" s="1"/>
      <c r="C400" s="1"/>
      <c r="D400" s="1"/>
    </row>
    <row r="401" spans="1:4" hidden="1">
      <c r="A401" s="3"/>
      <c r="B401" s="1"/>
      <c r="C401" s="1"/>
      <c r="D401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A1:A1048576 B5:B1048576 C1:AY1048576 BA1:XFD1048576 AZ1:AZ9999 AZ10001:AZ1048576" xr:uid="{00000000-0002-0000-0F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140625" style="2" bestFit="1" customWidth="1"/>
    <col min="2" max="2" width="64.85546875" style="2" bestFit="1" customWidth="1"/>
    <col min="3" max="3" width="12" style="1" bestFit="1" customWidth="1"/>
    <col min="4" max="4" width="15.140625" style="1" customWidth="1"/>
    <col min="5" max="5" width="14.28515625" style="1" customWidth="1"/>
    <col min="6" max="6" width="13.140625" style="1" bestFit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142</v>
      </c>
      <c r="B1" s="36" t="s" vm="1">
        <v>208</v>
      </c>
    </row>
    <row r="2" spans="1:10">
      <c r="A2" s="36" t="s">
        <v>141</v>
      </c>
      <c r="B2" s="36" t="s">
        <v>209</v>
      </c>
    </row>
    <row r="3" spans="1:10">
      <c r="A3" s="36" t="s">
        <v>143</v>
      </c>
      <c r="B3" s="36" t="s">
        <v>210</v>
      </c>
    </row>
    <row r="4" spans="1:10">
      <c r="A4" s="36" t="s">
        <v>144</v>
      </c>
      <c r="B4" s="36">
        <v>8602</v>
      </c>
    </row>
    <row r="5" spans="1:10" ht="18.75">
      <c r="A5" s="150" t="s">
        <v>95</v>
      </c>
      <c r="B5" s="151"/>
      <c r="C5" s="151"/>
      <c r="D5" s="151"/>
      <c r="E5" s="151"/>
      <c r="F5" s="151"/>
      <c r="G5" s="151"/>
      <c r="H5" s="151"/>
      <c r="I5" s="151"/>
      <c r="J5" s="152"/>
    </row>
    <row r="6" spans="1:10" s="3" customFormat="1">
      <c r="A6" s="37" t="s">
        <v>113</v>
      </c>
      <c r="B6" s="38" t="s">
        <v>44</v>
      </c>
      <c r="C6" s="38" t="s">
        <v>100</v>
      </c>
      <c r="D6" s="38" t="s">
        <v>101</v>
      </c>
      <c r="E6" s="38" t="s">
        <v>185</v>
      </c>
      <c r="F6" s="38" t="s">
        <v>184</v>
      </c>
      <c r="G6" s="38" t="s">
        <v>108</v>
      </c>
      <c r="H6" s="38" t="s">
        <v>59</v>
      </c>
      <c r="I6" s="38" t="s">
        <v>145</v>
      </c>
      <c r="J6" s="40" t="s">
        <v>147</v>
      </c>
    </row>
    <row r="7" spans="1:10" s="3" customFormat="1">
      <c r="A7" s="117" t="s">
        <v>2721</v>
      </c>
      <c r="B7" s="118" t="s">
        <v>2721</v>
      </c>
      <c r="C7" s="118" t="s">
        <v>2721</v>
      </c>
      <c r="D7" s="26" t="s">
        <v>21</v>
      </c>
      <c r="E7" s="26" t="s">
        <v>192</v>
      </c>
      <c r="F7" s="118" t="s">
        <v>2721</v>
      </c>
      <c r="G7" s="26" t="s">
        <v>188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9" t="s">
        <v>2721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4" t="s">
        <v>1862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61">
        <v>1.4456668409999998</v>
      </c>
      <c r="H9" s="124" t="s">
        <v>2721</v>
      </c>
      <c r="I9" s="62">
        <f>IFERROR(G9/$G$9,0)</f>
        <v>1</v>
      </c>
      <c r="J9" s="62">
        <f>G9/'סכום נכסי הקרן'!$C$41</f>
        <v>1.8911366766696704E-5</v>
      </c>
    </row>
    <row r="10" spans="1:10">
      <c r="A10" s="69" t="s">
        <v>1863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61">
        <v>0.53160598599999997</v>
      </c>
      <c r="H10" s="124" t="s">
        <v>2721</v>
      </c>
      <c r="I10" s="62">
        <f t="shared" ref="I10:I18" si="0">IFERROR(G10/$G$9,0)</f>
        <v>0.3677237181647442</v>
      </c>
      <c r="J10" s="62">
        <f>G10/'סכום נכסי הקרן'!$C$41</f>
        <v>6.9541581030268878E-6</v>
      </c>
    </row>
    <row r="11" spans="1:10">
      <c r="A11" s="57" t="s">
        <v>177</v>
      </c>
      <c r="B11" s="124" t="s">
        <v>2721</v>
      </c>
      <c r="C11" s="124" t="s">
        <v>2721</v>
      </c>
      <c r="D11" s="124" t="s">
        <v>2721</v>
      </c>
      <c r="E11" s="124" t="s">
        <v>2721</v>
      </c>
      <c r="F11" s="124" t="s">
        <v>2721</v>
      </c>
      <c r="G11" s="61">
        <v>0.53160598599999997</v>
      </c>
      <c r="H11" s="124" t="s">
        <v>2721</v>
      </c>
      <c r="I11" s="62">
        <f t="shared" si="0"/>
        <v>0.3677237181647442</v>
      </c>
      <c r="J11" s="62">
        <f>G11/'סכום נכסי הקרן'!$C$41</f>
        <v>6.9541581030268878E-6</v>
      </c>
    </row>
    <row r="12" spans="1:10">
      <c r="A12" s="60" t="s">
        <v>1864</v>
      </c>
      <c r="B12" s="54" t="s">
        <v>1865</v>
      </c>
      <c r="C12" s="67" t="s">
        <v>129</v>
      </c>
      <c r="D12" s="77">
        <v>45158</v>
      </c>
      <c r="E12" s="61">
        <v>0.32294299999999998</v>
      </c>
      <c r="F12" s="63">
        <v>164613.12</v>
      </c>
      <c r="G12" s="61">
        <v>0.53160598599999997</v>
      </c>
      <c r="H12" s="62">
        <v>2.448392721758908E-10</v>
      </c>
      <c r="I12" s="62">
        <f t="shared" si="0"/>
        <v>0.3677237181647442</v>
      </c>
      <c r="J12" s="62">
        <f>G12/'סכום נכסי הקרן'!$C$41</f>
        <v>6.9541581030268878E-6</v>
      </c>
    </row>
    <row r="13" spans="1:10">
      <c r="A13" s="123" t="s">
        <v>2721</v>
      </c>
      <c r="B13" s="124" t="s">
        <v>2721</v>
      </c>
      <c r="C13" s="124" t="s">
        <v>2721</v>
      </c>
      <c r="D13" s="124" t="s">
        <v>2721</v>
      </c>
      <c r="E13" s="124" t="s">
        <v>2721</v>
      </c>
      <c r="F13" s="124" t="s">
        <v>2721</v>
      </c>
      <c r="G13" s="124" t="s">
        <v>2721</v>
      </c>
      <c r="H13" s="124" t="s">
        <v>2721</v>
      </c>
      <c r="I13" s="124" t="s">
        <v>2721</v>
      </c>
      <c r="J13" s="124" t="s">
        <v>2721</v>
      </c>
    </row>
    <row r="14" spans="1:10">
      <c r="A14" s="69" t="s">
        <v>1866</v>
      </c>
      <c r="B14" s="124" t="s">
        <v>2721</v>
      </c>
      <c r="C14" s="124" t="s">
        <v>2721</v>
      </c>
      <c r="D14" s="124" t="s">
        <v>2721</v>
      </c>
      <c r="E14" s="124" t="s">
        <v>2721</v>
      </c>
      <c r="F14" s="124" t="s">
        <v>2721</v>
      </c>
      <c r="G14" s="61">
        <v>0.91406085500000001</v>
      </c>
      <c r="H14" s="124" t="s">
        <v>2721</v>
      </c>
      <c r="I14" s="62">
        <f t="shared" si="0"/>
        <v>0.63227628183525597</v>
      </c>
      <c r="J14" s="62">
        <f>G14/'סכום נכסי הקרן'!$C$41</f>
        <v>1.1957208663669818E-5</v>
      </c>
    </row>
    <row r="15" spans="1:10">
      <c r="A15" s="71" t="s">
        <v>1867</v>
      </c>
      <c r="B15" s="124" t="s">
        <v>2721</v>
      </c>
      <c r="C15" s="124" t="s">
        <v>2721</v>
      </c>
      <c r="D15" s="124" t="s">
        <v>2721</v>
      </c>
      <c r="E15" s="124" t="s">
        <v>2721</v>
      </c>
      <c r="F15" s="124" t="s">
        <v>2721</v>
      </c>
      <c r="G15" s="61">
        <v>0.91406085500000001</v>
      </c>
      <c r="H15" s="124" t="s">
        <v>2721</v>
      </c>
      <c r="I15" s="62">
        <f t="shared" si="0"/>
        <v>0.63227628183525597</v>
      </c>
      <c r="J15" s="62">
        <f>G15/'סכום נכסי הקרן'!$C$41</f>
        <v>1.1957208663669818E-5</v>
      </c>
    </row>
    <row r="16" spans="1:10">
      <c r="A16" s="60" t="s">
        <v>1868</v>
      </c>
      <c r="B16" s="54" t="s">
        <v>1869</v>
      </c>
      <c r="C16" s="67" t="s">
        <v>128</v>
      </c>
      <c r="D16" s="77">
        <v>44616</v>
      </c>
      <c r="E16" s="61">
        <v>0.13880400000000001</v>
      </c>
      <c r="F16" s="63">
        <v>100927.1</v>
      </c>
      <c r="G16" s="61">
        <v>0.50810951999999998</v>
      </c>
      <c r="H16" s="62">
        <v>1.8018068085106381E-7</v>
      </c>
      <c r="I16" s="62">
        <f t="shared" si="0"/>
        <v>0.35147068853604568</v>
      </c>
      <c r="J16" s="62">
        <f>G16/'סכום נכסי הקרן'!$C$41</f>
        <v>6.6467910986485817E-6</v>
      </c>
    </row>
    <row r="17" spans="1:10">
      <c r="A17" s="60" t="s">
        <v>1870</v>
      </c>
      <c r="B17" s="54">
        <v>9628</v>
      </c>
      <c r="C17" s="67" t="s">
        <v>128</v>
      </c>
      <c r="D17" s="77">
        <v>45103</v>
      </c>
      <c r="E17" s="61">
        <v>4.685700000000001E-2</v>
      </c>
      <c r="F17" s="63">
        <v>130547.18</v>
      </c>
      <c r="G17" s="61">
        <v>0.22186302399999999</v>
      </c>
      <c r="H17" s="62">
        <v>1.5069672171038569E-6</v>
      </c>
      <c r="I17" s="62">
        <f t="shared" si="0"/>
        <v>0.15346760242943142</v>
      </c>
      <c r="J17" s="62">
        <f>G17/'סכום נכסי הקרן'!$C$41</f>
        <v>2.9022821163485711E-6</v>
      </c>
    </row>
    <row r="18" spans="1:10">
      <c r="A18" s="60" t="s">
        <v>1871</v>
      </c>
      <c r="B18" s="54">
        <v>9768</v>
      </c>
      <c r="C18" s="67" t="s">
        <v>128</v>
      </c>
      <c r="D18" s="77">
        <v>45103</v>
      </c>
      <c r="E18" s="61">
        <v>3.8843999999999997E-2</v>
      </c>
      <c r="F18" s="63">
        <v>130662.52</v>
      </c>
      <c r="G18" s="61">
        <v>0.184088311</v>
      </c>
      <c r="H18" s="62">
        <v>1.2503888423021736E-6</v>
      </c>
      <c r="I18" s="62">
        <f t="shared" si="0"/>
        <v>0.12733799086977884</v>
      </c>
      <c r="J18" s="62">
        <f>G18/'סכום נכסי הקרן'!$C$41</f>
        <v>2.4081354486726637E-6</v>
      </c>
    </row>
    <row r="19" spans="1:10">
      <c r="A19" s="123" t="s">
        <v>2721</v>
      </c>
      <c r="B19" s="124" t="s">
        <v>2721</v>
      </c>
      <c r="C19" s="124" t="s">
        <v>2721</v>
      </c>
      <c r="D19" s="124" t="s">
        <v>2721</v>
      </c>
      <c r="E19" s="124" t="s">
        <v>2721</v>
      </c>
      <c r="F19" s="124" t="s">
        <v>2721</v>
      </c>
      <c r="G19" s="124" t="s">
        <v>2721</v>
      </c>
      <c r="H19" s="124" t="s">
        <v>2721</v>
      </c>
      <c r="I19" s="124" t="s">
        <v>2721</v>
      </c>
      <c r="J19" s="124" t="s">
        <v>2721</v>
      </c>
    </row>
    <row r="20" spans="1:10">
      <c r="A20" s="124" t="s">
        <v>2721</v>
      </c>
      <c r="B20" s="124" t="s">
        <v>2721</v>
      </c>
      <c r="C20" s="124" t="s">
        <v>2721</v>
      </c>
      <c r="D20" s="124" t="s">
        <v>2721</v>
      </c>
      <c r="E20" s="124" t="s">
        <v>2721</v>
      </c>
      <c r="F20" s="124" t="s">
        <v>2721</v>
      </c>
      <c r="G20" s="124" t="s">
        <v>2721</v>
      </c>
      <c r="H20" s="124" t="s">
        <v>2721</v>
      </c>
      <c r="I20" s="124" t="s">
        <v>2721</v>
      </c>
      <c r="J20" s="124" t="s">
        <v>2721</v>
      </c>
    </row>
    <row r="21" spans="1:10">
      <c r="A21" s="124" t="s">
        <v>2721</v>
      </c>
      <c r="B21" s="124" t="s">
        <v>2721</v>
      </c>
      <c r="C21" s="124" t="s">
        <v>2721</v>
      </c>
      <c r="D21" s="124" t="s">
        <v>2721</v>
      </c>
      <c r="E21" s="124" t="s">
        <v>2721</v>
      </c>
      <c r="F21" s="124" t="s">
        <v>2721</v>
      </c>
      <c r="G21" s="124" t="s">
        <v>2721</v>
      </c>
      <c r="H21" s="124" t="s">
        <v>2721</v>
      </c>
      <c r="I21" s="124" t="s">
        <v>2721</v>
      </c>
      <c r="J21" s="124" t="s">
        <v>2721</v>
      </c>
    </row>
    <row r="22" spans="1:10">
      <c r="A22" s="92" t="s">
        <v>109</v>
      </c>
      <c r="B22" s="124" t="s">
        <v>2721</v>
      </c>
      <c r="C22" s="124" t="s">
        <v>2721</v>
      </c>
      <c r="D22" s="124" t="s">
        <v>2721</v>
      </c>
      <c r="E22" s="124" t="s">
        <v>2721</v>
      </c>
      <c r="F22" s="124" t="s">
        <v>2721</v>
      </c>
      <c r="G22" s="124" t="s">
        <v>2721</v>
      </c>
      <c r="H22" s="124" t="s">
        <v>2721</v>
      </c>
      <c r="I22" s="124" t="s">
        <v>2721</v>
      </c>
      <c r="J22" s="124" t="s">
        <v>2721</v>
      </c>
    </row>
    <row r="23" spans="1:10">
      <c r="A23" s="92" t="s">
        <v>183</v>
      </c>
      <c r="B23" s="124" t="s">
        <v>2721</v>
      </c>
      <c r="C23" s="124" t="s">
        <v>2721</v>
      </c>
      <c r="D23" s="124" t="s">
        <v>2721</v>
      </c>
      <c r="E23" s="124" t="s">
        <v>2721</v>
      </c>
      <c r="F23" s="124" t="s">
        <v>2721</v>
      </c>
      <c r="G23" s="124" t="s">
        <v>2721</v>
      </c>
      <c r="H23" s="124" t="s">
        <v>2721</v>
      </c>
      <c r="I23" s="124" t="s">
        <v>2721</v>
      </c>
      <c r="J23" s="124" t="s">
        <v>2721</v>
      </c>
    </row>
    <row r="24" spans="1:10">
      <c r="A24" s="92" t="s">
        <v>191</v>
      </c>
      <c r="B24" s="124" t="s">
        <v>2721</v>
      </c>
      <c r="C24" s="124" t="s">
        <v>2721</v>
      </c>
      <c r="D24" s="124" t="s">
        <v>2721</v>
      </c>
      <c r="E24" s="124" t="s">
        <v>2721</v>
      </c>
      <c r="F24" s="124" t="s">
        <v>2721</v>
      </c>
      <c r="G24" s="124" t="s">
        <v>2721</v>
      </c>
      <c r="H24" s="124" t="s">
        <v>2721</v>
      </c>
      <c r="I24" s="124" t="s">
        <v>2721</v>
      </c>
      <c r="J24" s="124" t="s">
        <v>2721</v>
      </c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hidden="1">
      <c r="B119" s="1"/>
    </row>
    <row r="120" spans="1:10" hidden="1">
      <c r="B120" s="1"/>
    </row>
    <row r="121" spans="1:10" hidden="1">
      <c r="B121" s="1"/>
    </row>
    <row r="122" spans="1:10" hidden="1">
      <c r="B122" s="1"/>
    </row>
    <row r="123" spans="1:10" hidden="1">
      <c r="B123" s="1"/>
    </row>
    <row r="124" spans="1:10" hidden="1">
      <c r="B124" s="1"/>
    </row>
    <row r="125" spans="1:10" hidden="1">
      <c r="B125" s="1"/>
    </row>
    <row r="126" spans="1:10" hidden="1">
      <c r="B126" s="1"/>
    </row>
    <row r="127" spans="1:10" hidden="1">
      <c r="B127" s="1"/>
    </row>
    <row r="128" spans="1:10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85546875" style="2" bestFit="1" customWidth="1"/>
    <col min="3" max="3" width="14.42578125" style="2" bestFit="1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142</v>
      </c>
      <c r="B1" s="36" t="s" vm="1">
        <v>208</v>
      </c>
    </row>
    <row r="2" spans="1:11">
      <c r="A2" s="36" t="s">
        <v>141</v>
      </c>
      <c r="B2" s="36" t="s">
        <v>209</v>
      </c>
    </row>
    <row r="3" spans="1:11">
      <c r="A3" s="36" t="s">
        <v>143</v>
      </c>
      <c r="B3" s="36" t="s">
        <v>210</v>
      </c>
    </row>
    <row r="4" spans="1:11">
      <c r="A4" s="36" t="s">
        <v>144</v>
      </c>
      <c r="B4" s="36">
        <v>8602</v>
      </c>
    </row>
    <row r="5" spans="1:11" ht="18.75">
      <c r="A5" s="150" t="s">
        <v>96</v>
      </c>
      <c r="B5" s="151"/>
      <c r="C5" s="151"/>
      <c r="D5" s="151"/>
      <c r="E5" s="151"/>
      <c r="F5" s="151"/>
      <c r="G5" s="151"/>
      <c r="H5" s="151"/>
      <c r="I5" s="151"/>
      <c r="J5" s="151"/>
      <c r="K5" s="152"/>
    </row>
    <row r="6" spans="1:11" s="3" customFormat="1">
      <c r="A6" s="37" t="s">
        <v>113</v>
      </c>
      <c r="B6" s="38" t="s">
        <v>44</v>
      </c>
      <c r="C6" s="38" t="s">
        <v>65</v>
      </c>
      <c r="D6" s="38" t="s">
        <v>100</v>
      </c>
      <c r="E6" s="38" t="s">
        <v>101</v>
      </c>
      <c r="F6" s="38" t="s">
        <v>185</v>
      </c>
      <c r="G6" s="38" t="s">
        <v>184</v>
      </c>
      <c r="H6" s="38" t="s">
        <v>108</v>
      </c>
      <c r="I6" s="38" t="s">
        <v>59</v>
      </c>
      <c r="J6" s="38" t="s">
        <v>145</v>
      </c>
      <c r="K6" s="40" t="s">
        <v>147</v>
      </c>
    </row>
    <row r="7" spans="1:11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2" t="s">
        <v>21</v>
      </c>
      <c r="F7" s="12" t="s">
        <v>192</v>
      </c>
      <c r="G7" s="118" t="s">
        <v>2721</v>
      </c>
      <c r="H7" s="12" t="s">
        <v>188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93" t="s">
        <v>48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94">
        <v>0</v>
      </c>
      <c r="I9" s="124" t="s">
        <v>2721</v>
      </c>
      <c r="J9" s="95">
        <v>0</v>
      </c>
      <c r="K9" s="95">
        <v>0</v>
      </c>
    </row>
    <row r="10" spans="1:11">
      <c r="A10" s="69" t="s">
        <v>1872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100">
        <v>0</v>
      </c>
      <c r="I10" s="124" t="s">
        <v>2721</v>
      </c>
      <c r="J10" s="99">
        <v>0</v>
      </c>
      <c r="K10" s="101">
        <v>0</v>
      </c>
    </row>
    <row r="11" spans="1:11">
      <c r="A11" s="57" t="s">
        <v>1873</v>
      </c>
      <c r="B11" s="54">
        <v>8944</v>
      </c>
      <c r="C11" s="67" t="s">
        <v>516</v>
      </c>
      <c r="D11" s="67" t="s">
        <v>129</v>
      </c>
      <c r="E11" s="77">
        <v>44607</v>
      </c>
      <c r="F11" s="61">
        <v>17.928850000000001</v>
      </c>
      <c r="G11" s="63">
        <v>0</v>
      </c>
      <c r="H11" s="100">
        <v>0</v>
      </c>
      <c r="I11" s="62">
        <v>1.0763333613550155E-7</v>
      </c>
      <c r="J11" s="99">
        <v>0</v>
      </c>
      <c r="K11" s="101">
        <v>0</v>
      </c>
    </row>
    <row r="12" spans="1:11">
      <c r="A12" s="57" t="s">
        <v>1874</v>
      </c>
      <c r="B12" s="54">
        <v>8731</v>
      </c>
      <c r="C12" s="67" t="s">
        <v>151</v>
      </c>
      <c r="D12" s="67" t="s">
        <v>129</v>
      </c>
      <c r="E12" s="77">
        <v>44537</v>
      </c>
      <c r="F12" s="61">
        <v>3.81711</v>
      </c>
      <c r="G12" s="63">
        <v>0</v>
      </c>
      <c r="H12" s="100">
        <v>0</v>
      </c>
      <c r="I12" s="62">
        <v>5.8335750547197111E-7</v>
      </c>
      <c r="J12" s="99">
        <v>0</v>
      </c>
      <c r="K12" s="101">
        <v>0</v>
      </c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91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91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91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64.85546875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142</v>
      </c>
      <c r="B1" s="36" t="s" vm="1">
        <v>208</v>
      </c>
    </row>
    <row r="2" spans="1:11">
      <c r="A2" s="36" t="s">
        <v>141</v>
      </c>
      <c r="B2" s="36" t="s">
        <v>209</v>
      </c>
    </row>
    <row r="3" spans="1:11">
      <c r="A3" s="36" t="s">
        <v>143</v>
      </c>
      <c r="B3" s="36" t="s">
        <v>210</v>
      </c>
    </row>
    <row r="4" spans="1:11">
      <c r="A4" s="36" t="s">
        <v>144</v>
      </c>
      <c r="B4" s="36">
        <v>8602</v>
      </c>
    </row>
    <row r="5" spans="1:11" ht="18.75">
      <c r="A5" s="150" t="s">
        <v>97</v>
      </c>
      <c r="B5" s="151"/>
      <c r="C5" s="151"/>
      <c r="D5" s="151"/>
      <c r="E5" s="151"/>
      <c r="F5" s="151"/>
      <c r="G5" s="151"/>
      <c r="H5" s="151"/>
      <c r="I5" s="151"/>
      <c r="J5" s="151"/>
      <c r="K5" s="152"/>
    </row>
    <row r="6" spans="1:11" s="3" customFormat="1">
      <c r="A6" s="37" t="s">
        <v>113</v>
      </c>
      <c r="B6" s="38" t="s">
        <v>44</v>
      </c>
      <c r="C6" s="38" t="s">
        <v>65</v>
      </c>
      <c r="D6" s="38" t="s">
        <v>100</v>
      </c>
      <c r="E6" s="38" t="s">
        <v>101</v>
      </c>
      <c r="F6" s="38" t="s">
        <v>185</v>
      </c>
      <c r="G6" s="38" t="s">
        <v>184</v>
      </c>
      <c r="H6" s="38" t="s">
        <v>108</v>
      </c>
      <c r="I6" s="38" t="s">
        <v>59</v>
      </c>
      <c r="J6" s="38" t="s">
        <v>145</v>
      </c>
      <c r="K6" s="40" t="s">
        <v>147</v>
      </c>
    </row>
    <row r="7" spans="1:11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2" t="s">
        <v>21</v>
      </c>
      <c r="F7" s="12" t="s">
        <v>192</v>
      </c>
      <c r="G7" s="118" t="s">
        <v>2721</v>
      </c>
      <c r="H7" s="12" t="s">
        <v>188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50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61">
        <v>1.6120314E-2</v>
      </c>
      <c r="I9" s="124" t="s">
        <v>2721</v>
      </c>
      <c r="J9" s="62">
        <f>IFERROR(H9/$H$9,0)</f>
        <v>1</v>
      </c>
      <c r="K9" s="62">
        <f>H9/'סכום נכסי הקרן'!$C$41</f>
        <v>2.1087650473980516E-7</v>
      </c>
    </row>
    <row r="10" spans="1:11">
      <c r="A10" s="69" t="s">
        <v>181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61">
        <v>1.6120314E-2</v>
      </c>
      <c r="I10" s="124" t="s">
        <v>2721</v>
      </c>
      <c r="J10" s="62">
        <f t="shared" ref="J10:J13" si="0">IFERROR(H10/$H$9,0)</f>
        <v>1</v>
      </c>
      <c r="K10" s="62">
        <f>H10/'סכום נכסי הקרן'!$C$41</f>
        <v>2.1087650473980516E-7</v>
      </c>
    </row>
    <row r="11" spans="1:11">
      <c r="A11" s="57" t="s">
        <v>1875</v>
      </c>
      <c r="B11" s="124" t="s">
        <v>2721</v>
      </c>
      <c r="C11" s="124" t="s">
        <v>2721</v>
      </c>
      <c r="D11" s="124" t="s">
        <v>2721</v>
      </c>
      <c r="E11" s="124" t="s">
        <v>2721</v>
      </c>
      <c r="F11" s="124" t="s">
        <v>2721</v>
      </c>
      <c r="G11" s="124" t="s">
        <v>2721</v>
      </c>
      <c r="H11" s="61">
        <v>1.6120314E-2</v>
      </c>
      <c r="I11" s="124" t="s">
        <v>2721</v>
      </c>
      <c r="J11" s="62">
        <f t="shared" si="0"/>
        <v>1</v>
      </c>
      <c r="K11" s="62">
        <f>H11/'סכום נכסי הקרן'!$C$41</f>
        <v>2.1087650473980516E-7</v>
      </c>
    </row>
    <row r="12" spans="1:11">
      <c r="A12" s="60" t="s">
        <v>1876</v>
      </c>
      <c r="B12" s="54" t="s">
        <v>1877</v>
      </c>
      <c r="C12" s="67" t="s">
        <v>1519</v>
      </c>
      <c r="D12" s="67" t="s">
        <v>128</v>
      </c>
      <c r="E12" s="77">
        <v>45274</v>
      </c>
      <c r="F12" s="61">
        <v>-3647.1298499999998</v>
      </c>
      <c r="G12" s="63">
        <v>1.1483000000000001</v>
      </c>
      <c r="H12" s="61">
        <v>-4.1879992000000005E-2</v>
      </c>
      <c r="I12" s="124" t="s">
        <v>2721</v>
      </c>
      <c r="J12" s="62">
        <f t="shared" si="0"/>
        <v>-2.5979637865614778</v>
      </c>
      <c r="K12" s="62">
        <f>H12/'סכום נכסי הקרן'!$C$41</f>
        <v>-5.4784952275067367E-7</v>
      </c>
    </row>
    <row r="13" spans="1:11">
      <c r="A13" s="60" t="s">
        <v>1878</v>
      </c>
      <c r="B13" s="54" t="s">
        <v>1879</v>
      </c>
      <c r="C13" s="67" t="s">
        <v>1519</v>
      </c>
      <c r="D13" s="67" t="s">
        <v>128</v>
      </c>
      <c r="E13" s="77">
        <v>45274</v>
      </c>
      <c r="F13" s="61">
        <v>3647.1298499999998</v>
      </c>
      <c r="G13" s="63">
        <v>1.5903</v>
      </c>
      <c r="H13" s="61">
        <v>5.8000306000000001E-2</v>
      </c>
      <c r="I13" s="124" t="s">
        <v>2721</v>
      </c>
      <c r="J13" s="62">
        <f t="shared" si="0"/>
        <v>3.5979637865614778</v>
      </c>
      <c r="K13" s="62">
        <f>H13/'סכום נכסי הקרן'!$C$41</f>
        <v>7.5872602749047878E-7</v>
      </c>
    </row>
    <row r="14" spans="1:11" s="6" customFormat="1">
      <c r="A14" s="123" t="s">
        <v>2721</v>
      </c>
      <c r="B14" s="124" t="s">
        <v>2721</v>
      </c>
      <c r="C14" s="124" t="s">
        <v>2721</v>
      </c>
      <c r="D14" s="124" t="s">
        <v>2721</v>
      </c>
      <c r="E14" s="124" t="s">
        <v>2721</v>
      </c>
      <c r="F14" s="124" t="s">
        <v>2721</v>
      </c>
      <c r="G14" s="124" t="s">
        <v>2721</v>
      </c>
      <c r="H14" s="124" t="s">
        <v>2721</v>
      </c>
      <c r="I14" s="124" t="s">
        <v>2721</v>
      </c>
      <c r="J14" s="124" t="s">
        <v>2721</v>
      </c>
      <c r="K14" s="124" t="s">
        <v>2721</v>
      </c>
    </row>
    <row r="15" spans="1:11" s="6" customFormat="1">
      <c r="A15" s="124" t="s">
        <v>2721</v>
      </c>
      <c r="B15" s="124" t="s">
        <v>2721</v>
      </c>
      <c r="C15" s="124" t="s">
        <v>2721</v>
      </c>
      <c r="D15" s="124" t="s">
        <v>2721</v>
      </c>
      <c r="E15" s="124" t="s">
        <v>2721</v>
      </c>
      <c r="F15" s="124" t="s">
        <v>2721</v>
      </c>
      <c r="G15" s="124" t="s">
        <v>2721</v>
      </c>
      <c r="H15" s="124" t="s">
        <v>2721</v>
      </c>
      <c r="I15" s="124" t="s">
        <v>2721</v>
      </c>
      <c r="J15" s="124" t="s">
        <v>2721</v>
      </c>
      <c r="K15" s="124" t="s">
        <v>2721</v>
      </c>
    </row>
    <row r="16" spans="1:11" s="6" customFormat="1">
      <c r="A16" s="124" t="s">
        <v>2721</v>
      </c>
      <c r="B16" s="124" t="s">
        <v>2721</v>
      </c>
      <c r="C16" s="124" t="s">
        <v>2721</v>
      </c>
      <c r="D16" s="124" t="s">
        <v>2721</v>
      </c>
      <c r="E16" s="124" t="s">
        <v>2721</v>
      </c>
      <c r="F16" s="124" t="s">
        <v>2721</v>
      </c>
      <c r="G16" s="124" t="s">
        <v>2721</v>
      </c>
      <c r="H16" s="124" t="s">
        <v>2721</v>
      </c>
      <c r="I16" s="124" t="s">
        <v>2721</v>
      </c>
      <c r="J16" s="124" t="s">
        <v>2721</v>
      </c>
      <c r="K16" s="124" t="s">
        <v>2721</v>
      </c>
    </row>
    <row r="17" spans="1:11">
      <c r="A17" s="92" t="s">
        <v>200</v>
      </c>
      <c r="B17" s="124" t="s">
        <v>2721</v>
      </c>
      <c r="C17" s="124" t="s">
        <v>2721</v>
      </c>
      <c r="D17" s="124" t="s">
        <v>2721</v>
      </c>
      <c r="E17" s="124" t="s">
        <v>2721</v>
      </c>
      <c r="F17" s="124" t="s">
        <v>2721</v>
      </c>
      <c r="G17" s="124" t="s">
        <v>2721</v>
      </c>
      <c r="H17" s="124" t="s">
        <v>2721</v>
      </c>
      <c r="I17" s="124" t="s">
        <v>2721</v>
      </c>
      <c r="J17" s="124" t="s">
        <v>2721</v>
      </c>
      <c r="K17" s="124" t="s">
        <v>2721</v>
      </c>
    </row>
    <row r="18" spans="1:11">
      <c r="A18" s="92" t="s">
        <v>109</v>
      </c>
      <c r="B18" s="124" t="s">
        <v>2721</v>
      </c>
      <c r="C18" s="124" t="s">
        <v>2721</v>
      </c>
      <c r="D18" s="124" t="s">
        <v>2721</v>
      </c>
      <c r="E18" s="124" t="s">
        <v>2721</v>
      </c>
      <c r="F18" s="124" t="s">
        <v>2721</v>
      </c>
      <c r="G18" s="124" t="s">
        <v>2721</v>
      </c>
      <c r="H18" s="124" t="s">
        <v>2721</v>
      </c>
      <c r="I18" s="124" t="s">
        <v>2721</v>
      </c>
      <c r="J18" s="124" t="s">
        <v>2721</v>
      </c>
      <c r="K18" s="124" t="s">
        <v>2721</v>
      </c>
    </row>
    <row r="19" spans="1:11">
      <c r="A19" s="92" t="s">
        <v>183</v>
      </c>
      <c r="B19" s="124" t="s">
        <v>2721</v>
      </c>
      <c r="C19" s="124" t="s">
        <v>2721</v>
      </c>
      <c r="D19" s="124" t="s">
        <v>2721</v>
      </c>
      <c r="E19" s="124" t="s">
        <v>2721</v>
      </c>
      <c r="F19" s="124" t="s">
        <v>2721</v>
      </c>
      <c r="G19" s="124" t="s">
        <v>2721</v>
      </c>
      <c r="H19" s="124" t="s">
        <v>2721</v>
      </c>
      <c r="I19" s="124" t="s">
        <v>2721</v>
      </c>
      <c r="J19" s="124" t="s">
        <v>2721</v>
      </c>
      <c r="K19" s="124" t="s">
        <v>2721</v>
      </c>
    </row>
    <row r="20" spans="1:11">
      <c r="A20" s="92" t="s">
        <v>191</v>
      </c>
      <c r="B20" s="124" t="s">
        <v>2721</v>
      </c>
      <c r="C20" s="124" t="s">
        <v>2721</v>
      </c>
      <c r="D20" s="124" t="s">
        <v>2721</v>
      </c>
      <c r="E20" s="124" t="s">
        <v>2721</v>
      </c>
      <c r="F20" s="124" t="s">
        <v>2721</v>
      </c>
      <c r="G20" s="124" t="s">
        <v>2721</v>
      </c>
      <c r="H20" s="124" t="s">
        <v>2721</v>
      </c>
      <c r="I20" s="124" t="s">
        <v>2721</v>
      </c>
      <c r="J20" s="124" t="s">
        <v>2721</v>
      </c>
      <c r="K20" s="124" t="s">
        <v>2721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64.8554687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142</v>
      </c>
      <c r="B1" s="36" t="s" vm="1">
        <v>208</v>
      </c>
    </row>
    <row r="2" spans="1:10">
      <c r="A2" s="36" t="s">
        <v>141</v>
      </c>
      <c r="B2" s="36" t="s">
        <v>209</v>
      </c>
    </row>
    <row r="3" spans="1:10">
      <c r="A3" s="36" t="s">
        <v>143</v>
      </c>
      <c r="B3" s="36" t="s">
        <v>210</v>
      </c>
    </row>
    <row r="4" spans="1:10">
      <c r="A4" s="36" t="s">
        <v>144</v>
      </c>
      <c r="B4" s="36">
        <v>8602</v>
      </c>
    </row>
    <row r="5" spans="1:10" ht="18.75">
      <c r="A5" s="150" t="s">
        <v>98</v>
      </c>
      <c r="B5" s="151"/>
      <c r="C5" s="151"/>
      <c r="D5" s="151"/>
      <c r="E5" s="151"/>
      <c r="F5" s="151"/>
      <c r="G5" s="151"/>
      <c r="H5" s="151"/>
      <c r="I5" s="151"/>
      <c r="J5" s="152"/>
    </row>
    <row r="6" spans="1:10" s="3" customFormat="1">
      <c r="A6" s="37" t="s">
        <v>113</v>
      </c>
      <c r="B6" s="38" t="s">
        <v>44</v>
      </c>
      <c r="C6" s="38" t="s">
        <v>65</v>
      </c>
      <c r="D6" s="38" t="s">
        <v>100</v>
      </c>
      <c r="E6" s="38" t="s">
        <v>101</v>
      </c>
      <c r="F6" s="38" t="s">
        <v>185</v>
      </c>
      <c r="G6" s="38" t="s">
        <v>184</v>
      </c>
      <c r="H6" s="38" t="s">
        <v>108</v>
      </c>
      <c r="I6" s="38" t="s">
        <v>145</v>
      </c>
      <c r="J6" s="40" t="s">
        <v>147</v>
      </c>
    </row>
    <row r="7" spans="1:10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2" t="s">
        <v>21</v>
      </c>
      <c r="F7" s="12" t="s">
        <v>192</v>
      </c>
      <c r="G7" s="118" t="s">
        <v>2721</v>
      </c>
      <c r="H7" s="12" t="s">
        <v>188</v>
      </c>
      <c r="I7" s="26" t="s">
        <v>19</v>
      </c>
      <c r="J7" s="13" t="s">
        <v>19</v>
      </c>
    </row>
    <row r="8" spans="1:10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70" t="s">
        <v>49</v>
      </c>
      <c r="B9" s="120" t="s">
        <v>2721</v>
      </c>
      <c r="C9" s="120" t="s">
        <v>2721</v>
      </c>
      <c r="D9" s="120" t="s">
        <v>2721</v>
      </c>
      <c r="E9" s="120" t="s">
        <v>2721</v>
      </c>
      <c r="F9" s="120" t="s">
        <v>2721</v>
      </c>
      <c r="G9" s="120" t="s">
        <v>2721</v>
      </c>
      <c r="H9" s="72">
        <v>26.855036538000004</v>
      </c>
      <c r="I9" s="75">
        <f>IFERROR(H9/$H$9,0)</f>
        <v>1</v>
      </c>
      <c r="J9" s="75">
        <f>H9/'סכום נכסי הקרן'!$C$41</f>
        <v>3.5130185676241778E-4</v>
      </c>
    </row>
    <row r="10" spans="1:10">
      <c r="A10" s="55" t="s">
        <v>32</v>
      </c>
      <c r="B10" s="121" t="s">
        <v>2721</v>
      </c>
      <c r="C10" s="121" t="s">
        <v>2721</v>
      </c>
      <c r="D10" s="121" t="s">
        <v>2721</v>
      </c>
      <c r="E10" s="121" t="s">
        <v>2721</v>
      </c>
      <c r="F10" s="121" t="s">
        <v>2721</v>
      </c>
      <c r="G10" s="121" t="s">
        <v>2721</v>
      </c>
      <c r="H10" s="64">
        <v>17.484141971999989</v>
      </c>
      <c r="I10" s="65">
        <f t="shared" ref="I10:I73" si="0">IFERROR(H10/$H$9,0)</f>
        <v>0.65105634644212251</v>
      </c>
      <c r="J10" s="65">
        <f>H10/'סכום נכסי הקרן'!$C$41</f>
        <v>2.2871730336207358E-4</v>
      </c>
    </row>
    <row r="11" spans="1:10">
      <c r="A11" s="71" t="s">
        <v>175</v>
      </c>
      <c r="B11" s="121" t="s">
        <v>2721</v>
      </c>
      <c r="C11" s="121" t="s">
        <v>2721</v>
      </c>
      <c r="D11" s="121" t="s">
        <v>2721</v>
      </c>
      <c r="E11" s="121" t="s">
        <v>2721</v>
      </c>
      <c r="F11" s="121" t="s">
        <v>2721</v>
      </c>
      <c r="G11" s="121" t="s">
        <v>2721</v>
      </c>
      <c r="H11" s="64">
        <v>-0.408992931</v>
      </c>
      <c r="I11" s="65">
        <f t="shared" si="0"/>
        <v>-1.5229654609528201E-2</v>
      </c>
      <c r="J11" s="65">
        <f>H11/'סכום נכסי הקרן'!$C$41</f>
        <v>-5.3502059421775718E-6</v>
      </c>
    </row>
    <row r="12" spans="1:10">
      <c r="A12" s="60" t="s">
        <v>1880</v>
      </c>
      <c r="B12" s="54" t="s">
        <v>1881</v>
      </c>
      <c r="C12" s="67" t="s">
        <v>1519</v>
      </c>
      <c r="D12" s="67" t="s">
        <v>129</v>
      </c>
      <c r="E12" s="77">
        <v>44952</v>
      </c>
      <c r="F12" s="61">
        <v>1119.9968730000001</v>
      </c>
      <c r="G12" s="63">
        <v>-38.778080000000003</v>
      </c>
      <c r="H12" s="61">
        <v>-0.43431328499999999</v>
      </c>
      <c r="I12" s="62">
        <f t="shared" si="0"/>
        <v>-1.6172507692754193E-2</v>
      </c>
      <c r="J12" s="62">
        <f>H12/'סכום נכסי הקרן'!$C$41</f>
        <v>-5.6814319809690335E-6</v>
      </c>
    </row>
    <row r="13" spans="1:10">
      <c r="A13" s="60" t="s">
        <v>1882</v>
      </c>
      <c r="B13" s="54" t="s">
        <v>1883</v>
      </c>
      <c r="C13" s="67" t="s">
        <v>1519</v>
      </c>
      <c r="D13" s="67" t="s">
        <v>129</v>
      </c>
      <c r="E13" s="77">
        <v>44952</v>
      </c>
      <c r="F13" s="61">
        <v>1864.0982329999999</v>
      </c>
      <c r="G13" s="63">
        <v>-15.624169999999999</v>
      </c>
      <c r="H13" s="61">
        <v>-0.29124988400000001</v>
      </c>
      <c r="I13" s="62">
        <f t="shared" si="0"/>
        <v>-1.0845261133340112E-2</v>
      </c>
      <c r="J13" s="62">
        <f>H13/'סכום נכסי הקרן'!$C$41</f>
        <v>-3.8099603732156644E-6</v>
      </c>
    </row>
    <row r="14" spans="1:10" s="6" customFormat="1">
      <c r="A14" s="60" t="s">
        <v>768</v>
      </c>
      <c r="B14" s="54" t="s">
        <v>1884</v>
      </c>
      <c r="C14" s="67" t="s">
        <v>1519</v>
      </c>
      <c r="D14" s="67" t="s">
        <v>129</v>
      </c>
      <c r="E14" s="77">
        <v>45244</v>
      </c>
      <c r="F14" s="61">
        <v>926.37789599999985</v>
      </c>
      <c r="G14" s="63">
        <v>10.994979000000001</v>
      </c>
      <c r="H14" s="61">
        <v>0.10185505800000001</v>
      </c>
      <c r="I14" s="62">
        <f t="shared" si="0"/>
        <v>3.7927730187920102E-3</v>
      </c>
      <c r="J14" s="62">
        <f>H14/'סכום נכסי הקרן'!$C$41</f>
        <v>1.3324082037800336E-6</v>
      </c>
    </row>
    <row r="15" spans="1:10" s="6" customFormat="1">
      <c r="A15" s="60" t="s">
        <v>894</v>
      </c>
      <c r="B15" s="54" t="s">
        <v>1885</v>
      </c>
      <c r="C15" s="67" t="s">
        <v>1519</v>
      </c>
      <c r="D15" s="67" t="s">
        <v>129</v>
      </c>
      <c r="E15" s="77">
        <v>44965</v>
      </c>
      <c r="F15" s="61">
        <v>447.98991000000001</v>
      </c>
      <c r="G15" s="63">
        <v>-2.479949</v>
      </c>
      <c r="H15" s="61">
        <v>-1.1109919999999999E-2</v>
      </c>
      <c r="I15" s="62">
        <f t="shared" si="0"/>
        <v>-4.1369967917486946E-4</v>
      </c>
      <c r="J15" s="62">
        <f>H15/'סכום נכסי הקרן'!$C$41</f>
        <v>-1.4533346543614818E-7</v>
      </c>
    </row>
    <row r="16" spans="1:10" s="6" customFormat="1">
      <c r="A16" s="60" t="s">
        <v>894</v>
      </c>
      <c r="B16" s="54" t="s">
        <v>1886</v>
      </c>
      <c r="C16" s="67" t="s">
        <v>1519</v>
      </c>
      <c r="D16" s="67" t="s">
        <v>129</v>
      </c>
      <c r="E16" s="77">
        <v>44952</v>
      </c>
      <c r="F16" s="61">
        <v>1289.802576</v>
      </c>
      <c r="G16" s="63">
        <v>7.9122940000000002</v>
      </c>
      <c r="H16" s="61">
        <v>0.102052975</v>
      </c>
      <c r="I16" s="62">
        <f t="shared" si="0"/>
        <v>3.8001428467838634E-3</v>
      </c>
      <c r="J16" s="62">
        <f>H16/'סכום נכסי הקרן'!$C$41</f>
        <v>1.3349972380375914E-6</v>
      </c>
    </row>
    <row r="17" spans="1:10">
      <c r="A17" s="60" t="s">
        <v>783</v>
      </c>
      <c r="B17" s="54" t="s">
        <v>1887</v>
      </c>
      <c r="C17" s="67" t="s">
        <v>1519</v>
      </c>
      <c r="D17" s="67" t="s">
        <v>129</v>
      </c>
      <c r="E17" s="77">
        <v>45091</v>
      </c>
      <c r="F17" s="61">
        <v>1097.534795</v>
      </c>
      <c r="G17" s="63">
        <v>5.8367300000000002</v>
      </c>
      <c r="H17" s="61">
        <v>6.4060137999999989E-2</v>
      </c>
      <c r="I17" s="62">
        <f t="shared" si="0"/>
        <v>2.3854049838790796E-3</v>
      </c>
      <c r="J17" s="62">
        <f>H17/'סכום נכסי הקרן'!$C$41</f>
        <v>8.3799719996704594E-7</v>
      </c>
    </row>
    <row r="18" spans="1:10">
      <c r="A18" s="60" t="s">
        <v>803</v>
      </c>
      <c r="B18" s="54" t="s">
        <v>1888</v>
      </c>
      <c r="C18" s="67" t="s">
        <v>1519</v>
      </c>
      <c r="D18" s="67" t="s">
        <v>129</v>
      </c>
      <c r="E18" s="77">
        <v>44917</v>
      </c>
      <c r="F18" s="61">
        <v>1774.3553649999999</v>
      </c>
      <c r="G18" s="63">
        <v>-1.4228719999999999</v>
      </c>
      <c r="H18" s="61">
        <v>-2.5246802999999998E-2</v>
      </c>
      <c r="I18" s="62">
        <f t="shared" si="0"/>
        <v>-9.401142673656635E-4</v>
      </c>
      <c r="J18" s="62">
        <f>H18/'סכום נכסי הקרן'!$C$41</f>
        <v>-3.3026388769439768E-7</v>
      </c>
    </row>
    <row r="19" spans="1:10">
      <c r="A19" s="60" t="s">
        <v>803</v>
      </c>
      <c r="B19" s="54" t="s">
        <v>1889</v>
      </c>
      <c r="C19" s="67" t="s">
        <v>1519</v>
      </c>
      <c r="D19" s="67" t="s">
        <v>129</v>
      </c>
      <c r="E19" s="77">
        <v>45043</v>
      </c>
      <c r="F19" s="61">
        <v>1462.3001400000001</v>
      </c>
      <c r="G19" s="63">
        <v>5.8099420000000004</v>
      </c>
      <c r="H19" s="61">
        <v>8.4958789999999992E-2</v>
      </c>
      <c r="I19" s="62">
        <f t="shared" si="0"/>
        <v>3.1636073136516833E-3</v>
      </c>
      <c r="J19" s="62">
        <f>H19/'סכום נכסי הקרן'!$C$41</f>
        <v>1.1113811233530011E-6</v>
      </c>
    </row>
    <row r="20" spans="1:10">
      <c r="A20" s="123" t="s">
        <v>2721</v>
      </c>
      <c r="B20" s="124" t="s">
        <v>2721</v>
      </c>
      <c r="C20" s="124" t="s">
        <v>2721</v>
      </c>
      <c r="D20" s="124" t="s">
        <v>2721</v>
      </c>
      <c r="E20" s="124" t="s">
        <v>2721</v>
      </c>
      <c r="F20" s="124" t="s">
        <v>2721</v>
      </c>
      <c r="G20" s="124" t="s">
        <v>2721</v>
      </c>
      <c r="H20" s="124" t="s">
        <v>2721</v>
      </c>
      <c r="I20" s="124" t="s">
        <v>2721</v>
      </c>
      <c r="J20" s="124" t="s">
        <v>2721</v>
      </c>
    </row>
    <row r="21" spans="1:10">
      <c r="A21" s="71" t="s">
        <v>1875</v>
      </c>
      <c r="B21" s="121" t="s">
        <v>2721</v>
      </c>
      <c r="C21" s="121" t="s">
        <v>2721</v>
      </c>
      <c r="D21" s="121" t="s">
        <v>2721</v>
      </c>
      <c r="E21" s="121" t="s">
        <v>2721</v>
      </c>
      <c r="F21" s="121" t="s">
        <v>2721</v>
      </c>
      <c r="G21" s="121" t="s">
        <v>2721</v>
      </c>
      <c r="H21" s="64">
        <v>19.07790358099999</v>
      </c>
      <c r="I21" s="65">
        <f t="shared" si="0"/>
        <v>0.71040318839278682</v>
      </c>
      <c r="J21" s="65">
        <f>H21/'סכום נכסי הקרן'!$C$41</f>
        <v>2.4956595913232769E-4</v>
      </c>
    </row>
    <row r="22" spans="1:10">
      <c r="A22" s="60" t="s">
        <v>1890</v>
      </c>
      <c r="B22" s="54" t="s">
        <v>1891</v>
      </c>
      <c r="C22" s="67" t="s">
        <v>1519</v>
      </c>
      <c r="D22" s="67" t="s">
        <v>128</v>
      </c>
      <c r="E22" s="77">
        <v>45252</v>
      </c>
      <c r="F22" s="61">
        <v>2204.9129509999998</v>
      </c>
      <c r="G22" s="63">
        <v>2.2283240000000002</v>
      </c>
      <c r="H22" s="61">
        <v>4.9132597E-2</v>
      </c>
      <c r="I22" s="62">
        <f t="shared" si="0"/>
        <v>1.8295486930534294E-3</v>
      </c>
      <c r="J22" s="62">
        <f>H22/'סכום נכסי הקרן'!$C$41</f>
        <v>6.4272385290692455E-7</v>
      </c>
    </row>
    <row r="23" spans="1:10">
      <c r="A23" s="60" t="s">
        <v>1892</v>
      </c>
      <c r="B23" s="54" t="s">
        <v>1893</v>
      </c>
      <c r="C23" s="67" t="s">
        <v>1519</v>
      </c>
      <c r="D23" s="67" t="s">
        <v>128</v>
      </c>
      <c r="E23" s="77">
        <v>45223</v>
      </c>
      <c r="F23" s="61">
        <v>7212.1841029999996</v>
      </c>
      <c r="G23" s="63">
        <v>9.9413859999999996</v>
      </c>
      <c r="H23" s="61">
        <v>0.71699106400000001</v>
      </c>
      <c r="I23" s="62">
        <f t="shared" si="0"/>
        <v>2.6698569669992973E-2</v>
      </c>
      <c r="J23" s="62">
        <f>H23/'סכום נכסי הקרן'!$C$41</f>
        <v>9.3792570979693037E-6</v>
      </c>
    </row>
    <row r="24" spans="1:10">
      <c r="A24" s="60" t="s">
        <v>1894</v>
      </c>
      <c r="B24" s="54" t="s">
        <v>1895</v>
      </c>
      <c r="C24" s="67" t="s">
        <v>1519</v>
      </c>
      <c r="D24" s="67" t="s">
        <v>128</v>
      </c>
      <c r="E24" s="77">
        <v>45131</v>
      </c>
      <c r="F24" s="61">
        <v>1841.0183999999999</v>
      </c>
      <c r="G24" s="63">
        <v>-1.8345130000000001</v>
      </c>
      <c r="H24" s="61">
        <v>-3.3773723999999998E-2</v>
      </c>
      <c r="I24" s="62">
        <f t="shared" si="0"/>
        <v>-1.2576309085340479E-3</v>
      </c>
      <c r="J24" s="62">
        <f>H24/'סכום נכסי הקרן'!$C$41</f>
        <v>-4.4180807328981747E-7</v>
      </c>
    </row>
    <row r="25" spans="1:10">
      <c r="A25" s="60" t="s">
        <v>1896</v>
      </c>
      <c r="B25" s="54" t="s">
        <v>1897</v>
      </c>
      <c r="C25" s="67" t="s">
        <v>1519</v>
      </c>
      <c r="D25" s="67" t="s">
        <v>128</v>
      </c>
      <c r="E25" s="77">
        <v>45131</v>
      </c>
      <c r="F25" s="61">
        <v>1845.805513</v>
      </c>
      <c r="G25" s="63">
        <v>-1.720221</v>
      </c>
      <c r="H25" s="61">
        <v>-3.1751928999999998E-2</v>
      </c>
      <c r="I25" s="62">
        <f t="shared" si="0"/>
        <v>-1.1823454030707003E-3</v>
      </c>
      <c r="J25" s="62">
        <f>H25/'סכום נכסי הקרן'!$C$41</f>
        <v>-4.1536013543324628E-7</v>
      </c>
    </row>
    <row r="26" spans="1:10">
      <c r="A26" s="60" t="s">
        <v>1898</v>
      </c>
      <c r="B26" s="54" t="s">
        <v>1899</v>
      </c>
      <c r="C26" s="67" t="s">
        <v>1519</v>
      </c>
      <c r="D26" s="67" t="s">
        <v>128</v>
      </c>
      <c r="E26" s="77">
        <v>45138</v>
      </c>
      <c r="F26" s="61">
        <v>3935.327663</v>
      </c>
      <c r="G26" s="63">
        <v>0.75822500000000004</v>
      </c>
      <c r="H26" s="61">
        <v>2.9838619000000004E-2</v>
      </c>
      <c r="I26" s="62">
        <f t="shared" si="0"/>
        <v>1.1110995495306147E-3</v>
      </c>
      <c r="J26" s="62">
        <f>H26/'סכום נכסי הקרן'!$C$41</f>
        <v>3.9033133479799095E-7</v>
      </c>
    </row>
    <row r="27" spans="1:10">
      <c r="A27" s="60" t="s">
        <v>1900</v>
      </c>
      <c r="B27" s="54" t="s">
        <v>1901</v>
      </c>
      <c r="C27" s="67" t="s">
        <v>1519</v>
      </c>
      <c r="D27" s="67" t="s">
        <v>128</v>
      </c>
      <c r="E27" s="77">
        <v>45274</v>
      </c>
      <c r="F27" s="61">
        <v>1576.4581949999999</v>
      </c>
      <c r="G27" s="63">
        <v>1.4278599999999999</v>
      </c>
      <c r="H27" s="61">
        <v>2.2509616999999999E-2</v>
      </c>
      <c r="I27" s="62">
        <f t="shared" si="0"/>
        <v>8.3818977375617364E-4</v>
      </c>
      <c r="J27" s="62">
        <f>H27/'סכום נכסי הקרן'!$C$41</f>
        <v>2.944576238398147E-7</v>
      </c>
    </row>
    <row r="28" spans="1:10">
      <c r="A28" s="60" t="s">
        <v>1902</v>
      </c>
      <c r="B28" s="54" t="s">
        <v>1903</v>
      </c>
      <c r="C28" s="67" t="s">
        <v>1519</v>
      </c>
      <c r="D28" s="67" t="s">
        <v>128</v>
      </c>
      <c r="E28" s="77">
        <v>45274</v>
      </c>
      <c r="F28" s="61">
        <v>1577.1046200000001</v>
      </c>
      <c r="G28" s="63">
        <v>1.4682630000000001</v>
      </c>
      <c r="H28" s="61">
        <v>2.3156041999999998E-2</v>
      </c>
      <c r="I28" s="62">
        <f t="shared" si="0"/>
        <v>8.6226067751701211E-4</v>
      </c>
      <c r="J28" s="62">
        <f>H28/'סכום נכסי הקרן'!$C$41</f>
        <v>3.029137770249467E-7</v>
      </c>
    </row>
    <row r="29" spans="1:10">
      <c r="A29" s="60" t="s">
        <v>1904</v>
      </c>
      <c r="B29" s="54" t="s">
        <v>1905</v>
      </c>
      <c r="C29" s="67" t="s">
        <v>1519</v>
      </c>
      <c r="D29" s="67" t="s">
        <v>128</v>
      </c>
      <c r="E29" s="77">
        <v>45132</v>
      </c>
      <c r="F29" s="61">
        <v>1314.3281359999999</v>
      </c>
      <c r="G29" s="63">
        <v>1.0965450000000001</v>
      </c>
      <c r="H29" s="61">
        <v>1.4412205999999999E-2</v>
      </c>
      <c r="I29" s="62">
        <f t="shared" si="0"/>
        <v>5.3666678053506495E-4</v>
      </c>
      <c r="J29" s="62">
        <f>H29/'סכום נכסי הקרן'!$C$41</f>
        <v>1.8853203646467731E-7</v>
      </c>
    </row>
    <row r="30" spans="1:10">
      <c r="A30" s="60" t="s">
        <v>1906</v>
      </c>
      <c r="B30" s="54" t="s">
        <v>1907</v>
      </c>
      <c r="C30" s="67" t="s">
        <v>1519</v>
      </c>
      <c r="D30" s="67" t="s">
        <v>128</v>
      </c>
      <c r="E30" s="77">
        <v>45258</v>
      </c>
      <c r="F30" s="61">
        <v>3061.9881810000002</v>
      </c>
      <c r="G30" s="63">
        <v>1.573842</v>
      </c>
      <c r="H30" s="61">
        <v>4.8190846000000002E-2</v>
      </c>
      <c r="I30" s="62">
        <f t="shared" si="0"/>
        <v>1.7944807459788679E-3</v>
      </c>
      <c r="J30" s="62">
        <f>H30/'סכום נכסי הקרן'!$C$41</f>
        <v>6.3040441798678488E-7</v>
      </c>
    </row>
    <row r="31" spans="1:10">
      <c r="A31" s="60" t="s">
        <v>1908</v>
      </c>
      <c r="B31" s="54" t="s">
        <v>1909</v>
      </c>
      <c r="C31" s="67" t="s">
        <v>1519</v>
      </c>
      <c r="D31" s="67" t="s">
        <v>128</v>
      </c>
      <c r="E31" s="77">
        <v>45258</v>
      </c>
      <c r="F31" s="61">
        <v>849.01779999999997</v>
      </c>
      <c r="G31" s="63">
        <v>1.6988760000000001</v>
      </c>
      <c r="H31" s="61">
        <v>1.4423755999999999E-2</v>
      </c>
      <c r="I31" s="62">
        <f t="shared" si="0"/>
        <v>5.3709686745688533E-4</v>
      </c>
      <c r="J31" s="62">
        <f>H31/'סכום נכסי הקרן'!$C$41</f>
        <v>1.8868312679888201E-7</v>
      </c>
    </row>
    <row r="32" spans="1:10">
      <c r="A32" s="60" t="s">
        <v>1910</v>
      </c>
      <c r="B32" s="54" t="s">
        <v>1911</v>
      </c>
      <c r="C32" s="67" t="s">
        <v>1519</v>
      </c>
      <c r="D32" s="67" t="s">
        <v>128</v>
      </c>
      <c r="E32" s="77">
        <v>45251</v>
      </c>
      <c r="F32" s="61">
        <v>527.33915000000002</v>
      </c>
      <c r="G32" s="63">
        <v>1.695227</v>
      </c>
      <c r="H32" s="61">
        <v>8.9395930000000009E-3</v>
      </c>
      <c r="I32" s="62">
        <f t="shared" si="0"/>
        <v>3.3288329313387581E-4</v>
      </c>
      <c r="J32" s="62">
        <f>H32/'סכום נכסי הקרן'!$C$41</f>
        <v>1.1694251896311878E-7</v>
      </c>
    </row>
    <row r="33" spans="1:10">
      <c r="A33" s="60" t="s">
        <v>1912</v>
      </c>
      <c r="B33" s="54" t="s">
        <v>1913</v>
      </c>
      <c r="C33" s="67" t="s">
        <v>1519</v>
      </c>
      <c r="D33" s="67" t="s">
        <v>128</v>
      </c>
      <c r="E33" s="77">
        <v>45251</v>
      </c>
      <c r="F33" s="61">
        <v>637.42266900000004</v>
      </c>
      <c r="G33" s="63">
        <v>1.7701499999999999</v>
      </c>
      <c r="H33" s="61">
        <v>1.1283336999999999E-2</v>
      </c>
      <c r="I33" s="62">
        <f t="shared" si="0"/>
        <v>4.2015720157498294E-4</v>
      </c>
      <c r="J33" s="62">
        <f>H33/'סכום נכסי הקרן'!$C$41</f>
        <v>1.4760200504539294E-7</v>
      </c>
    </row>
    <row r="34" spans="1:10">
      <c r="A34" s="60" t="s">
        <v>1912</v>
      </c>
      <c r="B34" s="54" t="s">
        <v>1914</v>
      </c>
      <c r="C34" s="67" t="s">
        <v>1519</v>
      </c>
      <c r="D34" s="67" t="s">
        <v>128</v>
      </c>
      <c r="E34" s="77">
        <v>45251</v>
      </c>
      <c r="F34" s="61">
        <v>1055.4827399999999</v>
      </c>
      <c r="G34" s="63">
        <v>1.7701499999999999</v>
      </c>
      <c r="H34" s="61">
        <v>1.8683627000000001E-2</v>
      </c>
      <c r="I34" s="62">
        <f t="shared" si="0"/>
        <v>6.9572152596264697E-4</v>
      </c>
      <c r="J34" s="62">
        <f>H34/'סכום נכסי הקרן'!$C$41</f>
        <v>2.4440826386026053E-7</v>
      </c>
    </row>
    <row r="35" spans="1:10">
      <c r="A35" s="60" t="s">
        <v>1915</v>
      </c>
      <c r="B35" s="54" t="s">
        <v>1916</v>
      </c>
      <c r="C35" s="67" t="s">
        <v>1519</v>
      </c>
      <c r="D35" s="67" t="s">
        <v>128</v>
      </c>
      <c r="E35" s="77">
        <v>45251</v>
      </c>
      <c r="F35" s="61">
        <v>1319.6766379999999</v>
      </c>
      <c r="G35" s="63">
        <v>1.794208</v>
      </c>
      <c r="H35" s="61">
        <v>2.3677746E-2</v>
      </c>
      <c r="I35" s="62">
        <f t="shared" si="0"/>
        <v>8.8168735002448707E-4</v>
      </c>
      <c r="J35" s="62">
        <f>H35/'סכום נכסי הקרן'!$C$41</f>
        <v>3.097384031475381E-7</v>
      </c>
    </row>
    <row r="36" spans="1:10">
      <c r="A36" s="60" t="s">
        <v>1915</v>
      </c>
      <c r="B36" s="54" t="s">
        <v>1917</v>
      </c>
      <c r="C36" s="67" t="s">
        <v>1519</v>
      </c>
      <c r="D36" s="67" t="s">
        <v>128</v>
      </c>
      <c r="E36" s="77">
        <v>45251</v>
      </c>
      <c r="F36" s="61">
        <v>1487.6839219999999</v>
      </c>
      <c r="G36" s="63">
        <v>1.794208</v>
      </c>
      <c r="H36" s="61">
        <v>2.6692146E-2</v>
      </c>
      <c r="I36" s="62">
        <f t="shared" si="0"/>
        <v>9.9393445107514504E-4</v>
      </c>
      <c r="J36" s="62">
        <f>H36/'סכום נכסי הקרן'!$C$41</f>
        <v>3.4917101816283301E-7</v>
      </c>
    </row>
    <row r="37" spans="1:10">
      <c r="A37" s="60" t="s">
        <v>1918</v>
      </c>
      <c r="B37" s="54" t="s">
        <v>1919</v>
      </c>
      <c r="C37" s="67" t="s">
        <v>1519</v>
      </c>
      <c r="D37" s="67" t="s">
        <v>128</v>
      </c>
      <c r="E37" s="77">
        <v>45132</v>
      </c>
      <c r="F37" s="61">
        <v>1275.2617499999999</v>
      </c>
      <c r="G37" s="63">
        <v>1.3549059999999999</v>
      </c>
      <c r="H37" s="61">
        <v>1.7278591999999999E-2</v>
      </c>
      <c r="I37" s="62">
        <f t="shared" si="0"/>
        <v>6.4340228975487369E-4</v>
      </c>
      <c r="J37" s="62">
        <f>H37/'סכום נכסי הקרן'!$C$41</f>
        <v>2.2602841903607826E-7</v>
      </c>
    </row>
    <row r="38" spans="1:10">
      <c r="A38" s="60" t="s">
        <v>1920</v>
      </c>
      <c r="B38" s="54" t="s">
        <v>1921</v>
      </c>
      <c r="C38" s="67" t="s">
        <v>1519</v>
      </c>
      <c r="D38" s="67" t="s">
        <v>128</v>
      </c>
      <c r="E38" s="77">
        <v>45132</v>
      </c>
      <c r="F38" s="61">
        <v>3846.2511249999998</v>
      </c>
      <c r="G38" s="63">
        <v>1.3763749999999999</v>
      </c>
      <c r="H38" s="61">
        <v>5.2938823999999995E-2</v>
      </c>
      <c r="I38" s="62">
        <f t="shared" si="0"/>
        <v>1.9712810267486069E-3</v>
      </c>
      <c r="J38" s="62">
        <f>H38/'סכום נכסי הקרן'!$C$41</f>
        <v>6.9251468489731086E-7</v>
      </c>
    </row>
    <row r="39" spans="1:10">
      <c r="A39" s="60" t="s">
        <v>1922</v>
      </c>
      <c r="B39" s="54" t="s">
        <v>1923</v>
      </c>
      <c r="C39" s="67" t="s">
        <v>1519</v>
      </c>
      <c r="D39" s="67" t="s">
        <v>128</v>
      </c>
      <c r="E39" s="77">
        <v>45132</v>
      </c>
      <c r="F39" s="61">
        <v>2112.2870600000001</v>
      </c>
      <c r="G39" s="63">
        <v>1.384423</v>
      </c>
      <c r="H39" s="61">
        <v>2.924299E-2</v>
      </c>
      <c r="I39" s="62">
        <f t="shared" si="0"/>
        <v>1.0889201345386751E-3</v>
      </c>
      <c r="J39" s="62">
        <f>H39/'סכום נכסי הקרן'!$C$41</f>
        <v>3.8253966512941836E-7</v>
      </c>
    </row>
    <row r="40" spans="1:10">
      <c r="A40" s="60" t="s">
        <v>1924</v>
      </c>
      <c r="B40" s="54" t="s">
        <v>1925</v>
      </c>
      <c r="C40" s="67" t="s">
        <v>1519</v>
      </c>
      <c r="D40" s="67" t="s">
        <v>128</v>
      </c>
      <c r="E40" s="77">
        <v>45132</v>
      </c>
      <c r="F40" s="61">
        <v>1585.9390950000002</v>
      </c>
      <c r="G40" s="63">
        <v>1.491611</v>
      </c>
      <c r="H40" s="61">
        <v>2.3656043000000002E-2</v>
      </c>
      <c r="I40" s="62">
        <f t="shared" si="0"/>
        <v>8.808791962180572E-4</v>
      </c>
      <c r="J40" s="62">
        <f>H40/'סכום נכסי הקרן'!$C$41</f>
        <v>3.0945449721478968E-7</v>
      </c>
    </row>
    <row r="41" spans="1:10">
      <c r="A41" s="60" t="s">
        <v>1926</v>
      </c>
      <c r="B41" s="54" t="s">
        <v>1927</v>
      </c>
      <c r="C41" s="67" t="s">
        <v>1519</v>
      </c>
      <c r="D41" s="67" t="s">
        <v>128</v>
      </c>
      <c r="E41" s="77">
        <v>45272</v>
      </c>
      <c r="F41" s="61">
        <v>1057.5513000000001</v>
      </c>
      <c r="G41" s="63">
        <v>2.0410910000000002</v>
      </c>
      <c r="H41" s="61">
        <v>2.1585581999999999E-2</v>
      </c>
      <c r="I41" s="62">
        <f t="shared" si="0"/>
        <v>8.0378151671684742E-4</v>
      </c>
      <c r="J41" s="62">
        <f>H41/'סכום נכסי הקרן'!$C$41</f>
        <v>2.8236993925394085E-7</v>
      </c>
    </row>
    <row r="42" spans="1:10">
      <c r="A42" s="60" t="s">
        <v>1928</v>
      </c>
      <c r="B42" s="54" t="s">
        <v>1929</v>
      </c>
      <c r="C42" s="67" t="s">
        <v>1519</v>
      </c>
      <c r="D42" s="67" t="s">
        <v>128</v>
      </c>
      <c r="E42" s="77">
        <v>45250</v>
      </c>
      <c r="F42" s="61">
        <v>899.333754</v>
      </c>
      <c r="G42" s="63">
        <v>1.9945440000000001</v>
      </c>
      <c r="H42" s="61">
        <v>1.7937605999999998E-2</v>
      </c>
      <c r="I42" s="62">
        <f t="shared" si="0"/>
        <v>6.6794196964201481E-4</v>
      </c>
      <c r="J42" s="62">
        <f>H42/'סכום נכסי הקרן'!$C$41</f>
        <v>2.3464925414478633E-7</v>
      </c>
    </row>
    <row r="43" spans="1:10">
      <c r="A43" s="60" t="s">
        <v>1928</v>
      </c>
      <c r="B43" s="54" t="s">
        <v>1930</v>
      </c>
      <c r="C43" s="67" t="s">
        <v>1519</v>
      </c>
      <c r="D43" s="67" t="s">
        <v>128</v>
      </c>
      <c r="E43" s="77">
        <v>45250</v>
      </c>
      <c r="F43" s="61">
        <v>1064.9447729999999</v>
      </c>
      <c r="G43" s="63">
        <v>1.9945440000000001</v>
      </c>
      <c r="H43" s="61">
        <v>2.1240790999999998E-2</v>
      </c>
      <c r="I43" s="62">
        <f t="shared" si="0"/>
        <v>7.9094254703188278E-4</v>
      </c>
      <c r="J43" s="62">
        <f>H43/'סכום נכסי הקרן'!$C$41</f>
        <v>2.7785958536469639E-7</v>
      </c>
    </row>
    <row r="44" spans="1:10">
      <c r="A44" s="60" t="s">
        <v>1931</v>
      </c>
      <c r="B44" s="54" t="s">
        <v>1932</v>
      </c>
      <c r="C44" s="67" t="s">
        <v>1519</v>
      </c>
      <c r="D44" s="67" t="s">
        <v>128</v>
      </c>
      <c r="E44" s="77">
        <v>45271</v>
      </c>
      <c r="F44" s="61">
        <v>3069.3982799999999</v>
      </c>
      <c r="G44" s="63">
        <v>2.1030929999999999</v>
      </c>
      <c r="H44" s="61">
        <v>6.4552304000000005E-2</v>
      </c>
      <c r="I44" s="62">
        <f t="shared" si="0"/>
        <v>2.403731750975583E-3</v>
      </c>
      <c r="J44" s="62">
        <f>H44/'סכום נכסי הקרן'!$C$41</f>
        <v>8.4443542727649992E-7</v>
      </c>
    </row>
    <row r="45" spans="1:10">
      <c r="A45" s="60" t="s">
        <v>1933</v>
      </c>
      <c r="B45" s="54" t="s">
        <v>1934</v>
      </c>
      <c r="C45" s="67" t="s">
        <v>1519</v>
      </c>
      <c r="D45" s="67" t="s">
        <v>128</v>
      </c>
      <c r="E45" s="77">
        <v>45271</v>
      </c>
      <c r="F45" s="61">
        <v>3969.5881880000002</v>
      </c>
      <c r="G45" s="63">
        <v>2.1163780000000001</v>
      </c>
      <c r="H45" s="61">
        <v>8.4011493999999992E-2</v>
      </c>
      <c r="I45" s="62">
        <f t="shared" si="0"/>
        <v>3.1283328876176852E-3</v>
      </c>
      <c r="J45" s="62">
        <f>H45/'סכום נכסי הקרן'!$C$41</f>
        <v>1.0989891519910289E-6</v>
      </c>
    </row>
    <row r="46" spans="1:10">
      <c r="A46" s="60" t="s">
        <v>1935</v>
      </c>
      <c r="B46" s="54" t="s">
        <v>1936</v>
      </c>
      <c r="C46" s="67" t="s">
        <v>1519</v>
      </c>
      <c r="D46" s="67" t="s">
        <v>128</v>
      </c>
      <c r="E46" s="77">
        <v>45250</v>
      </c>
      <c r="F46" s="61">
        <v>4500.6981500000002</v>
      </c>
      <c r="G46" s="63">
        <v>2.0822859999999999</v>
      </c>
      <c r="H46" s="61">
        <v>9.3717413999999999E-2</v>
      </c>
      <c r="I46" s="62">
        <f t="shared" si="0"/>
        <v>3.4897518708414126E-3</v>
      </c>
      <c r="J46" s="62">
        <f>H46/'סכום נכסי הקרן'!$C$41</f>
        <v>1.2259563118667093E-6</v>
      </c>
    </row>
    <row r="47" spans="1:10">
      <c r="A47" s="60" t="s">
        <v>1937</v>
      </c>
      <c r="B47" s="54" t="s">
        <v>1938</v>
      </c>
      <c r="C47" s="67" t="s">
        <v>1519</v>
      </c>
      <c r="D47" s="67" t="s">
        <v>128</v>
      </c>
      <c r="E47" s="77">
        <v>45252</v>
      </c>
      <c r="F47" s="61">
        <v>640.23344999999995</v>
      </c>
      <c r="G47" s="63">
        <v>2.2230240000000001</v>
      </c>
      <c r="H47" s="61">
        <v>1.4232545999999999E-2</v>
      </c>
      <c r="I47" s="62">
        <f t="shared" si="0"/>
        <v>5.2997678777539096E-4</v>
      </c>
      <c r="J47" s="62">
        <f>H47/'סכום נכסי הקרן'!$C$41</f>
        <v>1.861818295864767E-7</v>
      </c>
    </row>
    <row r="48" spans="1:10">
      <c r="A48" s="60" t="s">
        <v>1937</v>
      </c>
      <c r="B48" s="54" t="s">
        <v>1939</v>
      </c>
      <c r="C48" s="67" t="s">
        <v>1519</v>
      </c>
      <c r="D48" s="67" t="s">
        <v>128</v>
      </c>
      <c r="E48" s="77">
        <v>45252</v>
      </c>
      <c r="F48" s="61">
        <v>1855.23975</v>
      </c>
      <c r="G48" s="63">
        <v>2.2230240000000001</v>
      </c>
      <c r="H48" s="61">
        <v>4.1242432000000002E-2</v>
      </c>
      <c r="I48" s="62">
        <f t="shared" si="0"/>
        <v>1.5357429114513312E-3</v>
      </c>
      <c r="J48" s="62">
        <f>H48/'סכום נכסי הקרן'!$C$41</f>
        <v>5.39509336302574E-7</v>
      </c>
    </row>
    <row r="49" spans="1:10">
      <c r="A49" s="60" t="s">
        <v>1940</v>
      </c>
      <c r="B49" s="54" t="s">
        <v>1941</v>
      </c>
      <c r="C49" s="67" t="s">
        <v>1519</v>
      </c>
      <c r="D49" s="67" t="s">
        <v>128</v>
      </c>
      <c r="E49" s="77">
        <v>45252</v>
      </c>
      <c r="F49" s="61">
        <v>3975.5137500000001</v>
      </c>
      <c r="G49" s="63">
        <v>2.2230240000000001</v>
      </c>
      <c r="H49" s="61">
        <v>8.8376639999999992E-2</v>
      </c>
      <c r="I49" s="62">
        <f t="shared" si="0"/>
        <v>3.2908776673957092E-3</v>
      </c>
      <c r="J49" s="62">
        <f>H49/'סכום נכסי הקרן'!$C$41</f>
        <v>1.1560914349340871E-6</v>
      </c>
    </row>
    <row r="50" spans="1:10">
      <c r="A50" s="60" t="s">
        <v>1942</v>
      </c>
      <c r="B50" s="54" t="s">
        <v>1943</v>
      </c>
      <c r="C50" s="67" t="s">
        <v>1519</v>
      </c>
      <c r="D50" s="67" t="s">
        <v>128</v>
      </c>
      <c r="E50" s="77">
        <v>45252</v>
      </c>
      <c r="F50" s="61">
        <v>2120.2739999999999</v>
      </c>
      <c r="G50" s="63">
        <v>2.2230240000000001</v>
      </c>
      <c r="H50" s="61">
        <v>4.7134208000000004E-2</v>
      </c>
      <c r="I50" s="62">
        <f t="shared" si="0"/>
        <v>1.7551347559443785E-3</v>
      </c>
      <c r="J50" s="62">
        <f>H50/'סכום נכסי הקרן'!$C$41</f>
        <v>6.1658209863151316E-7</v>
      </c>
    </row>
    <row r="51" spans="1:10">
      <c r="A51" s="60" t="s">
        <v>1944</v>
      </c>
      <c r="B51" s="54" t="s">
        <v>1945</v>
      </c>
      <c r="C51" s="67" t="s">
        <v>1519</v>
      </c>
      <c r="D51" s="67" t="s">
        <v>128</v>
      </c>
      <c r="E51" s="77">
        <v>45253</v>
      </c>
      <c r="F51" s="61">
        <v>2650.8452750000001</v>
      </c>
      <c r="G51" s="63">
        <v>2.2199520000000001</v>
      </c>
      <c r="H51" s="61">
        <v>5.8847492000000001E-2</v>
      </c>
      <c r="I51" s="62">
        <f t="shared" si="0"/>
        <v>2.1913018780194368E-3</v>
      </c>
      <c r="J51" s="62">
        <f>H51/'סכום נכסי הקרן'!$C$41</f>
        <v>7.6980841847520133E-7</v>
      </c>
    </row>
    <row r="52" spans="1:10">
      <c r="A52" s="60" t="s">
        <v>1946</v>
      </c>
      <c r="B52" s="54" t="s">
        <v>1947</v>
      </c>
      <c r="C52" s="67" t="s">
        <v>1519</v>
      </c>
      <c r="D52" s="67" t="s">
        <v>128</v>
      </c>
      <c r="E52" s="77">
        <v>45252</v>
      </c>
      <c r="F52" s="61">
        <v>2061.2245819999998</v>
      </c>
      <c r="G52" s="63">
        <v>2.319293</v>
      </c>
      <c r="H52" s="61">
        <v>4.7805831E-2</v>
      </c>
      <c r="I52" s="62">
        <f t="shared" si="0"/>
        <v>1.7801439566970808E-3</v>
      </c>
      <c r="J52" s="62">
        <f>H52/'סכום נכסי הקרן'!$C$41</f>
        <v>6.2536787729208155E-7</v>
      </c>
    </row>
    <row r="53" spans="1:10">
      <c r="A53" s="60" t="s">
        <v>1946</v>
      </c>
      <c r="B53" s="54" t="s">
        <v>1948</v>
      </c>
      <c r="C53" s="67" t="s">
        <v>1519</v>
      </c>
      <c r="D53" s="67" t="s">
        <v>128</v>
      </c>
      <c r="E53" s="77">
        <v>45252</v>
      </c>
      <c r="F53" s="61">
        <v>2387.7646650000002</v>
      </c>
      <c r="G53" s="63">
        <v>2.319293</v>
      </c>
      <c r="H53" s="61">
        <v>5.5379250999999997E-2</v>
      </c>
      <c r="I53" s="62">
        <f t="shared" si="0"/>
        <v>2.0621551164764977E-3</v>
      </c>
      <c r="J53" s="62">
        <f>H53/'סכום נכסי הקרן'!$C$41</f>
        <v>7.244389213503135E-7</v>
      </c>
    </row>
    <row r="54" spans="1:10">
      <c r="A54" s="60" t="s">
        <v>1949</v>
      </c>
      <c r="B54" s="54" t="s">
        <v>1950</v>
      </c>
      <c r="C54" s="67" t="s">
        <v>1519</v>
      </c>
      <c r="D54" s="67" t="s">
        <v>128</v>
      </c>
      <c r="E54" s="77">
        <v>45265</v>
      </c>
      <c r="F54" s="61">
        <v>3767.5660100000005</v>
      </c>
      <c r="G54" s="63">
        <v>2.3245809999999998</v>
      </c>
      <c r="H54" s="61">
        <v>8.758013499999999E-2</v>
      </c>
      <c r="I54" s="62">
        <f t="shared" si="0"/>
        <v>3.2612182402386117E-3</v>
      </c>
      <c r="J54" s="62">
        <f>H54/'סכום נכסי הקרן'!$C$41</f>
        <v>1.145672023103289E-6</v>
      </c>
    </row>
    <row r="55" spans="1:10">
      <c r="A55" s="60" t="s">
        <v>1951</v>
      </c>
      <c r="B55" s="54" t="s">
        <v>1952</v>
      </c>
      <c r="C55" s="67" t="s">
        <v>1519</v>
      </c>
      <c r="D55" s="67" t="s">
        <v>128</v>
      </c>
      <c r="E55" s="77">
        <v>45252</v>
      </c>
      <c r="F55" s="61">
        <v>2564.195694</v>
      </c>
      <c r="G55" s="63">
        <v>2.3430870000000001</v>
      </c>
      <c r="H55" s="61">
        <v>6.0081334E-2</v>
      </c>
      <c r="I55" s="62">
        <f t="shared" si="0"/>
        <v>2.2372464068326488E-3</v>
      </c>
      <c r="J55" s="62">
        <f>H55/'סכום נכסי הקרן'!$C$41</f>
        <v>7.85948816755357E-7</v>
      </c>
    </row>
    <row r="56" spans="1:10">
      <c r="A56" s="60" t="s">
        <v>1951</v>
      </c>
      <c r="B56" s="54" t="s">
        <v>1953</v>
      </c>
      <c r="C56" s="67" t="s">
        <v>1519</v>
      </c>
      <c r="D56" s="67" t="s">
        <v>128</v>
      </c>
      <c r="E56" s="77">
        <v>45252</v>
      </c>
      <c r="F56" s="61">
        <v>796.11548300000004</v>
      </c>
      <c r="G56" s="63">
        <v>2.3430870000000001</v>
      </c>
      <c r="H56" s="61">
        <v>1.8653678E-2</v>
      </c>
      <c r="I56" s="62">
        <f t="shared" si="0"/>
        <v>6.9460631615991125E-4</v>
      </c>
      <c r="J56" s="62">
        <f>H56/'סכום נכסי הקרן'!$C$41</f>
        <v>2.4401648858587983E-7</v>
      </c>
    </row>
    <row r="57" spans="1:10">
      <c r="A57" s="60" t="s">
        <v>1954</v>
      </c>
      <c r="B57" s="54" t="s">
        <v>1955</v>
      </c>
      <c r="C57" s="67" t="s">
        <v>1519</v>
      </c>
      <c r="D57" s="67" t="s">
        <v>128</v>
      </c>
      <c r="E57" s="77">
        <v>45253</v>
      </c>
      <c r="F57" s="61">
        <v>2653.8619250000002</v>
      </c>
      <c r="G57" s="63">
        <v>2.3008690000000001</v>
      </c>
      <c r="H57" s="61">
        <v>6.1061879999999999E-2</v>
      </c>
      <c r="I57" s="62">
        <f t="shared" si="0"/>
        <v>2.2737589618840081E-3</v>
      </c>
      <c r="J57" s="62">
        <f>H57/'סכום נכסי הקרן'!$C$41</f>
        <v>7.9877574514003962E-7</v>
      </c>
    </row>
    <row r="58" spans="1:10">
      <c r="A58" s="60" t="s">
        <v>1956</v>
      </c>
      <c r="B58" s="54" t="s">
        <v>1957</v>
      </c>
      <c r="C58" s="67" t="s">
        <v>1519</v>
      </c>
      <c r="D58" s="67" t="s">
        <v>128</v>
      </c>
      <c r="E58" s="77">
        <v>45252</v>
      </c>
      <c r="F58" s="61">
        <v>2123.7215999999999</v>
      </c>
      <c r="G58" s="63">
        <v>2.3774359999999999</v>
      </c>
      <c r="H58" s="61">
        <v>5.0490120999999999E-2</v>
      </c>
      <c r="I58" s="62">
        <f t="shared" si="0"/>
        <v>1.8800987639155224E-3</v>
      </c>
      <c r="J58" s="62">
        <f>H58/'סכום נכסי הקרן'!$C$41</f>
        <v>6.6048218666024962E-7</v>
      </c>
    </row>
    <row r="59" spans="1:10">
      <c r="A59" s="60" t="s">
        <v>1958</v>
      </c>
      <c r="B59" s="54" t="s">
        <v>1959</v>
      </c>
      <c r="C59" s="67" t="s">
        <v>1519</v>
      </c>
      <c r="D59" s="67" t="s">
        <v>128</v>
      </c>
      <c r="E59" s="77">
        <v>45257</v>
      </c>
      <c r="F59" s="61">
        <v>2126.6520599999999</v>
      </c>
      <c r="G59" s="63">
        <v>2.5205790000000001</v>
      </c>
      <c r="H59" s="61">
        <v>5.3603955000000002E-2</v>
      </c>
      <c r="I59" s="62">
        <f t="shared" si="0"/>
        <v>1.9960484851379795E-3</v>
      </c>
      <c r="J59" s="62">
        <f>H59/'סכום נכסי הקרן'!$C$41</f>
        <v>7.0121553901678353E-7</v>
      </c>
    </row>
    <row r="60" spans="1:10">
      <c r="A60" s="60" t="s">
        <v>1960</v>
      </c>
      <c r="B60" s="54" t="s">
        <v>1961</v>
      </c>
      <c r="C60" s="67" t="s">
        <v>1519</v>
      </c>
      <c r="D60" s="67" t="s">
        <v>128</v>
      </c>
      <c r="E60" s="77">
        <v>45257</v>
      </c>
      <c r="F60" s="61">
        <v>1065.883</v>
      </c>
      <c r="G60" s="63">
        <v>2.7544249999999999</v>
      </c>
      <c r="H60" s="61">
        <v>2.9358948000000003E-2</v>
      </c>
      <c r="I60" s="62">
        <f t="shared" si="0"/>
        <v>1.0932380582858992E-3</v>
      </c>
      <c r="J60" s="62">
        <f>H60/'סכום נכסי הקרן'!$C$41</f>
        <v>3.8405655975917676E-7</v>
      </c>
    </row>
    <row r="61" spans="1:10">
      <c r="A61" s="60" t="s">
        <v>1962</v>
      </c>
      <c r="B61" s="54" t="s">
        <v>1963</v>
      </c>
      <c r="C61" s="67" t="s">
        <v>1519</v>
      </c>
      <c r="D61" s="67" t="s">
        <v>128</v>
      </c>
      <c r="E61" s="77">
        <v>45257</v>
      </c>
      <c r="F61" s="61">
        <v>1066.8310899999999</v>
      </c>
      <c r="G61" s="63">
        <v>2.8408470000000001</v>
      </c>
      <c r="H61" s="61">
        <v>3.0307037999999998E-2</v>
      </c>
      <c r="I61" s="62">
        <f t="shared" si="0"/>
        <v>1.1285420504684623E-3</v>
      </c>
      <c r="J61" s="62">
        <f>H61/'סכום נכסי הקרן'!$C$41</f>
        <v>3.9645891776403699E-7</v>
      </c>
    </row>
    <row r="62" spans="1:10">
      <c r="A62" s="60" t="s">
        <v>1964</v>
      </c>
      <c r="B62" s="54" t="s">
        <v>1965</v>
      </c>
      <c r="C62" s="67" t="s">
        <v>1519</v>
      </c>
      <c r="D62" s="67" t="s">
        <v>128</v>
      </c>
      <c r="E62" s="77">
        <v>45257</v>
      </c>
      <c r="F62" s="61">
        <v>1074.5164649999999</v>
      </c>
      <c r="G62" s="63">
        <v>2.9062160000000001</v>
      </c>
      <c r="H62" s="61">
        <v>3.1227767E-2</v>
      </c>
      <c r="I62" s="62">
        <f t="shared" si="0"/>
        <v>1.162827202108348E-3</v>
      </c>
      <c r="J62" s="62">
        <f>H62/'סכום נכסי הקרן'!$C$41</f>
        <v>4.0850335519450993E-7</v>
      </c>
    </row>
    <row r="63" spans="1:10">
      <c r="A63" s="60" t="s">
        <v>1966</v>
      </c>
      <c r="B63" s="54" t="s">
        <v>1967</v>
      </c>
      <c r="C63" s="67" t="s">
        <v>1519</v>
      </c>
      <c r="D63" s="67" t="s">
        <v>128</v>
      </c>
      <c r="E63" s="77">
        <v>45257</v>
      </c>
      <c r="F63" s="61">
        <v>533.80340000000001</v>
      </c>
      <c r="G63" s="63">
        <v>2.9114420000000001</v>
      </c>
      <c r="H63" s="61">
        <v>1.5541373999999998E-2</v>
      </c>
      <c r="I63" s="62">
        <f t="shared" si="0"/>
        <v>5.7871356749073421E-4</v>
      </c>
      <c r="J63" s="62">
        <f>H63/'סכום נכסי הקרן'!$C$41</f>
        <v>2.0330315079309772E-7</v>
      </c>
    </row>
    <row r="64" spans="1:10">
      <c r="A64" s="60" t="s">
        <v>1968</v>
      </c>
      <c r="B64" s="54" t="s">
        <v>1969</v>
      </c>
      <c r="C64" s="67" t="s">
        <v>1519</v>
      </c>
      <c r="D64" s="67" t="s">
        <v>128</v>
      </c>
      <c r="E64" s="77">
        <v>45245</v>
      </c>
      <c r="F64" s="61">
        <v>2147.6824200000001</v>
      </c>
      <c r="G64" s="63">
        <v>3.4153419999999999</v>
      </c>
      <c r="H64" s="61">
        <v>7.3350696999999992E-2</v>
      </c>
      <c r="I64" s="62">
        <f t="shared" si="0"/>
        <v>2.7313571849440013E-3</v>
      </c>
      <c r="J64" s="62">
        <f>H64/'סכום נכסי הקרן'!$C$41</f>
        <v>9.5953085055219833E-7</v>
      </c>
    </row>
    <row r="65" spans="1:10">
      <c r="A65" s="60" t="s">
        <v>1970</v>
      </c>
      <c r="B65" s="54" t="s">
        <v>1971</v>
      </c>
      <c r="C65" s="67" t="s">
        <v>1519</v>
      </c>
      <c r="D65" s="67" t="s">
        <v>128</v>
      </c>
      <c r="E65" s="77">
        <v>45245</v>
      </c>
      <c r="F65" s="61">
        <v>2684.9621499999998</v>
      </c>
      <c r="G65" s="63">
        <v>3.4282599999999999</v>
      </c>
      <c r="H65" s="61">
        <v>9.2047495999999993E-2</v>
      </c>
      <c r="I65" s="62">
        <f t="shared" si="0"/>
        <v>3.4275691961823383E-3</v>
      </c>
      <c r="J65" s="62">
        <f>H65/'סכום נכסי הקרן'!$C$41</f>
        <v>1.2041114228005232E-6</v>
      </c>
    </row>
    <row r="66" spans="1:10">
      <c r="A66" s="60" t="s">
        <v>1970</v>
      </c>
      <c r="B66" s="54" t="s">
        <v>1972</v>
      </c>
      <c r="C66" s="67" t="s">
        <v>1519</v>
      </c>
      <c r="D66" s="67" t="s">
        <v>128</v>
      </c>
      <c r="E66" s="77">
        <v>45245</v>
      </c>
      <c r="F66" s="61">
        <v>648.59639100000004</v>
      </c>
      <c r="G66" s="63">
        <v>3.4282599999999999</v>
      </c>
      <c r="H66" s="61">
        <v>2.2235574000000001E-2</v>
      </c>
      <c r="I66" s="62">
        <f t="shared" si="0"/>
        <v>8.2798524472445082E-4</v>
      </c>
      <c r="J66" s="62">
        <f>H66/'סכום נכסי הקרן'!$C$41</f>
        <v>2.9087275384358446E-7</v>
      </c>
    </row>
    <row r="67" spans="1:10">
      <c r="A67" s="60" t="s">
        <v>1973</v>
      </c>
      <c r="B67" s="54" t="s">
        <v>1974</v>
      </c>
      <c r="C67" s="67" t="s">
        <v>1519</v>
      </c>
      <c r="D67" s="67" t="s">
        <v>128</v>
      </c>
      <c r="E67" s="77">
        <v>45246</v>
      </c>
      <c r="F67" s="61">
        <v>3158.02234</v>
      </c>
      <c r="G67" s="63">
        <v>3.4790049999999999</v>
      </c>
      <c r="H67" s="61">
        <v>0.10986776600000002</v>
      </c>
      <c r="I67" s="62">
        <f t="shared" si="0"/>
        <v>4.0911419295422153E-3</v>
      </c>
      <c r="J67" s="62">
        <f>H67/'סכום נכסי הקרן'!$C$41</f>
        <v>1.4372257561267608E-6</v>
      </c>
    </row>
    <row r="68" spans="1:10">
      <c r="A68" s="60" t="s">
        <v>1975</v>
      </c>
      <c r="B68" s="54" t="s">
        <v>1976</v>
      </c>
      <c r="C68" s="67" t="s">
        <v>1519</v>
      </c>
      <c r="D68" s="67" t="s">
        <v>128</v>
      </c>
      <c r="E68" s="77">
        <v>45160</v>
      </c>
      <c r="F68" s="61">
        <v>1880.881275</v>
      </c>
      <c r="G68" s="63">
        <v>3.11198</v>
      </c>
      <c r="H68" s="61">
        <v>5.8532647E-2</v>
      </c>
      <c r="I68" s="62">
        <f t="shared" si="0"/>
        <v>2.1795780064263188E-3</v>
      </c>
      <c r="J68" s="62">
        <f>H68/'סכום נכסי הקרן'!$C$41</f>
        <v>7.656898006160948E-7</v>
      </c>
    </row>
    <row r="69" spans="1:10">
      <c r="A69" s="60" t="s">
        <v>1977</v>
      </c>
      <c r="B69" s="54" t="s">
        <v>1978</v>
      </c>
      <c r="C69" s="67" t="s">
        <v>1519</v>
      </c>
      <c r="D69" s="67" t="s">
        <v>128</v>
      </c>
      <c r="E69" s="77">
        <v>45245</v>
      </c>
      <c r="F69" s="61">
        <v>1075.3639000000001</v>
      </c>
      <c r="G69" s="63">
        <v>3.5521029999999998</v>
      </c>
      <c r="H69" s="61">
        <v>3.8198037999999997E-2</v>
      </c>
      <c r="I69" s="62">
        <f t="shared" si="0"/>
        <v>1.4223789249346057E-3</v>
      </c>
      <c r="J69" s="62">
        <f>H69/'סכום נכסי הקרן'!$C$41</f>
        <v>4.9968435734925864E-7</v>
      </c>
    </row>
    <row r="70" spans="1:10">
      <c r="A70" s="60" t="s">
        <v>1979</v>
      </c>
      <c r="B70" s="54" t="s">
        <v>1980</v>
      </c>
      <c r="C70" s="67" t="s">
        <v>1519</v>
      </c>
      <c r="D70" s="67" t="s">
        <v>128</v>
      </c>
      <c r="E70" s="77">
        <v>45246</v>
      </c>
      <c r="F70" s="61">
        <v>1613.088945</v>
      </c>
      <c r="G70" s="63">
        <v>3.5589430000000002</v>
      </c>
      <c r="H70" s="61">
        <v>5.7408918000000003E-2</v>
      </c>
      <c r="I70" s="62">
        <f t="shared" si="0"/>
        <v>2.1377337513120158E-3</v>
      </c>
      <c r="J70" s="62">
        <f>H70/'סכום נכסי הקרן'!$C$41</f>
        <v>7.5098983609959992E-7</v>
      </c>
    </row>
    <row r="71" spans="1:10">
      <c r="A71" s="60" t="s">
        <v>1981</v>
      </c>
      <c r="B71" s="54" t="s">
        <v>1982</v>
      </c>
      <c r="C71" s="67" t="s">
        <v>1519</v>
      </c>
      <c r="D71" s="67" t="s">
        <v>128</v>
      </c>
      <c r="E71" s="77">
        <v>45155</v>
      </c>
      <c r="F71" s="61">
        <v>3226.6950299999999</v>
      </c>
      <c r="G71" s="63">
        <v>3.170544</v>
      </c>
      <c r="H71" s="61">
        <v>0.10230379499999999</v>
      </c>
      <c r="I71" s="62">
        <f t="shared" si="0"/>
        <v>3.809482621825505E-3</v>
      </c>
      <c r="J71" s="62">
        <f>H71/'סכום נכסי הקרן'!$C$41</f>
        <v>1.3382783183514633E-6</v>
      </c>
    </row>
    <row r="72" spans="1:10">
      <c r="A72" s="60" t="s">
        <v>1983</v>
      </c>
      <c r="B72" s="54" t="s">
        <v>1984</v>
      </c>
      <c r="C72" s="67" t="s">
        <v>1519</v>
      </c>
      <c r="D72" s="67" t="s">
        <v>128</v>
      </c>
      <c r="E72" s="77">
        <v>45245</v>
      </c>
      <c r="F72" s="61">
        <v>914.30351999999993</v>
      </c>
      <c r="G72" s="63">
        <v>3.5778639999999999</v>
      </c>
      <c r="H72" s="61">
        <v>3.2712537999999999E-2</v>
      </c>
      <c r="I72" s="62">
        <f t="shared" si="0"/>
        <v>1.2181155647921613E-3</v>
      </c>
      <c r="J72" s="62">
        <f>H72/'סכום נכסי הקרן'!$C$41</f>
        <v>4.2792625966268748E-7</v>
      </c>
    </row>
    <row r="73" spans="1:10">
      <c r="A73" s="60" t="s">
        <v>1985</v>
      </c>
      <c r="B73" s="54" t="s">
        <v>1986</v>
      </c>
      <c r="C73" s="67" t="s">
        <v>1519</v>
      </c>
      <c r="D73" s="67" t="s">
        <v>128</v>
      </c>
      <c r="E73" s="77">
        <v>45155</v>
      </c>
      <c r="F73" s="61">
        <v>3226.9535999999998</v>
      </c>
      <c r="G73" s="63">
        <v>3.1783030000000001</v>
      </c>
      <c r="H73" s="61">
        <v>0.10256236499999999</v>
      </c>
      <c r="I73" s="62">
        <f t="shared" si="0"/>
        <v>3.8191109833298404E-3</v>
      </c>
      <c r="J73" s="62">
        <f>H73/'סכום נכסי הקרן'!$C$41</f>
        <v>1.3416607796255162E-6</v>
      </c>
    </row>
    <row r="74" spans="1:10">
      <c r="A74" s="60" t="s">
        <v>1987</v>
      </c>
      <c r="B74" s="54" t="s">
        <v>1988</v>
      </c>
      <c r="C74" s="67" t="s">
        <v>1519</v>
      </c>
      <c r="D74" s="67" t="s">
        <v>128</v>
      </c>
      <c r="E74" s="77">
        <v>45160</v>
      </c>
      <c r="F74" s="61">
        <v>2689.1279999999997</v>
      </c>
      <c r="G74" s="63">
        <v>3.1896149999999999</v>
      </c>
      <c r="H74" s="61">
        <v>8.5772816999999987E-2</v>
      </c>
      <c r="I74" s="62">
        <f t="shared" ref="I74:I137" si="1">IFERROR(H74/$H$9,0)</f>
        <v>3.1939192068732077E-3</v>
      </c>
      <c r="J74" s="62">
        <f>H74/'סכום נכסי הקרן'!$C$41</f>
        <v>1.1220297477237067E-6</v>
      </c>
    </row>
    <row r="75" spans="1:10">
      <c r="A75" s="60" t="s">
        <v>1989</v>
      </c>
      <c r="B75" s="54" t="s">
        <v>1990</v>
      </c>
      <c r="C75" s="67" t="s">
        <v>1519</v>
      </c>
      <c r="D75" s="67" t="s">
        <v>128</v>
      </c>
      <c r="E75" s="77">
        <v>45160</v>
      </c>
      <c r="F75" s="61">
        <v>2689.1279999999997</v>
      </c>
      <c r="G75" s="63">
        <v>3.1896149999999999</v>
      </c>
      <c r="H75" s="61">
        <v>8.5772816999999987E-2</v>
      </c>
      <c r="I75" s="62">
        <f t="shared" si="1"/>
        <v>3.1939192068732077E-3</v>
      </c>
      <c r="J75" s="62">
        <f>H75/'סכום נכסי הקרן'!$C$41</f>
        <v>1.1220297477237067E-6</v>
      </c>
    </row>
    <row r="76" spans="1:10">
      <c r="A76" s="60" t="s">
        <v>1991</v>
      </c>
      <c r="B76" s="54" t="s">
        <v>1992</v>
      </c>
      <c r="C76" s="67" t="s">
        <v>1519</v>
      </c>
      <c r="D76" s="67" t="s">
        <v>128</v>
      </c>
      <c r="E76" s="77">
        <v>45168</v>
      </c>
      <c r="F76" s="61">
        <v>3771.8180499999999</v>
      </c>
      <c r="G76" s="63">
        <v>3.370279</v>
      </c>
      <c r="H76" s="61">
        <v>0.12712079300000001</v>
      </c>
      <c r="I76" s="62">
        <f t="shared" si="1"/>
        <v>4.7335922563398296E-3</v>
      </c>
      <c r="J76" s="62">
        <f>H76/'סכום נכסי הקרן'!$C$41</f>
        <v>1.662919748808385E-6</v>
      </c>
    </row>
    <row r="77" spans="1:10">
      <c r="A77" s="60" t="s">
        <v>1993</v>
      </c>
      <c r="B77" s="54" t="s">
        <v>1994</v>
      </c>
      <c r="C77" s="67" t="s">
        <v>1519</v>
      </c>
      <c r="D77" s="67" t="s">
        <v>128</v>
      </c>
      <c r="E77" s="77">
        <v>45174</v>
      </c>
      <c r="F77" s="61">
        <v>3353.3311349999999</v>
      </c>
      <c r="G77" s="63">
        <v>3.8023899999999999</v>
      </c>
      <c r="H77" s="61">
        <v>0.12750674199999998</v>
      </c>
      <c r="I77" s="62">
        <f t="shared" si="1"/>
        <v>4.7479638249449908E-3</v>
      </c>
      <c r="J77" s="62">
        <f>H77/'סכום נכסי הקרן'!$C$41</f>
        <v>1.6679685075439664E-6</v>
      </c>
    </row>
    <row r="78" spans="1:10">
      <c r="A78" s="60" t="s">
        <v>1993</v>
      </c>
      <c r="B78" s="54" t="s">
        <v>1995</v>
      </c>
      <c r="C78" s="67" t="s">
        <v>1519</v>
      </c>
      <c r="D78" s="67" t="s">
        <v>128</v>
      </c>
      <c r="E78" s="77">
        <v>45174</v>
      </c>
      <c r="F78" s="61">
        <v>540.84225000000004</v>
      </c>
      <c r="G78" s="63">
        <v>3.8023899999999999</v>
      </c>
      <c r="H78" s="61">
        <v>2.0564934000000003E-2</v>
      </c>
      <c r="I78" s="62">
        <f t="shared" si="1"/>
        <v>7.6577568497814268E-4</v>
      </c>
      <c r="J78" s="62">
        <f>H78/'סכום נכסי הקרן'!$C$41</f>
        <v>2.6901841999633388E-7</v>
      </c>
    </row>
    <row r="79" spans="1:10">
      <c r="A79" s="60" t="s">
        <v>1996</v>
      </c>
      <c r="B79" s="54" t="s">
        <v>1997</v>
      </c>
      <c r="C79" s="67" t="s">
        <v>1519</v>
      </c>
      <c r="D79" s="67" t="s">
        <v>128</v>
      </c>
      <c r="E79" s="77">
        <v>45169</v>
      </c>
      <c r="F79" s="61">
        <v>1622.9146049999999</v>
      </c>
      <c r="G79" s="63">
        <v>3.8032300000000001</v>
      </c>
      <c r="H79" s="61">
        <v>6.1723173000000006E-2</v>
      </c>
      <c r="I79" s="62">
        <f t="shared" si="1"/>
        <v>2.298383504809663E-3</v>
      </c>
      <c r="J79" s="62">
        <f>H79/'סכום נכסי הקרן'!$C$41</f>
        <v>8.0742639279174797E-7</v>
      </c>
    </row>
    <row r="80" spans="1:10">
      <c r="A80" s="60" t="s">
        <v>1998</v>
      </c>
      <c r="B80" s="54" t="s">
        <v>1999</v>
      </c>
      <c r="C80" s="67" t="s">
        <v>1519</v>
      </c>
      <c r="D80" s="67" t="s">
        <v>128</v>
      </c>
      <c r="E80" s="77">
        <v>45174</v>
      </c>
      <c r="F80" s="61">
        <v>43.596023000000002</v>
      </c>
      <c r="G80" s="63">
        <v>3.9044840000000001</v>
      </c>
      <c r="H80" s="61">
        <v>1.7021999999999999E-3</v>
      </c>
      <c r="I80" s="62">
        <f t="shared" si="1"/>
        <v>6.3384758296321014E-5</v>
      </c>
      <c r="J80" s="62">
        <f>H80/'סכום נכסי הקרן'!$C$41</f>
        <v>2.226718327993464E-8</v>
      </c>
    </row>
    <row r="81" spans="1:10">
      <c r="A81" s="60" t="s">
        <v>1998</v>
      </c>
      <c r="B81" s="54" t="s">
        <v>2000</v>
      </c>
      <c r="C81" s="67" t="s">
        <v>1519</v>
      </c>
      <c r="D81" s="67" t="s">
        <v>128</v>
      </c>
      <c r="E81" s="77">
        <v>45174</v>
      </c>
      <c r="F81" s="61">
        <v>1353.5421249999999</v>
      </c>
      <c r="G81" s="63">
        <v>3.9044840000000001</v>
      </c>
      <c r="H81" s="61">
        <v>5.2848835000000004E-2</v>
      </c>
      <c r="I81" s="62">
        <f t="shared" si="1"/>
        <v>1.9679301096916643E-3</v>
      </c>
      <c r="J81" s="62">
        <f>H81/'סכום נכסי הקרן'!$C$41</f>
        <v>6.9133750151335028E-7</v>
      </c>
    </row>
    <row r="82" spans="1:10">
      <c r="A82" s="60" t="s">
        <v>2001</v>
      </c>
      <c r="B82" s="54" t="s">
        <v>2002</v>
      </c>
      <c r="C82" s="67" t="s">
        <v>1519</v>
      </c>
      <c r="D82" s="67" t="s">
        <v>128</v>
      </c>
      <c r="E82" s="77">
        <v>45181</v>
      </c>
      <c r="F82" s="61">
        <v>1191.4331</v>
      </c>
      <c r="G82" s="63">
        <v>3.9528509999999999</v>
      </c>
      <c r="H82" s="61">
        <v>4.7095581000000004E-2</v>
      </c>
      <c r="I82" s="62">
        <f t="shared" si="1"/>
        <v>1.7536964037773524E-3</v>
      </c>
      <c r="J82" s="62">
        <f>H82/'סכום נכסי הקרן'!$C$41</f>
        <v>6.1607680284455859E-7</v>
      </c>
    </row>
    <row r="83" spans="1:10">
      <c r="A83" s="60" t="s">
        <v>2001</v>
      </c>
      <c r="B83" s="54" t="s">
        <v>2003</v>
      </c>
      <c r="C83" s="67" t="s">
        <v>1519</v>
      </c>
      <c r="D83" s="67" t="s">
        <v>128</v>
      </c>
      <c r="E83" s="77">
        <v>45181</v>
      </c>
      <c r="F83" s="61">
        <v>1744.3036</v>
      </c>
      <c r="G83" s="63">
        <v>3.9528509999999999</v>
      </c>
      <c r="H83" s="61">
        <v>6.8949730000000001E-2</v>
      </c>
      <c r="I83" s="62">
        <f t="shared" si="1"/>
        <v>2.5674785399169278E-3</v>
      </c>
      <c r="J83" s="62">
        <f>H83/'סכום נכסי הקרן'!$C$41</f>
        <v>9.0195997827047814E-7</v>
      </c>
    </row>
    <row r="84" spans="1:10">
      <c r="A84" s="60" t="s">
        <v>2004</v>
      </c>
      <c r="B84" s="54" t="s">
        <v>2005</v>
      </c>
      <c r="C84" s="67" t="s">
        <v>1519</v>
      </c>
      <c r="D84" s="67" t="s">
        <v>128</v>
      </c>
      <c r="E84" s="77">
        <v>45181</v>
      </c>
      <c r="F84" s="61">
        <v>1624.8969750000001</v>
      </c>
      <c r="G84" s="63">
        <v>3.9655879999999999</v>
      </c>
      <c r="H84" s="61">
        <v>6.4436721000000002E-2</v>
      </c>
      <c r="I84" s="62">
        <f t="shared" si="1"/>
        <v>2.3994277910894569E-3</v>
      </c>
      <c r="J84" s="62">
        <f>H84/'סכום נכסי הקרן'!$C$41</f>
        <v>8.4292343817707288E-7</v>
      </c>
    </row>
    <row r="85" spans="1:10">
      <c r="A85" s="60" t="s">
        <v>2006</v>
      </c>
      <c r="B85" s="54" t="s">
        <v>2007</v>
      </c>
      <c r="C85" s="67" t="s">
        <v>1519</v>
      </c>
      <c r="D85" s="67" t="s">
        <v>128</v>
      </c>
      <c r="E85" s="77">
        <v>45159</v>
      </c>
      <c r="F85" s="61">
        <v>2167.6785</v>
      </c>
      <c r="G85" s="63">
        <v>3.9097590000000002</v>
      </c>
      <c r="H85" s="61">
        <v>8.4751009999999988E-2</v>
      </c>
      <c r="I85" s="62">
        <f t="shared" si="1"/>
        <v>3.1558702174944693E-3</v>
      </c>
      <c r="J85" s="62">
        <f>H85/'סכום נכסי הקרן'!$C$41</f>
        <v>1.1086630671070222E-6</v>
      </c>
    </row>
    <row r="86" spans="1:10">
      <c r="A86" s="60" t="s">
        <v>2008</v>
      </c>
      <c r="B86" s="54" t="s">
        <v>2009</v>
      </c>
      <c r="C86" s="67" t="s">
        <v>1519</v>
      </c>
      <c r="D86" s="67" t="s">
        <v>128</v>
      </c>
      <c r="E86" s="77">
        <v>45167</v>
      </c>
      <c r="F86" s="61">
        <v>1897.0706299999999</v>
      </c>
      <c r="G86" s="63">
        <v>3.9388100000000001</v>
      </c>
      <c r="H86" s="61">
        <v>7.472200200000001E-2</v>
      </c>
      <c r="I86" s="62">
        <f t="shared" si="1"/>
        <v>2.7824204183922083E-3</v>
      </c>
      <c r="J86" s="62">
        <f>H86/'סכום נכסי הקרן'!$C$41</f>
        <v>9.7746945927484612E-7</v>
      </c>
    </row>
    <row r="87" spans="1:10">
      <c r="A87" s="60" t="s">
        <v>2010</v>
      </c>
      <c r="B87" s="54" t="s">
        <v>2011</v>
      </c>
      <c r="C87" s="67" t="s">
        <v>1519</v>
      </c>
      <c r="D87" s="67" t="s">
        <v>128</v>
      </c>
      <c r="E87" s="77">
        <v>45189</v>
      </c>
      <c r="F87" s="61">
        <v>8013.5337520000003</v>
      </c>
      <c r="G87" s="63">
        <v>4.0757500000000002</v>
      </c>
      <c r="H87" s="61">
        <v>0.326611598</v>
      </c>
      <c r="I87" s="62">
        <f t="shared" si="1"/>
        <v>1.2162023966634454E-2</v>
      </c>
      <c r="J87" s="62">
        <f>H87/'סכום נכסי הקרן'!$C$41</f>
        <v>4.2725416014677094E-6</v>
      </c>
    </row>
    <row r="88" spans="1:10">
      <c r="A88" s="60" t="s">
        <v>2012</v>
      </c>
      <c r="B88" s="54" t="s">
        <v>2013</v>
      </c>
      <c r="C88" s="67" t="s">
        <v>1519</v>
      </c>
      <c r="D88" s="67" t="s">
        <v>128</v>
      </c>
      <c r="E88" s="77">
        <v>45174</v>
      </c>
      <c r="F88" s="61">
        <v>1139.0870399999999</v>
      </c>
      <c r="G88" s="63">
        <v>4.0826269999999996</v>
      </c>
      <c r="H88" s="61">
        <v>4.6504675999999995E-2</v>
      </c>
      <c r="I88" s="62">
        <f t="shared" si="1"/>
        <v>1.731692896198285E-3</v>
      </c>
      <c r="J88" s="62">
        <f>H88/'סכום נכסי הקרן'!$C$41</f>
        <v>6.0834692977674641E-7</v>
      </c>
    </row>
    <row r="89" spans="1:10">
      <c r="A89" s="60" t="s">
        <v>2014</v>
      </c>
      <c r="B89" s="54" t="s">
        <v>2015</v>
      </c>
      <c r="C89" s="67" t="s">
        <v>1519</v>
      </c>
      <c r="D89" s="67" t="s">
        <v>128</v>
      </c>
      <c r="E89" s="77">
        <v>45167</v>
      </c>
      <c r="F89" s="61">
        <v>1965.4646399999997</v>
      </c>
      <c r="G89" s="63">
        <v>4.0100410000000002</v>
      </c>
      <c r="H89" s="61">
        <v>7.8815948000000011E-2</v>
      </c>
      <c r="I89" s="62">
        <f t="shared" si="1"/>
        <v>2.9348665338241142E-3</v>
      </c>
      <c r="J89" s="62">
        <f>H89/'סכום נכסי הקרן'!$C$41</f>
        <v>1.0310240626822927E-6</v>
      </c>
    </row>
    <row r="90" spans="1:10">
      <c r="A90" s="60" t="s">
        <v>2016</v>
      </c>
      <c r="B90" s="54" t="s">
        <v>2017</v>
      </c>
      <c r="C90" s="67" t="s">
        <v>1519</v>
      </c>
      <c r="D90" s="67" t="s">
        <v>128</v>
      </c>
      <c r="E90" s="77">
        <v>45189</v>
      </c>
      <c r="F90" s="61">
        <v>2621.0359319999998</v>
      </c>
      <c r="G90" s="63">
        <v>4.1519490000000001</v>
      </c>
      <c r="H90" s="61">
        <v>0.10882407100000001</v>
      </c>
      <c r="I90" s="62">
        <f t="shared" si="1"/>
        <v>4.0522778975189046E-3</v>
      </c>
      <c r="J90" s="62">
        <f>H90/'סכום נכסי הקרן'!$C$41</f>
        <v>1.4235727495156975E-6</v>
      </c>
    </row>
    <row r="91" spans="1:10">
      <c r="A91" s="60" t="s">
        <v>2018</v>
      </c>
      <c r="B91" s="54" t="s">
        <v>2019</v>
      </c>
      <c r="C91" s="67" t="s">
        <v>1519</v>
      </c>
      <c r="D91" s="67" t="s">
        <v>128</v>
      </c>
      <c r="E91" s="77">
        <v>45189</v>
      </c>
      <c r="F91" s="61">
        <v>1898.7800649999999</v>
      </c>
      <c r="G91" s="63">
        <v>4.1519490000000001</v>
      </c>
      <c r="H91" s="61">
        <v>7.8836376999999999E-2</v>
      </c>
      <c r="I91" s="62">
        <f t="shared" si="1"/>
        <v>2.9356272477397733E-3</v>
      </c>
      <c r="J91" s="62">
        <f>H91/'סכום נכסי הקרן'!$C$41</f>
        <v>1.0312913028933286E-6</v>
      </c>
    </row>
    <row r="92" spans="1:10">
      <c r="A92" s="60" t="s">
        <v>2020</v>
      </c>
      <c r="B92" s="54" t="s">
        <v>2021</v>
      </c>
      <c r="C92" s="67" t="s">
        <v>1519</v>
      </c>
      <c r="D92" s="67" t="s">
        <v>128</v>
      </c>
      <c r="E92" s="77">
        <v>45190</v>
      </c>
      <c r="F92" s="61">
        <v>2170.2642000000001</v>
      </c>
      <c r="G92" s="63">
        <v>4.1816259999999996</v>
      </c>
      <c r="H92" s="61">
        <v>9.0752323999999995E-2</v>
      </c>
      <c r="I92" s="62">
        <f t="shared" si="1"/>
        <v>3.3793409244327419E-3</v>
      </c>
      <c r="J92" s="62">
        <f>H92/'סכום נכסי הקרן'!$C$41</f>
        <v>1.1871687413864476E-6</v>
      </c>
    </row>
    <row r="93" spans="1:10">
      <c r="A93" s="60" t="s">
        <v>2022</v>
      </c>
      <c r="B93" s="54" t="s">
        <v>2023</v>
      </c>
      <c r="C93" s="67" t="s">
        <v>1519</v>
      </c>
      <c r="D93" s="67" t="s">
        <v>128</v>
      </c>
      <c r="E93" s="77">
        <v>45188</v>
      </c>
      <c r="F93" s="61">
        <v>2714.9850000000001</v>
      </c>
      <c r="G93" s="63">
        <v>4.2342589999999998</v>
      </c>
      <c r="H93" s="61">
        <v>0.11495950399999999</v>
      </c>
      <c r="I93" s="62">
        <f t="shared" si="1"/>
        <v>4.2807427886881388E-3</v>
      </c>
      <c r="J93" s="62">
        <f>H93/'סכום נכסי הקרן'!$C$41</f>
        <v>1.5038328899884734E-6</v>
      </c>
    </row>
    <row r="94" spans="1:10">
      <c r="A94" s="60" t="s">
        <v>2024</v>
      </c>
      <c r="B94" s="54" t="s">
        <v>2025</v>
      </c>
      <c r="C94" s="67" t="s">
        <v>1519</v>
      </c>
      <c r="D94" s="67" t="s">
        <v>128</v>
      </c>
      <c r="E94" s="77">
        <v>45188</v>
      </c>
      <c r="F94" s="61">
        <v>5429.97</v>
      </c>
      <c r="G94" s="63">
        <v>4.2342589999999998</v>
      </c>
      <c r="H94" s="61">
        <v>0.22991900799999998</v>
      </c>
      <c r="I94" s="62">
        <f t="shared" si="1"/>
        <v>8.5614855773762776E-3</v>
      </c>
      <c r="J94" s="62">
        <f>H94/'סכום נכסי הקרן'!$C$41</f>
        <v>3.0076657799769467E-6</v>
      </c>
    </row>
    <row r="95" spans="1:10">
      <c r="A95" s="60" t="s">
        <v>2026</v>
      </c>
      <c r="B95" s="54" t="s">
        <v>2027</v>
      </c>
      <c r="C95" s="67" t="s">
        <v>1519</v>
      </c>
      <c r="D95" s="67" t="s">
        <v>128</v>
      </c>
      <c r="E95" s="77">
        <v>45190</v>
      </c>
      <c r="F95" s="61">
        <v>3800.9789999999998</v>
      </c>
      <c r="G95" s="63">
        <v>4.2576720000000003</v>
      </c>
      <c r="H95" s="61">
        <v>0.161833217</v>
      </c>
      <c r="I95" s="62">
        <f t="shared" si="1"/>
        <v>6.026177501974545E-3</v>
      </c>
      <c r="J95" s="62">
        <f>H95/'סכום נכסי הקרן'!$C$41</f>
        <v>2.1170073456235663E-6</v>
      </c>
    </row>
    <row r="96" spans="1:10">
      <c r="A96" s="60" t="s">
        <v>2028</v>
      </c>
      <c r="B96" s="54" t="s">
        <v>2029</v>
      </c>
      <c r="C96" s="67" t="s">
        <v>1519</v>
      </c>
      <c r="D96" s="67" t="s">
        <v>128</v>
      </c>
      <c r="E96" s="77">
        <v>45182</v>
      </c>
      <c r="F96" s="61">
        <v>2717.1397499999998</v>
      </c>
      <c r="G96" s="63">
        <v>4.2868089999999999</v>
      </c>
      <c r="H96" s="61">
        <v>0.116478603</v>
      </c>
      <c r="I96" s="62">
        <f t="shared" si="1"/>
        <v>4.3373094218353498E-3</v>
      </c>
      <c r="J96" s="62">
        <f>H96/'סכום נכסי הקרן'!$C$41</f>
        <v>1.5237048532438873E-6</v>
      </c>
    </row>
    <row r="97" spans="1:10">
      <c r="A97" s="60" t="s">
        <v>2030</v>
      </c>
      <c r="B97" s="54" t="s">
        <v>2031</v>
      </c>
      <c r="C97" s="67" t="s">
        <v>1519</v>
      </c>
      <c r="D97" s="67" t="s">
        <v>128</v>
      </c>
      <c r="E97" s="77">
        <v>45182</v>
      </c>
      <c r="F97" s="61">
        <v>1631.0164649999999</v>
      </c>
      <c r="G97" s="63">
        <v>4.3298019999999999</v>
      </c>
      <c r="H97" s="61">
        <v>7.0619776999999995E-2</v>
      </c>
      <c r="I97" s="62">
        <f t="shared" si="1"/>
        <v>2.6296660181442193E-3</v>
      </c>
      <c r="J97" s="62">
        <f>H97/'סכום נכסי הקרן'!$C$41</f>
        <v>9.2380655483909816E-7</v>
      </c>
    </row>
    <row r="98" spans="1:10">
      <c r="A98" s="60" t="s">
        <v>2032</v>
      </c>
      <c r="B98" s="54" t="s">
        <v>2033</v>
      </c>
      <c r="C98" s="67" t="s">
        <v>1519</v>
      </c>
      <c r="D98" s="67" t="s">
        <v>128</v>
      </c>
      <c r="E98" s="77">
        <v>45182</v>
      </c>
      <c r="F98" s="61">
        <v>2174.8609999999999</v>
      </c>
      <c r="G98" s="63">
        <v>4.3373840000000001</v>
      </c>
      <c r="H98" s="61">
        <v>9.4332081999999984E-2</v>
      </c>
      <c r="I98" s="62">
        <f t="shared" si="1"/>
        <v>3.5126402403705408E-3</v>
      </c>
      <c r="J98" s="62">
        <f>H98/'סכום נכסי הקרן'!$C$41</f>
        <v>1.2339970385805564E-6</v>
      </c>
    </row>
    <row r="99" spans="1:10">
      <c r="A99" s="60" t="s">
        <v>2034</v>
      </c>
      <c r="B99" s="54" t="s">
        <v>2035</v>
      </c>
      <c r="C99" s="67" t="s">
        <v>1519</v>
      </c>
      <c r="D99" s="67" t="s">
        <v>128</v>
      </c>
      <c r="E99" s="77">
        <v>45173</v>
      </c>
      <c r="F99" s="61">
        <v>5166.6595500000003</v>
      </c>
      <c r="G99" s="63">
        <v>4.3170890000000002</v>
      </c>
      <c r="H99" s="61">
        <v>0.22304930500000003</v>
      </c>
      <c r="I99" s="62">
        <f t="shared" si="1"/>
        <v>8.3056787014377815E-3</v>
      </c>
      <c r="J99" s="62">
        <f>H99/'סכום נכסי הקרן'!$C$41</f>
        <v>2.9178003494871597E-6</v>
      </c>
    </row>
    <row r="100" spans="1:10">
      <c r="A100" s="60" t="s">
        <v>2036</v>
      </c>
      <c r="B100" s="54" t="s">
        <v>2037</v>
      </c>
      <c r="C100" s="67" t="s">
        <v>1519</v>
      </c>
      <c r="D100" s="67" t="s">
        <v>128</v>
      </c>
      <c r="E100" s="77">
        <v>45173</v>
      </c>
      <c r="F100" s="61">
        <v>4622.8006500000001</v>
      </c>
      <c r="G100" s="63">
        <v>4.3170890000000002</v>
      </c>
      <c r="H100" s="61">
        <v>0.19957043100000002</v>
      </c>
      <c r="I100" s="62">
        <f t="shared" si="1"/>
        <v>7.431396740704743E-3</v>
      </c>
      <c r="J100" s="62">
        <f>H100/'סכום נכסי הקרן'!$C$41</f>
        <v>2.6106634733477559E-6</v>
      </c>
    </row>
    <row r="101" spans="1:10">
      <c r="A101" s="60" t="s">
        <v>2038</v>
      </c>
      <c r="B101" s="54" t="s">
        <v>2039</v>
      </c>
      <c r="C101" s="67" t="s">
        <v>1519</v>
      </c>
      <c r="D101" s="67" t="s">
        <v>128</v>
      </c>
      <c r="E101" s="77">
        <v>45173</v>
      </c>
      <c r="F101" s="61">
        <v>1632.223125</v>
      </c>
      <c r="G101" s="63">
        <v>4.3549829999999998</v>
      </c>
      <c r="H101" s="61">
        <v>7.108304800000001E-2</v>
      </c>
      <c r="I101" s="62">
        <f t="shared" si="1"/>
        <v>2.6469168231969134E-3</v>
      </c>
      <c r="J101" s="62">
        <f>H101/'סכום נכסי הקרן'!$C$41</f>
        <v>9.2986679468475606E-7</v>
      </c>
    </row>
    <row r="102" spans="1:10">
      <c r="A102" s="60" t="s">
        <v>2038</v>
      </c>
      <c r="B102" s="54" t="s">
        <v>2040</v>
      </c>
      <c r="C102" s="67" t="s">
        <v>1519</v>
      </c>
      <c r="D102" s="67" t="s">
        <v>128</v>
      </c>
      <c r="E102" s="77">
        <v>45173</v>
      </c>
      <c r="F102" s="61">
        <v>1752.4005</v>
      </c>
      <c r="G102" s="63">
        <v>4.3549829999999998</v>
      </c>
      <c r="H102" s="61">
        <v>7.6316753000000001E-2</v>
      </c>
      <c r="I102" s="62">
        <f t="shared" si="1"/>
        <v>2.8418041022588605E-3</v>
      </c>
      <c r="J102" s="62">
        <f>H102/'סכום נכסי הקרן'!$C$41</f>
        <v>9.9833105767859361E-7</v>
      </c>
    </row>
    <row r="103" spans="1:10">
      <c r="A103" s="60" t="s">
        <v>2041</v>
      </c>
      <c r="B103" s="54" t="s">
        <v>2042</v>
      </c>
      <c r="C103" s="67" t="s">
        <v>1519</v>
      </c>
      <c r="D103" s="67" t="s">
        <v>128</v>
      </c>
      <c r="E103" s="77">
        <v>45195</v>
      </c>
      <c r="F103" s="61">
        <v>4494.6476119999998</v>
      </c>
      <c r="G103" s="63">
        <v>4.4637669999999998</v>
      </c>
      <c r="H103" s="61">
        <v>0.20063060400000005</v>
      </c>
      <c r="I103" s="62">
        <f t="shared" si="1"/>
        <v>7.4708743634031849E-3</v>
      </c>
      <c r="J103" s="62">
        <f>H103/'סכום נכסי הקרן'!$C$41</f>
        <v>2.6245320355022849E-6</v>
      </c>
    </row>
    <row r="104" spans="1:10">
      <c r="A104" s="60" t="s">
        <v>2043</v>
      </c>
      <c r="B104" s="54" t="s">
        <v>2044</v>
      </c>
      <c r="C104" s="67" t="s">
        <v>1519</v>
      </c>
      <c r="D104" s="67" t="s">
        <v>128</v>
      </c>
      <c r="E104" s="77">
        <v>45173</v>
      </c>
      <c r="F104" s="61">
        <v>2720.7310000000002</v>
      </c>
      <c r="G104" s="63">
        <v>4.3676079999999997</v>
      </c>
      <c r="H104" s="61">
        <v>0.118830871</v>
      </c>
      <c r="I104" s="62">
        <f t="shared" si="1"/>
        <v>4.4249007381484571E-3</v>
      </c>
      <c r="J104" s="62">
        <f>H104/'סכום נכסי הקרן'!$C$41</f>
        <v>1.554475845300946E-6</v>
      </c>
    </row>
    <row r="105" spans="1:10">
      <c r="A105" s="60" t="s">
        <v>2045</v>
      </c>
      <c r="B105" s="54" t="s">
        <v>2046</v>
      </c>
      <c r="C105" s="67" t="s">
        <v>1519</v>
      </c>
      <c r="D105" s="67" t="s">
        <v>128</v>
      </c>
      <c r="E105" s="77">
        <v>45195</v>
      </c>
      <c r="F105" s="61">
        <v>2994.0682199999997</v>
      </c>
      <c r="G105" s="63">
        <v>4.5041029999999997</v>
      </c>
      <c r="H105" s="61">
        <v>0.13485592700000001</v>
      </c>
      <c r="I105" s="62">
        <f t="shared" si="1"/>
        <v>5.0216251543422118E-3</v>
      </c>
      <c r="J105" s="62">
        <f>H105/'סכום נכסי הקרן'!$C$41</f>
        <v>1.764106240685282E-6</v>
      </c>
    </row>
    <row r="106" spans="1:10">
      <c r="A106" s="60" t="s">
        <v>2045</v>
      </c>
      <c r="B106" s="54" t="s">
        <v>2047</v>
      </c>
      <c r="C106" s="67" t="s">
        <v>1519</v>
      </c>
      <c r="D106" s="67" t="s">
        <v>128</v>
      </c>
      <c r="E106" s="77">
        <v>45195</v>
      </c>
      <c r="F106" s="61">
        <v>876.68606399999999</v>
      </c>
      <c r="G106" s="63">
        <v>4.5041029999999997</v>
      </c>
      <c r="H106" s="61">
        <v>3.9486845999999999E-2</v>
      </c>
      <c r="I106" s="62">
        <f t="shared" si="1"/>
        <v>1.4703702206521269E-3</v>
      </c>
      <c r="J106" s="62">
        <f>H106/'סכום נכסי הקרן'!$C$41</f>
        <v>5.1654378864325818E-7</v>
      </c>
    </row>
    <row r="107" spans="1:10">
      <c r="A107" s="60" t="s">
        <v>2048</v>
      </c>
      <c r="B107" s="54" t="s">
        <v>2049</v>
      </c>
      <c r="C107" s="67" t="s">
        <v>1519</v>
      </c>
      <c r="D107" s="67" t="s">
        <v>128</v>
      </c>
      <c r="E107" s="77">
        <v>45187</v>
      </c>
      <c r="F107" s="61">
        <v>1088.867</v>
      </c>
      <c r="G107" s="63">
        <v>4.483047</v>
      </c>
      <c r="H107" s="61">
        <v>4.8814425000000002E-2</v>
      </c>
      <c r="I107" s="62">
        <f t="shared" si="1"/>
        <v>1.8177009340846497E-3</v>
      </c>
      <c r="J107" s="62">
        <f>H107/'סכום נכסי הקרן'!$C$41</f>
        <v>6.385617131827186E-7</v>
      </c>
    </row>
    <row r="108" spans="1:10">
      <c r="A108" s="60" t="s">
        <v>2050</v>
      </c>
      <c r="B108" s="54" t="s">
        <v>2051</v>
      </c>
      <c r="C108" s="67" t="s">
        <v>1519</v>
      </c>
      <c r="D108" s="67" t="s">
        <v>128</v>
      </c>
      <c r="E108" s="77">
        <v>45195</v>
      </c>
      <c r="F108" s="61">
        <v>5716.5517499999996</v>
      </c>
      <c r="G108" s="63">
        <v>4.5141819999999999</v>
      </c>
      <c r="H108" s="61">
        <v>0.25805555299999999</v>
      </c>
      <c r="I108" s="62">
        <f t="shared" si="1"/>
        <v>9.6092050604679007E-3</v>
      </c>
      <c r="J108" s="62">
        <f>H108/'סכום נכסי הקרן'!$C$41</f>
        <v>3.3757315797531944E-6</v>
      </c>
    </row>
    <row r="109" spans="1:10">
      <c r="A109" s="60" t="s">
        <v>2052</v>
      </c>
      <c r="B109" s="54" t="s">
        <v>2053</v>
      </c>
      <c r="C109" s="67" t="s">
        <v>1519</v>
      </c>
      <c r="D109" s="67" t="s">
        <v>128</v>
      </c>
      <c r="E109" s="77">
        <v>45239</v>
      </c>
      <c r="F109" s="61">
        <v>1753.5572</v>
      </c>
      <c r="G109" s="63">
        <v>4.6587509999999996</v>
      </c>
      <c r="H109" s="61">
        <v>8.1693865000000004E-2</v>
      </c>
      <c r="I109" s="62">
        <f t="shared" si="1"/>
        <v>3.0420314224634472E-3</v>
      </c>
      <c r="J109" s="62">
        <f>H109/'סכום נכסי הקרן'!$C$41</f>
        <v>1.0686712870410281E-6</v>
      </c>
    </row>
    <row r="110" spans="1:10">
      <c r="A110" s="60" t="s">
        <v>2054</v>
      </c>
      <c r="B110" s="54" t="s">
        <v>2055</v>
      </c>
      <c r="C110" s="67" t="s">
        <v>1519</v>
      </c>
      <c r="D110" s="67" t="s">
        <v>128</v>
      </c>
      <c r="E110" s="77">
        <v>45175</v>
      </c>
      <c r="F110" s="61">
        <v>2177.7339999999999</v>
      </c>
      <c r="G110" s="63">
        <v>4.4400839999999997</v>
      </c>
      <c r="H110" s="61">
        <v>9.6693208999999988E-2</v>
      </c>
      <c r="I110" s="62">
        <f t="shared" si="1"/>
        <v>3.6005614389382282E-3</v>
      </c>
      <c r="J110" s="62">
        <f>H110/'סכום נכסי הקרן'!$C$41</f>
        <v>1.2648839188861623E-6</v>
      </c>
    </row>
    <row r="111" spans="1:10">
      <c r="A111" s="60" t="s">
        <v>2056</v>
      </c>
      <c r="B111" s="54" t="s">
        <v>2057</v>
      </c>
      <c r="C111" s="67" t="s">
        <v>1519</v>
      </c>
      <c r="D111" s="67" t="s">
        <v>128</v>
      </c>
      <c r="E111" s="77">
        <v>45173</v>
      </c>
      <c r="F111" s="61">
        <v>653.35467600000004</v>
      </c>
      <c r="G111" s="63">
        <v>4.3504649999999998</v>
      </c>
      <c r="H111" s="61">
        <v>2.8423967999999997E-2</v>
      </c>
      <c r="I111" s="62">
        <f t="shared" si="1"/>
        <v>1.0584222426873241E-3</v>
      </c>
      <c r="J111" s="62">
        <f>H111/'סכום נכסי הקרן'!$C$41</f>
        <v>3.7182569909469937E-7</v>
      </c>
    </row>
    <row r="112" spans="1:10">
      <c r="A112" s="60" t="s">
        <v>2058</v>
      </c>
      <c r="B112" s="54" t="s">
        <v>2059</v>
      </c>
      <c r="C112" s="67" t="s">
        <v>1519</v>
      </c>
      <c r="D112" s="67" t="s">
        <v>128</v>
      </c>
      <c r="E112" s="77">
        <v>45175</v>
      </c>
      <c r="F112" s="61">
        <v>1906.170858</v>
      </c>
      <c r="G112" s="63">
        <v>4.4728500000000002</v>
      </c>
      <c r="H112" s="61">
        <v>8.5260165999999984E-2</v>
      </c>
      <c r="I112" s="62">
        <f t="shared" si="1"/>
        <v>3.1748296405911215E-3</v>
      </c>
      <c r="J112" s="62">
        <f>H112/'סכום נכסי הקרן'!$C$41</f>
        <v>1.1153235476440204E-6</v>
      </c>
    </row>
    <row r="113" spans="1:10">
      <c r="A113" s="60" t="s">
        <v>2060</v>
      </c>
      <c r="B113" s="54" t="s">
        <v>2061</v>
      </c>
      <c r="C113" s="67" t="s">
        <v>1519</v>
      </c>
      <c r="D113" s="67" t="s">
        <v>128</v>
      </c>
      <c r="E113" s="77">
        <v>45175</v>
      </c>
      <c r="F113" s="61">
        <v>5991.9287999999997</v>
      </c>
      <c r="G113" s="63">
        <v>4.4904840000000004</v>
      </c>
      <c r="H113" s="61">
        <v>0.26906662599999998</v>
      </c>
      <c r="I113" s="62">
        <f t="shared" si="1"/>
        <v>1.0019223977568209E-2</v>
      </c>
      <c r="J113" s="62">
        <f>H113/'סכום נכסי הקרן'!$C$41</f>
        <v>3.5197719866382486E-6</v>
      </c>
    </row>
    <row r="114" spans="1:10">
      <c r="A114" s="60" t="s">
        <v>2062</v>
      </c>
      <c r="B114" s="54" t="s">
        <v>2063</v>
      </c>
      <c r="C114" s="67" t="s">
        <v>1519</v>
      </c>
      <c r="D114" s="67" t="s">
        <v>128</v>
      </c>
      <c r="E114" s="77">
        <v>45187</v>
      </c>
      <c r="F114" s="61">
        <v>2723.9631250000002</v>
      </c>
      <c r="G114" s="63">
        <v>4.5460120000000002</v>
      </c>
      <c r="H114" s="61">
        <v>0.123831687</v>
      </c>
      <c r="I114" s="62">
        <f t="shared" si="1"/>
        <v>4.6111159381510272E-3</v>
      </c>
      <c r="J114" s="62">
        <f>H114/'סכום נכסי הקרן'!$C$41</f>
        <v>1.6198935908192337E-6</v>
      </c>
    </row>
    <row r="115" spans="1:10">
      <c r="A115" s="60" t="s">
        <v>2064</v>
      </c>
      <c r="B115" s="54" t="s">
        <v>2065</v>
      </c>
      <c r="C115" s="67" t="s">
        <v>1519</v>
      </c>
      <c r="D115" s="67" t="s">
        <v>128</v>
      </c>
      <c r="E115" s="77">
        <v>45175</v>
      </c>
      <c r="F115" s="61">
        <v>6810.805625</v>
      </c>
      <c r="G115" s="63">
        <v>4.5156650000000003</v>
      </c>
      <c r="H115" s="61">
        <v>0.307553154</v>
      </c>
      <c r="I115" s="62">
        <f t="shared" si="1"/>
        <v>1.1452345393937961E-2</v>
      </c>
      <c r="J115" s="62">
        <f>H115/'סכום נכסי הקרן'!$C$41</f>
        <v>4.0232302011749289E-6</v>
      </c>
    </row>
    <row r="116" spans="1:10">
      <c r="A116" s="60" t="s">
        <v>2066</v>
      </c>
      <c r="B116" s="54" t="s">
        <v>2067</v>
      </c>
      <c r="C116" s="67" t="s">
        <v>1519</v>
      </c>
      <c r="D116" s="67" t="s">
        <v>128</v>
      </c>
      <c r="E116" s="77">
        <v>45187</v>
      </c>
      <c r="F116" s="61">
        <v>3814.6544800000001</v>
      </c>
      <c r="G116" s="63">
        <v>4.57369</v>
      </c>
      <c r="H116" s="61">
        <v>0.17447046700000002</v>
      </c>
      <c r="I116" s="62">
        <f t="shared" si="1"/>
        <v>6.4967503117384882E-3</v>
      </c>
      <c r="J116" s="62">
        <f>H116/'סכום נכסי הקרן'!$C$41</f>
        <v>2.2823204474355476E-6</v>
      </c>
    </row>
    <row r="117" spans="1:10">
      <c r="A117" s="60" t="s">
        <v>2068</v>
      </c>
      <c r="B117" s="54" t="s">
        <v>2069</v>
      </c>
      <c r="C117" s="67" t="s">
        <v>1519</v>
      </c>
      <c r="D117" s="67" t="s">
        <v>128</v>
      </c>
      <c r="E117" s="77">
        <v>45201</v>
      </c>
      <c r="F117" s="61">
        <v>2726.4770000000003</v>
      </c>
      <c r="G117" s="63">
        <v>4.665108</v>
      </c>
      <c r="H117" s="61">
        <v>0.127193097</v>
      </c>
      <c r="I117" s="62">
        <f t="shared" si="1"/>
        <v>4.7362846377073872E-3</v>
      </c>
      <c r="J117" s="62">
        <f>H117/'סכום נכסי הקרן'!$C$41</f>
        <v>1.6638655873819204E-6</v>
      </c>
    </row>
    <row r="118" spans="1:10">
      <c r="A118" s="60" t="s">
        <v>2070</v>
      </c>
      <c r="B118" s="54" t="s">
        <v>2071</v>
      </c>
      <c r="C118" s="67" t="s">
        <v>1519</v>
      </c>
      <c r="D118" s="67" t="s">
        <v>128</v>
      </c>
      <c r="E118" s="77">
        <v>45244</v>
      </c>
      <c r="F118" s="61">
        <v>4373.8552</v>
      </c>
      <c r="G118" s="63">
        <v>5.1443950000000003</v>
      </c>
      <c r="H118" s="61">
        <v>0.22500838100000001</v>
      </c>
      <c r="I118" s="62">
        <f t="shared" si="1"/>
        <v>8.3786287418232356E-3</v>
      </c>
      <c r="J118" s="62">
        <f>H118/'סכום נכסי הקרן'!$C$41</f>
        <v>2.9434278341254634E-6</v>
      </c>
    </row>
    <row r="119" spans="1:10">
      <c r="A119" s="60" t="s">
        <v>2072</v>
      </c>
      <c r="B119" s="54" t="s">
        <v>2073</v>
      </c>
      <c r="C119" s="67" t="s">
        <v>1519</v>
      </c>
      <c r="D119" s="67" t="s">
        <v>128</v>
      </c>
      <c r="E119" s="77">
        <v>45244</v>
      </c>
      <c r="F119" s="61">
        <v>766.22910000000002</v>
      </c>
      <c r="G119" s="63">
        <v>5.2439809999999998</v>
      </c>
      <c r="H119" s="61">
        <v>4.0180906999999995E-2</v>
      </c>
      <c r="I119" s="62">
        <f t="shared" si="1"/>
        <v>1.4962149443790115E-3</v>
      </c>
      <c r="J119" s="62">
        <f>H119/'סכום נכסי הקרן'!$C$41</f>
        <v>5.2562308807602438E-7</v>
      </c>
    </row>
    <row r="120" spans="1:10">
      <c r="A120" s="60" t="s">
        <v>2074</v>
      </c>
      <c r="B120" s="54" t="s">
        <v>2075</v>
      </c>
      <c r="C120" s="67" t="s">
        <v>1519</v>
      </c>
      <c r="D120" s="67" t="s">
        <v>128</v>
      </c>
      <c r="E120" s="77">
        <v>45244</v>
      </c>
      <c r="F120" s="61">
        <v>1983.1621500000003</v>
      </c>
      <c r="G120" s="63">
        <v>5.2439809999999998</v>
      </c>
      <c r="H120" s="61">
        <v>0.103996642</v>
      </c>
      <c r="I120" s="62">
        <f t="shared" si="1"/>
        <v>3.8725191028075594E-3</v>
      </c>
      <c r="J120" s="62">
        <f>H120/'סכום נכסי הקרן'!$C$41</f>
        <v>1.360423151164228E-6</v>
      </c>
    </row>
    <row r="121" spans="1:10">
      <c r="A121" s="60" t="s">
        <v>2076</v>
      </c>
      <c r="B121" s="54" t="s">
        <v>2077</v>
      </c>
      <c r="C121" s="67" t="s">
        <v>1519</v>
      </c>
      <c r="D121" s="67" t="s">
        <v>128</v>
      </c>
      <c r="E121" s="77">
        <v>45180</v>
      </c>
      <c r="F121" s="61">
        <v>6847.0772499999994</v>
      </c>
      <c r="G121" s="63">
        <v>5.0339830000000001</v>
      </c>
      <c r="H121" s="61">
        <v>0.34468069300000004</v>
      </c>
      <c r="I121" s="62">
        <f t="shared" si="1"/>
        <v>1.2834862187294932E-2</v>
      </c>
      <c r="J121" s="62">
        <f>H121/'סכום נכסי הקרן'!$C$41</f>
        <v>4.5089109176864565E-6</v>
      </c>
    </row>
    <row r="122" spans="1:10">
      <c r="A122" s="60" t="s">
        <v>2078</v>
      </c>
      <c r="B122" s="54" t="s">
        <v>2079</v>
      </c>
      <c r="C122" s="67" t="s">
        <v>1519</v>
      </c>
      <c r="D122" s="67" t="s">
        <v>128</v>
      </c>
      <c r="E122" s="77">
        <v>45238</v>
      </c>
      <c r="F122" s="61">
        <v>3287.8037400000003</v>
      </c>
      <c r="G122" s="63">
        <v>5.2778799999999997</v>
      </c>
      <c r="H122" s="61">
        <v>0.17352632700000001</v>
      </c>
      <c r="I122" s="62">
        <f t="shared" si="1"/>
        <v>6.4615934055594912E-3</v>
      </c>
      <c r="J122" s="62">
        <f>H122/'סכום נכסי הקרן'!$C$41</f>
        <v>2.2699697610168439E-6</v>
      </c>
    </row>
    <row r="123" spans="1:10">
      <c r="A123" s="60" t="s">
        <v>2080</v>
      </c>
      <c r="B123" s="54" t="s">
        <v>2081</v>
      </c>
      <c r="C123" s="67" t="s">
        <v>1519</v>
      </c>
      <c r="D123" s="67" t="s">
        <v>128</v>
      </c>
      <c r="E123" s="77">
        <v>45238</v>
      </c>
      <c r="F123" s="61">
        <v>2740.5547000000001</v>
      </c>
      <c r="G123" s="63">
        <v>5.3027049999999996</v>
      </c>
      <c r="H123" s="61">
        <v>0.14532352299999998</v>
      </c>
      <c r="I123" s="62">
        <f t="shared" si="1"/>
        <v>5.41140663854121E-3</v>
      </c>
      <c r="J123" s="62">
        <f>H123/'סכום נכסי הקרן'!$C$41</f>
        <v>1.9010371998160011E-6</v>
      </c>
    </row>
    <row r="124" spans="1:10">
      <c r="A124" s="60" t="s">
        <v>2082</v>
      </c>
      <c r="B124" s="54" t="s">
        <v>2083</v>
      </c>
      <c r="C124" s="67" t="s">
        <v>1519</v>
      </c>
      <c r="D124" s="67" t="s">
        <v>128</v>
      </c>
      <c r="E124" s="77">
        <v>45243</v>
      </c>
      <c r="F124" s="61">
        <v>441.39671999999996</v>
      </c>
      <c r="G124" s="63">
        <v>5.3887869999999998</v>
      </c>
      <c r="H124" s="61">
        <v>2.3785927999999998E-2</v>
      </c>
      <c r="I124" s="62">
        <f t="shared" si="1"/>
        <v>8.8571571914798164E-4</v>
      </c>
      <c r="J124" s="62">
        <f>H124/'סכום נכסי הקרן'!$C$41</f>
        <v>3.1115357670034614E-7</v>
      </c>
    </row>
    <row r="125" spans="1:10">
      <c r="A125" s="60" t="s">
        <v>2082</v>
      </c>
      <c r="B125" s="54" t="s">
        <v>2084</v>
      </c>
      <c r="C125" s="67" t="s">
        <v>1519</v>
      </c>
      <c r="D125" s="67" t="s">
        <v>128</v>
      </c>
      <c r="E125" s="77">
        <v>45243</v>
      </c>
      <c r="F125" s="61">
        <v>3289.0104000000006</v>
      </c>
      <c r="G125" s="63">
        <v>5.3887869999999998</v>
      </c>
      <c r="H125" s="61">
        <v>0.177237755</v>
      </c>
      <c r="I125" s="62">
        <f t="shared" si="1"/>
        <v>6.5997957124060407E-3</v>
      </c>
      <c r="J125" s="62">
        <f>H125/'סכום נכסי הקרן'!$C$41</f>
        <v>2.3185204880208863E-6</v>
      </c>
    </row>
    <row r="126" spans="1:10">
      <c r="A126" s="60" t="s">
        <v>2085</v>
      </c>
      <c r="B126" s="54" t="s">
        <v>2086</v>
      </c>
      <c r="C126" s="67" t="s">
        <v>1519</v>
      </c>
      <c r="D126" s="67" t="s">
        <v>128</v>
      </c>
      <c r="E126" s="77">
        <v>45238</v>
      </c>
      <c r="F126" s="61">
        <v>2741.201125</v>
      </c>
      <c r="G126" s="63">
        <v>5.3250359999999999</v>
      </c>
      <c r="H126" s="61">
        <v>0.14596994799999999</v>
      </c>
      <c r="I126" s="62">
        <f t="shared" si="1"/>
        <v>5.4354775423020489E-3</v>
      </c>
      <c r="J126" s="62">
        <f>H126/'סכום נכסי הקרן'!$C$41</f>
        <v>1.9094933530011329E-6</v>
      </c>
    </row>
    <row r="127" spans="1:10">
      <c r="A127" s="60" t="s">
        <v>2087</v>
      </c>
      <c r="B127" s="54" t="s">
        <v>2088</v>
      </c>
      <c r="C127" s="67" t="s">
        <v>1519</v>
      </c>
      <c r="D127" s="67" t="s">
        <v>128</v>
      </c>
      <c r="E127" s="77">
        <v>45197</v>
      </c>
      <c r="F127" s="61">
        <v>2193.8227999999999</v>
      </c>
      <c r="G127" s="63">
        <v>5.1408899999999997</v>
      </c>
      <c r="H127" s="61">
        <v>0.112782009</v>
      </c>
      <c r="I127" s="62">
        <f t="shared" si="1"/>
        <v>4.199659488096876E-3</v>
      </c>
      <c r="J127" s="62">
        <f>H127/'סכום נכסי הקרן'!$C$41</f>
        <v>1.4753481759383376E-6</v>
      </c>
    </row>
    <row r="128" spans="1:10">
      <c r="A128" s="60" t="s">
        <v>2089</v>
      </c>
      <c r="B128" s="54" t="s">
        <v>2090</v>
      </c>
      <c r="C128" s="67" t="s">
        <v>1519</v>
      </c>
      <c r="D128" s="67" t="s">
        <v>128</v>
      </c>
      <c r="E128" s="77">
        <v>45243</v>
      </c>
      <c r="F128" s="61">
        <v>1782.7380479999999</v>
      </c>
      <c r="G128" s="63">
        <v>5.4631080000000001</v>
      </c>
      <c r="H128" s="61">
        <v>9.7392908E-2</v>
      </c>
      <c r="I128" s="62">
        <f t="shared" si="1"/>
        <v>3.6266161046621024E-3</v>
      </c>
      <c r="J128" s="62">
        <f>H128/'סכום נכסי הקרן'!$C$41</f>
        <v>1.2740369713322834E-6</v>
      </c>
    </row>
    <row r="129" spans="1:10">
      <c r="A129" s="60" t="s">
        <v>2091</v>
      </c>
      <c r="B129" s="54" t="s">
        <v>2092</v>
      </c>
      <c r="C129" s="67" t="s">
        <v>1519</v>
      </c>
      <c r="D129" s="67" t="s">
        <v>128</v>
      </c>
      <c r="E129" s="77">
        <v>45243</v>
      </c>
      <c r="F129" s="61">
        <v>1538.0892799999999</v>
      </c>
      <c r="G129" s="63">
        <v>5.5867180000000003</v>
      </c>
      <c r="H129" s="61">
        <v>8.592871199999999E-2</v>
      </c>
      <c r="I129" s="62">
        <f t="shared" si="1"/>
        <v>3.1997242632088941E-3</v>
      </c>
      <c r="J129" s="62">
        <f>H129/'סכום נכסי הקרן'!$C$41</f>
        <v>1.1240690747930437E-6</v>
      </c>
    </row>
    <row r="130" spans="1:10">
      <c r="A130" s="60" t="s">
        <v>2093</v>
      </c>
      <c r="B130" s="54" t="s">
        <v>2094</v>
      </c>
      <c r="C130" s="67" t="s">
        <v>1519</v>
      </c>
      <c r="D130" s="67" t="s">
        <v>128</v>
      </c>
      <c r="E130" s="77">
        <v>45243</v>
      </c>
      <c r="F130" s="61">
        <v>1925.1254750000001</v>
      </c>
      <c r="G130" s="63">
        <v>5.7100049999999998</v>
      </c>
      <c r="H130" s="61">
        <v>0.10992476499999999</v>
      </c>
      <c r="I130" s="62">
        <f t="shared" si="1"/>
        <v>4.093264399192156E-3</v>
      </c>
      <c r="J130" s="62">
        <f>H130/'סכום נכסי הקרן'!$C$41</f>
        <v>1.4379713836557071E-6</v>
      </c>
    </row>
    <row r="131" spans="1:10">
      <c r="A131" s="60" t="s">
        <v>2095</v>
      </c>
      <c r="B131" s="54" t="s">
        <v>2096</v>
      </c>
      <c r="C131" s="67" t="s">
        <v>1519</v>
      </c>
      <c r="D131" s="67" t="s">
        <v>128</v>
      </c>
      <c r="E131" s="77">
        <v>45237</v>
      </c>
      <c r="F131" s="61">
        <v>2667.11886</v>
      </c>
      <c r="G131" s="63">
        <v>5.8540850000000004</v>
      </c>
      <c r="H131" s="61">
        <v>0.156135414</v>
      </c>
      <c r="I131" s="62">
        <f t="shared" si="1"/>
        <v>5.8140086228915628E-3</v>
      </c>
      <c r="J131" s="62">
        <f>H131/'סכום נכסי הקרן'!$C$41</f>
        <v>2.0424720244545137E-6</v>
      </c>
    </row>
    <row r="132" spans="1:10">
      <c r="A132" s="60" t="s">
        <v>2097</v>
      </c>
      <c r="B132" s="54" t="s">
        <v>2098</v>
      </c>
      <c r="C132" s="67" t="s">
        <v>1519</v>
      </c>
      <c r="D132" s="67" t="s">
        <v>128</v>
      </c>
      <c r="E132" s="77">
        <v>45237</v>
      </c>
      <c r="F132" s="61">
        <v>1104.0939000000001</v>
      </c>
      <c r="G132" s="63">
        <v>5.8540850000000004</v>
      </c>
      <c r="H132" s="61">
        <v>6.4634599000000001E-2</v>
      </c>
      <c r="I132" s="62">
        <f t="shared" si="1"/>
        <v>2.4067961668397561E-3</v>
      </c>
      <c r="J132" s="62">
        <f>H132/'סכום נכסי הקרן'!$C$41</f>
        <v>8.4551196225947613E-7</v>
      </c>
    </row>
    <row r="133" spans="1:10">
      <c r="A133" s="60" t="s">
        <v>2099</v>
      </c>
      <c r="B133" s="54" t="s">
        <v>2100</v>
      </c>
      <c r="C133" s="67" t="s">
        <v>1519</v>
      </c>
      <c r="D133" s="67" t="s">
        <v>128</v>
      </c>
      <c r="E133" s="77">
        <v>45237</v>
      </c>
      <c r="F133" s="61">
        <v>2541.3983400000002</v>
      </c>
      <c r="G133" s="63">
        <v>5.9275219999999997</v>
      </c>
      <c r="H133" s="61">
        <v>0.15064194800000003</v>
      </c>
      <c r="I133" s="62">
        <f t="shared" si="1"/>
        <v>5.6094486331024337E-3</v>
      </c>
      <c r="J133" s="62">
        <f>H133/'סכום נכסי הקרן'!$C$41</f>
        <v>1.9706097202222914E-6</v>
      </c>
    </row>
    <row r="134" spans="1:10">
      <c r="A134" s="60" t="s">
        <v>2101</v>
      </c>
      <c r="B134" s="54" t="s">
        <v>2102</v>
      </c>
      <c r="C134" s="67" t="s">
        <v>1519</v>
      </c>
      <c r="D134" s="67" t="s">
        <v>128</v>
      </c>
      <c r="E134" s="77">
        <v>45236</v>
      </c>
      <c r="F134" s="61">
        <v>1110.4719600000001</v>
      </c>
      <c r="G134" s="63">
        <v>6.2561010000000001</v>
      </c>
      <c r="H134" s="61">
        <v>6.9472251999999998E-2</v>
      </c>
      <c r="I134" s="62">
        <f t="shared" si="1"/>
        <v>2.5869356722600782E-3</v>
      </c>
      <c r="J134" s="62">
        <f>H134/'סכום נכסי הקרן'!$C$41</f>
        <v>9.0879530498989892E-7</v>
      </c>
    </row>
    <row r="135" spans="1:10">
      <c r="A135" s="60" t="s">
        <v>2103</v>
      </c>
      <c r="B135" s="54" t="s">
        <v>2104</v>
      </c>
      <c r="C135" s="67" t="s">
        <v>1519</v>
      </c>
      <c r="D135" s="67" t="s">
        <v>128</v>
      </c>
      <c r="E135" s="77">
        <v>45236</v>
      </c>
      <c r="F135" s="61">
        <v>1665.751035</v>
      </c>
      <c r="G135" s="63">
        <v>6.258527</v>
      </c>
      <c r="H135" s="61">
        <v>0.10425147300000001</v>
      </c>
      <c r="I135" s="62">
        <f t="shared" si="1"/>
        <v>3.8820082353075067E-3</v>
      </c>
      <c r="J135" s="62">
        <f>H135/'סכום נכסי הקרן'!$C$41</f>
        <v>1.363756701030524E-6</v>
      </c>
    </row>
    <row r="136" spans="1:10">
      <c r="A136" s="60" t="s">
        <v>2105</v>
      </c>
      <c r="B136" s="54" t="s">
        <v>2106</v>
      </c>
      <c r="C136" s="67" t="s">
        <v>1519</v>
      </c>
      <c r="D136" s="67" t="s">
        <v>128</v>
      </c>
      <c r="E136" s="77">
        <v>45236</v>
      </c>
      <c r="F136" s="61">
        <v>44.718021999999998</v>
      </c>
      <c r="G136" s="63">
        <v>6.2755000000000001</v>
      </c>
      <c r="H136" s="61">
        <v>2.8062790000000001E-3</v>
      </c>
      <c r="I136" s="62">
        <f t="shared" si="1"/>
        <v>1.0449730708908558E-4</v>
      </c>
      <c r="J136" s="62">
        <f>H136/'סכום נכסי הקרן'!$C$41</f>
        <v>3.6710098007068325E-8</v>
      </c>
    </row>
    <row r="137" spans="1:10">
      <c r="A137" s="60" t="s">
        <v>2105</v>
      </c>
      <c r="B137" s="54" t="s">
        <v>2107</v>
      </c>
      <c r="C137" s="67" t="s">
        <v>1519</v>
      </c>
      <c r="D137" s="67" t="s">
        <v>128</v>
      </c>
      <c r="E137" s="77">
        <v>45236</v>
      </c>
      <c r="F137" s="61">
        <v>6331.0002599999998</v>
      </c>
      <c r="G137" s="63">
        <v>6.2755000000000001</v>
      </c>
      <c r="H137" s="61">
        <v>0.39730192599999992</v>
      </c>
      <c r="I137" s="62">
        <f t="shared" si="1"/>
        <v>1.4794317089750215E-2</v>
      </c>
      <c r="J137" s="62">
        <f>H137/'סכום נכסי הקרן'!$C$41</f>
        <v>5.19727106316122E-6</v>
      </c>
    </row>
    <row r="138" spans="1:10">
      <c r="A138" s="60" t="s">
        <v>2108</v>
      </c>
      <c r="B138" s="54" t="s">
        <v>2109</v>
      </c>
      <c r="C138" s="67" t="s">
        <v>1519</v>
      </c>
      <c r="D138" s="67" t="s">
        <v>128</v>
      </c>
      <c r="E138" s="77">
        <v>45236</v>
      </c>
      <c r="F138" s="61">
        <v>671.16939200000013</v>
      </c>
      <c r="G138" s="63">
        <v>6.331226</v>
      </c>
      <c r="H138" s="61">
        <v>4.2493254000000001E-2</v>
      </c>
      <c r="I138" s="62">
        <f t="shared" ref="I138:I201" si="2">IFERROR(H138/$H$9,0)</f>
        <v>1.5823197238950633E-3</v>
      </c>
      <c r="J138" s="62">
        <f>H138/'סכום נכסי הקרן'!$C$41</f>
        <v>5.5587185699613194E-7</v>
      </c>
    </row>
    <row r="139" spans="1:10">
      <c r="A139" s="60" t="s">
        <v>2110</v>
      </c>
      <c r="B139" s="54" t="s">
        <v>2111</v>
      </c>
      <c r="C139" s="67" t="s">
        <v>1519</v>
      </c>
      <c r="D139" s="67" t="s">
        <v>128</v>
      </c>
      <c r="E139" s="77">
        <v>45210</v>
      </c>
      <c r="F139" s="61">
        <v>2700.8498399999999</v>
      </c>
      <c r="G139" s="63">
        <v>7.5140630000000002</v>
      </c>
      <c r="H139" s="61">
        <v>0.20294354800000003</v>
      </c>
      <c r="I139" s="62">
        <f t="shared" si="2"/>
        <v>7.557001373386104E-3</v>
      </c>
      <c r="J139" s="62">
        <f>H139/'סכום נכסי הקרן'!$C$41</f>
        <v>2.6547886140266798E-6</v>
      </c>
    </row>
    <row r="140" spans="1:10">
      <c r="A140" s="60" t="s">
        <v>2112</v>
      </c>
      <c r="B140" s="54" t="s">
        <v>2113</v>
      </c>
      <c r="C140" s="67" t="s">
        <v>1519</v>
      </c>
      <c r="D140" s="67" t="s">
        <v>128</v>
      </c>
      <c r="E140" s="77">
        <v>45210</v>
      </c>
      <c r="F140" s="61">
        <v>2648.633065</v>
      </c>
      <c r="G140" s="63">
        <v>7.5961169999999996</v>
      </c>
      <c r="H140" s="61">
        <v>0.20119326500000001</v>
      </c>
      <c r="I140" s="62">
        <f t="shared" si="2"/>
        <v>7.4918261502013072E-3</v>
      </c>
      <c r="J140" s="62">
        <f>H140/'סכום נכסי הקרן'!$C$41</f>
        <v>2.6318924371069554E-6</v>
      </c>
    </row>
    <row r="141" spans="1:10">
      <c r="A141" s="60" t="s">
        <v>2114</v>
      </c>
      <c r="B141" s="54" t="s">
        <v>2115</v>
      </c>
      <c r="C141" s="67" t="s">
        <v>1519</v>
      </c>
      <c r="D141" s="67" t="s">
        <v>128</v>
      </c>
      <c r="E141" s="77">
        <v>45210</v>
      </c>
      <c r="F141" s="61">
        <v>5356.8952449999997</v>
      </c>
      <c r="G141" s="63">
        <v>7.6526129999999997</v>
      </c>
      <c r="H141" s="61">
        <v>0.40994245699999998</v>
      </c>
      <c r="I141" s="62">
        <f t="shared" si="2"/>
        <v>1.5265012073989528E-2</v>
      </c>
      <c r="J141" s="62">
        <f>H141/'סכום נכסי הקרן'!$C$41</f>
        <v>5.3626270850932473E-6</v>
      </c>
    </row>
    <row r="142" spans="1:10">
      <c r="A142" s="60" t="s">
        <v>2116</v>
      </c>
      <c r="B142" s="54" t="s">
        <v>2117</v>
      </c>
      <c r="C142" s="67" t="s">
        <v>1519</v>
      </c>
      <c r="D142" s="67" t="s">
        <v>128</v>
      </c>
      <c r="E142" s="77">
        <v>45211</v>
      </c>
      <c r="F142" s="61">
        <v>3383.9917799999994</v>
      </c>
      <c r="G142" s="63">
        <v>7.67143</v>
      </c>
      <c r="H142" s="61">
        <v>0.25960054500000002</v>
      </c>
      <c r="I142" s="62">
        <f t="shared" si="2"/>
        <v>9.6667358702962111E-3</v>
      </c>
      <c r="J142" s="62">
        <f>H142/'סכום נכסי הקרן'!$C$41</f>
        <v>3.3959422600669257E-6</v>
      </c>
    </row>
    <row r="143" spans="1:10">
      <c r="A143" s="60" t="s">
        <v>2118</v>
      </c>
      <c r="B143" s="54" t="s">
        <v>2119</v>
      </c>
      <c r="C143" s="67" t="s">
        <v>1519</v>
      </c>
      <c r="D143" s="67" t="s">
        <v>128</v>
      </c>
      <c r="E143" s="77">
        <v>45211</v>
      </c>
      <c r="F143" s="61">
        <v>2824.5181250000001</v>
      </c>
      <c r="G143" s="63">
        <v>7.8301119999999997</v>
      </c>
      <c r="H143" s="61">
        <v>0.22116294200000003</v>
      </c>
      <c r="I143" s="62">
        <f t="shared" si="2"/>
        <v>8.2354362723377206E-3</v>
      </c>
      <c r="J143" s="62">
        <f>H143/'סכום נכסי הקרן'!$C$41</f>
        <v>2.8931240537208058E-6</v>
      </c>
    </row>
    <row r="144" spans="1:10">
      <c r="A144" s="60" t="s">
        <v>2120</v>
      </c>
      <c r="B144" s="54" t="s">
        <v>2121</v>
      </c>
      <c r="C144" s="67" t="s">
        <v>1519</v>
      </c>
      <c r="D144" s="67" t="s">
        <v>128</v>
      </c>
      <c r="E144" s="77">
        <v>45211</v>
      </c>
      <c r="F144" s="61">
        <v>2034.17019</v>
      </c>
      <c r="G144" s="63">
        <v>7.8093570000000003</v>
      </c>
      <c r="H144" s="61">
        <v>0.158855619</v>
      </c>
      <c r="I144" s="62">
        <f t="shared" si="2"/>
        <v>5.9153007956335695E-3</v>
      </c>
      <c r="J144" s="62">
        <f>H144/'סכום נכסי הקרן'!$C$41</f>
        <v>2.0780561528142801E-6</v>
      </c>
    </row>
    <row r="145" spans="1:10">
      <c r="A145" s="60" t="s">
        <v>2122</v>
      </c>
      <c r="B145" s="54" t="s">
        <v>2123</v>
      </c>
      <c r="C145" s="67" t="s">
        <v>1519</v>
      </c>
      <c r="D145" s="67" t="s">
        <v>128</v>
      </c>
      <c r="E145" s="77">
        <v>45211</v>
      </c>
      <c r="F145" s="61">
        <v>2457.2472120000002</v>
      </c>
      <c r="G145" s="63">
        <v>7.8210750000000004</v>
      </c>
      <c r="H145" s="61">
        <v>0.192183135</v>
      </c>
      <c r="I145" s="62">
        <f t="shared" si="2"/>
        <v>7.1563162734133677E-3</v>
      </c>
      <c r="J145" s="62">
        <f>H145/'סכום נכסי הקרן'!$C$41</f>
        <v>2.5140271944292223E-6</v>
      </c>
    </row>
    <row r="146" spans="1:10">
      <c r="A146" s="60" t="s">
        <v>2122</v>
      </c>
      <c r="B146" s="54" t="s">
        <v>2124</v>
      </c>
      <c r="C146" s="67" t="s">
        <v>1519</v>
      </c>
      <c r="D146" s="67" t="s">
        <v>128</v>
      </c>
      <c r="E146" s="77">
        <v>45211</v>
      </c>
      <c r="F146" s="61">
        <v>2599.5478600000001</v>
      </c>
      <c r="G146" s="63">
        <v>7.8210750000000004</v>
      </c>
      <c r="H146" s="61">
        <v>0.20331257500000002</v>
      </c>
      <c r="I146" s="62">
        <f t="shared" si="2"/>
        <v>7.5707428181045954E-3</v>
      </c>
      <c r="J146" s="62">
        <f>H146/'סכום נכסי הקרן'!$C$41</f>
        <v>2.6596160090708838E-6</v>
      </c>
    </row>
    <row r="147" spans="1:10">
      <c r="A147" s="60" t="s">
        <v>2125</v>
      </c>
      <c r="B147" s="54" t="s">
        <v>2126</v>
      </c>
      <c r="C147" s="67" t="s">
        <v>1519</v>
      </c>
      <c r="D147" s="67" t="s">
        <v>128</v>
      </c>
      <c r="E147" s="77">
        <v>45211</v>
      </c>
      <c r="F147" s="61">
        <v>1130.2382</v>
      </c>
      <c r="G147" s="63">
        <v>7.8210750000000004</v>
      </c>
      <c r="H147" s="61">
        <v>8.8396771999999998E-2</v>
      </c>
      <c r="I147" s="62">
        <f t="shared" si="2"/>
        <v>3.2916273219333794E-3</v>
      </c>
      <c r="J147" s="62">
        <f>H147/'סכום נכסי הקרן'!$C$41</f>
        <v>1.1563547899651009E-6</v>
      </c>
    </row>
    <row r="148" spans="1:10">
      <c r="A148" s="60" t="s">
        <v>2127</v>
      </c>
      <c r="B148" s="54" t="s">
        <v>2128</v>
      </c>
      <c r="C148" s="67" t="s">
        <v>1519</v>
      </c>
      <c r="D148" s="67" t="s">
        <v>128</v>
      </c>
      <c r="E148" s="77">
        <v>45211</v>
      </c>
      <c r="F148" s="61">
        <v>2544.3287999999998</v>
      </c>
      <c r="G148" s="63">
        <v>7.8679129999999997</v>
      </c>
      <c r="H148" s="61">
        <v>0.200185586</v>
      </c>
      <c r="I148" s="62">
        <f t="shared" si="2"/>
        <v>7.4543032446348174E-3</v>
      </c>
      <c r="J148" s="62">
        <f>H148/'סכום נכסי הקרן'!$C$41</f>
        <v>2.6187105707103269E-6</v>
      </c>
    </row>
    <row r="149" spans="1:10">
      <c r="A149" s="60" t="s">
        <v>2129</v>
      </c>
      <c r="B149" s="54" t="s">
        <v>2130</v>
      </c>
      <c r="C149" s="67" t="s">
        <v>1519</v>
      </c>
      <c r="D149" s="67" t="s">
        <v>128</v>
      </c>
      <c r="E149" s="77">
        <v>45211</v>
      </c>
      <c r="F149" s="61">
        <v>2049.1634519999998</v>
      </c>
      <c r="G149" s="63">
        <v>7.8866360000000002</v>
      </c>
      <c r="H149" s="61">
        <v>0.16161005499999997</v>
      </c>
      <c r="I149" s="62">
        <f t="shared" si="2"/>
        <v>6.0178676268535696E-3</v>
      </c>
      <c r="J149" s="62">
        <f>H149/'סכום נכסי הקרן'!$C$41</f>
        <v>2.1140880710641037E-6</v>
      </c>
    </row>
    <row r="150" spans="1:10">
      <c r="A150" s="60" t="s">
        <v>2131</v>
      </c>
      <c r="B150" s="54" t="s">
        <v>2132</v>
      </c>
      <c r="C150" s="67" t="s">
        <v>1519</v>
      </c>
      <c r="D150" s="67" t="s">
        <v>128</v>
      </c>
      <c r="E150" s="77">
        <v>45215</v>
      </c>
      <c r="F150" s="61">
        <v>8811.6705629999997</v>
      </c>
      <c r="G150" s="63">
        <v>8.3817020000000007</v>
      </c>
      <c r="H150" s="61">
        <v>0.7385679690000001</v>
      </c>
      <c r="I150" s="62">
        <f t="shared" si="2"/>
        <v>2.7502028081582496E-2</v>
      </c>
      <c r="J150" s="62">
        <f>H150/'סכום נכסי הקרן'!$C$41</f>
        <v>9.6615135297920859E-6</v>
      </c>
    </row>
    <row r="151" spans="1:10">
      <c r="A151" s="60" t="s">
        <v>2133</v>
      </c>
      <c r="B151" s="54" t="s">
        <v>2134</v>
      </c>
      <c r="C151" s="67" t="s">
        <v>1519</v>
      </c>
      <c r="D151" s="67" t="s">
        <v>128</v>
      </c>
      <c r="E151" s="77">
        <v>45215</v>
      </c>
      <c r="F151" s="61">
        <v>2747.62518</v>
      </c>
      <c r="G151" s="63">
        <v>8.4164150000000006</v>
      </c>
      <c r="H151" s="61">
        <v>0.23125152900000001</v>
      </c>
      <c r="I151" s="62">
        <f t="shared" si="2"/>
        <v>8.6111046124542779E-3</v>
      </c>
      <c r="J151" s="62">
        <f>H151/'סכום נכסי הקרן'!$C$41</f>
        <v>3.0250970391306083E-6</v>
      </c>
    </row>
    <row r="152" spans="1:10">
      <c r="A152" s="60" t="s">
        <v>2135</v>
      </c>
      <c r="B152" s="54" t="s">
        <v>2136</v>
      </c>
      <c r="C152" s="67" t="s">
        <v>1519</v>
      </c>
      <c r="D152" s="67" t="s">
        <v>128</v>
      </c>
      <c r="E152" s="77">
        <v>45216</v>
      </c>
      <c r="F152" s="61">
        <v>2855.9056500000002</v>
      </c>
      <c r="G152" s="63">
        <v>8.8298930000000002</v>
      </c>
      <c r="H152" s="61">
        <v>0.25217342500000006</v>
      </c>
      <c r="I152" s="62">
        <f t="shared" si="2"/>
        <v>9.3901724781931869E-3</v>
      </c>
      <c r="J152" s="62">
        <f>H152/'סכום נכסי הקרן'!$C$41</f>
        <v>3.2987850269086205E-6</v>
      </c>
    </row>
    <row r="153" spans="1:10">
      <c r="A153" s="60" t="s">
        <v>2137</v>
      </c>
      <c r="B153" s="54" t="s">
        <v>2138</v>
      </c>
      <c r="C153" s="67" t="s">
        <v>1519</v>
      </c>
      <c r="D153" s="67" t="s">
        <v>128</v>
      </c>
      <c r="E153" s="77">
        <v>45230</v>
      </c>
      <c r="F153" s="61">
        <v>4327.989689</v>
      </c>
      <c r="G153" s="63">
        <v>9.1062049999999992</v>
      </c>
      <c r="H153" s="61">
        <v>0.394115624</v>
      </c>
      <c r="I153" s="62">
        <f t="shared" si="2"/>
        <v>1.4675668880298283E-2</v>
      </c>
      <c r="J153" s="62">
        <f>H153/'סכום נכסי הקרן'!$C$41</f>
        <v>5.1555897268792198E-6</v>
      </c>
    </row>
    <row r="154" spans="1:10">
      <c r="A154" s="60" t="s">
        <v>2139</v>
      </c>
      <c r="B154" s="54" t="s">
        <v>2140</v>
      </c>
      <c r="C154" s="67" t="s">
        <v>1519</v>
      </c>
      <c r="D154" s="67" t="s">
        <v>128</v>
      </c>
      <c r="E154" s="77">
        <v>45217</v>
      </c>
      <c r="F154" s="61">
        <v>3546.9339749999995</v>
      </c>
      <c r="G154" s="63">
        <v>9.0351750000000006</v>
      </c>
      <c r="H154" s="61">
        <v>0.32047168199999998</v>
      </c>
      <c r="I154" s="62">
        <f t="shared" si="2"/>
        <v>1.1933392142160411E-2</v>
      </c>
      <c r="J154" s="62">
        <f>H154/'סכום נכסי הקרן'!$C$41</f>
        <v>4.1922228170149988E-6</v>
      </c>
    </row>
    <row r="155" spans="1:10">
      <c r="A155" s="60" t="s">
        <v>2141</v>
      </c>
      <c r="B155" s="54" t="s">
        <v>2142</v>
      </c>
      <c r="C155" s="67" t="s">
        <v>1519</v>
      </c>
      <c r="D155" s="67" t="s">
        <v>128</v>
      </c>
      <c r="E155" s="77">
        <v>45230</v>
      </c>
      <c r="F155" s="61">
        <v>4977.7741649999998</v>
      </c>
      <c r="G155" s="63">
        <v>9.1632560000000005</v>
      </c>
      <c r="H155" s="61">
        <v>0.45612620700000001</v>
      </c>
      <c r="I155" s="62">
        <f t="shared" si="2"/>
        <v>1.698475466062313E-2</v>
      </c>
      <c r="J155" s="62">
        <f>H155/'סכום נכסי הקרן'!$C$41</f>
        <v>5.9667758489310347E-6</v>
      </c>
    </row>
    <row r="156" spans="1:10">
      <c r="A156" s="60" t="s">
        <v>2143</v>
      </c>
      <c r="B156" s="54" t="s">
        <v>2144</v>
      </c>
      <c r="C156" s="67" t="s">
        <v>1519</v>
      </c>
      <c r="D156" s="67" t="s">
        <v>128</v>
      </c>
      <c r="E156" s="77">
        <v>45231</v>
      </c>
      <c r="F156" s="61">
        <v>2073.4715030000002</v>
      </c>
      <c r="G156" s="63">
        <v>9.1006020000000003</v>
      </c>
      <c r="H156" s="61">
        <v>0.18869839899999999</v>
      </c>
      <c r="I156" s="62">
        <f t="shared" si="2"/>
        <v>7.0265552881669281E-3</v>
      </c>
      <c r="J156" s="62">
        <f>H156/'סכום נכסי הקרן'!$C$41</f>
        <v>2.4684419193768272E-6</v>
      </c>
    </row>
    <row r="157" spans="1:10">
      <c r="A157" s="60" t="s">
        <v>2145</v>
      </c>
      <c r="B157" s="54" t="s">
        <v>2146</v>
      </c>
      <c r="C157" s="67" t="s">
        <v>1519</v>
      </c>
      <c r="D157" s="67" t="s">
        <v>128</v>
      </c>
      <c r="E157" s="77">
        <v>45217</v>
      </c>
      <c r="F157" s="61">
        <v>2864.0218749999999</v>
      </c>
      <c r="G157" s="63">
        <v>9.1492369999999994</v>
      </c>
      <c r="H157" s="61">
        <v>0.26203615499999999</v>
      </c>
      <c r="I157" s="62">
        <f t="shared" si="2"/>
        <v>9.7574305895736756E-3</v>
      </c>
      <c r="J157" s="62">
        <f>H157/'סכום נכסי הקרן'!$C$41</f>
        <v>3.4278034833476453E-6</v>
      </c>
    </row>
    <row r="158" spans="1:10">
      <c r="A158" s="60" t="s">
        <v>2145</v>
      </c>
      <c r="B158" s="54" t="s">
        <v>2147</v>
      </c>
      <c r="C158" s="67" t="s">
        <v>1519</v>
      </c>
      <c r="D158" s="67" t="s">
        <v>128</v>
      </c>
      <c r="E158" s="77">
        <v>45217</v>
      </c>
      <c r="F158" s="61">
        <v>1844.9365</v>
      </c>
      <c r="G158" s="63">
        <v>9.1492369999999994</v>
      </c>
      <c r="H158" s="61">
        <v>0.16879761600000001</v>
      </c>
      <c r="I158" s="62">
        <f t="shared" si="2"/>
        <v>6.2855105693544891E-3</v>
      </c>
      <c r="J158" s="62">
        <f>H158/'סכום נכסי הקרן'!$C$41</f>
        <v>2.2081115337140338E-6</v>
      </c>
    </row>
    <row r="159" spans="1:10">
      <c r="A159" s="60" t="s">
        <v>2148</v>
      </c>
      <c r="B159" s="54" t="s">
        <v>2149</v>
      </c>
      <c r="C159" s="67" t="s">
        <v>1519</v>
      </c>
      <c r="D159" s="67" t="s">
        <v>128</v>
      </c>
      <c r="E159" s="77">
        <v>45216</v>
      </c>
      <c r="F159" s="61">
        <v>2121.7679600000001</v>
      </c>
      <c r="G159" s="63">
        <v>9.1907370000000004</v>
      </c>
      <c r="H159" s="61">
        <v>0.19500611300000001</v>
      </c>
      <c r="I159" s="62">
        <f t="shared" si="2"/>
        <v>7.2614354005463904E-3</v>
      </c>
      <c r="J159" s="62">
        <f>H159/'סכום נכסי הקרן'!$C$41</f>
        <v>2.5509557389722981E-6</v>
      </c>
    </row>
    <row r="160" spans="1:10">
      <c r="A160" s="60" t="s">
        <v>2150</v>
      </c>
      <c r="B160" s="54" t="s">
        <v>2151</v>
      </c>
      <c r="C160" s="67" t="s">
        <v>1519</v>
      </c>
      <c r="D160" s="67" t="s">
        <v>128</v>
      </c>
      <c r="E160" s="77">
        <v>45216</v>
      </c>
      <c r="F160" s="61">
        <v>4129.3629000000001</v>
      </c>
      <c r="G160" s="63">
        <v>9.2021099999999993</v>
      </c>
      <c r="H160" s="61">
        <v>0.37998849600000001</v>
      </c>
      <c r="I160" s="62">
        <f t="shared" si="2"/>
        <v>1.4149617538680853E-2</v>
      </c>
      <c r="J160" s="62">
        <f>H160/'סכום נכסי הקרן'!$C$41</f>
        <v>4.970786913816656E-6</v>
      </c>
    </row>
    <row r="161" spans="1:10">
      <c r="A161" s="60" t="s">
        <v>2150</v>
      </c>
      <c r="B161" s="54" t="s">
        <v>2152</v>
      </c>
      <c r="C161" s="67" t="s">
        <v>1519</v>
      </c>
      <c r="D161" s="67" t="s">
        <v>128</v>
      </c>
      <c r="E161" s="77">
        <v>45216</v>
      </c>
      <c r="F161" s="61">
        <v>1385.4374249999998</v>
      </c>
      <c r="G161" s="63">
        <v>9.2021099999999993</v>
      </c>
      <c r="H161" s="61">
        <v>0.12748946900000002</v>
      </c>
      <c r="I161" s="62">
        <f t="shared" si="2"/>
        <v>4.7473206308843345E-3</v>
      </c>
      <c r="J161" s="62">
        <f>H161/'סכום נכסי הקרן'!$C$41</f>
        <v>1.6677425522761991E-6</v>
      </c>
    </row>
    <row r="162" spans="1:10">
      <c r="A162" s="60" t="s">
        <v>2153</v>
      </c>
      <c r="B162" s="54" t="s">
        <v>2154</v>
      </c>
      <c r="C162" s="67" t="s">
        <v>1519</v>
      </c>
      <c r="D162" s="67" t="s">
        <v>128</v>
      </c>
      <c r="E162" s="77">
        <v>45216</v>
      </c>
      <c r="F162" s="61">
        <v>2585.6999999999998</v>
      </c>
      <c r="G162" s="63">
        <v>9.3723559999999999</v>
      </c>
      <c r="H162" s="61">
        <v>0.24234099699999997</v>
      </c>
      <c r="I162" s="62">
        <f t="shared" si="2"/>
        <v>9.0240427212633402E-3</v>
      </c>
      <c r="J162" s="62">
        <f>H162/'סכום נכסי הקרן'!$C$41</f>
        <v>3.1701629634831927E-6</v>
      </c>
    </row>
    <row r="163" spans="1:10">
      <c r="A163" s="60" t="s">
        <v>2155</v>
      </c>
      <c r="B163" s="54" t="s">
        <v>2156</v>
      </c>
      <c r="C163" s="67" t="s">
        <v>1519</v>
      </c>
      <c r="D163" s="67" t="s">
        <v>128</v>
      </c>
      <c r="E163" s="77">
        <v>45218</v>
      </c>
      <c r="F163" s="61">
        <v>3564.3012600000006</v>
      </c>
      <c r="G163" s="63">
        <v>9.4367190000000001</v>
      </c>
      <c r="H163" s="61">
        <v>0.33635309899999999</v>
      </c>
      <c r="I163" s="62">
        <f t="shared" si="2"/>
        <v>1.2524767878236127E-2</v>
      </c>
      <c r="J163" s="62">
        <f>H163/'סכום נכסי הקרן'!$C$41</f>
        <v>4.3999742111426395E-6</v>
      </c>
    </row>
    <row r="164" spans="1:10">
      <c r="A164" s="60" t="s">
        <v>2157</v>
      </c>
      <c r="B164" s="54" t="s">
        <v>2158</v>
      </c>
      <c r="C164" s="67" t="s">
        <v>1519</v>
      </c>
      <c r="D164" s="67" t="s">
        <v>128</v>
      </c>
      <c r="E164" s="77">
        <v>45218</v>
      </c>
      <c r="F164" s="61">
        <v>2586.9928500000001</v>
      </c>
      <c r="G164" s="63">
        <v>9.4367190000000001</v>
      </c>
      <c r="H164" s="61">
        <v>0.24412724900000002</v>
      </c>
      <c r="I164" s="62">
        <f t="shared" si="2"/>
        <v>9.0905573207676997E-3</v>
      </c>
      <c r="J164" s="62">
        <f>H164/'סכום נכסי הקרן'!$C$41</f>
        <v>3.1935296657908831E-6</v>
      </c>
    </row>
    <row r="165" spans="1:10">
      <c r="A165" s="60" t="s">
        <v>2159</v>
      </c>
      <c r="B165" s="54" t="s">
        <v>2160</v>
      </c>
      <c r="C165" s="67" t="s">
        <v>1519</v>
      </c>
      <c r="D165" s="67" t="s">
        <v>128</v>
      </c>
      <c r="E165" s="77">
        <v>45223</v>
      </c>
      <c r="F165" s="61">
        <v>927.28012200000001</v>
      </c>
      <c r="G165" s="63">
        <v>9.7182099999999991</v>
      </c>
      <c r="H165" s="61">
        <v>9.0115027E-2</v>
      </c>
      <c r="I165" s="62">
        <f t="shared" si="2"/>
        <v>3.3556099196695118E-3</v>
      </c>
      <c r="J165" s="62">
        <f>H165/'סכום נכסי הקרן'!$C$41</f>
        <v>1.1788319953502873E-6</v>
      </c>
    </row>
    <row r="166" spans="1:10">
      <c r="A166" s="60" t="s">
        <v>2159</v>
      </c>
      <c r="B166" s="54" t="s">
        <v>2161</v>
      </c>
      <c r="C166" s="67" t="s">
        <v>1519</v>
      </c>
      <c r="D166" s="67" t="s">
        <v>128</v>
      </c>
      <c r="E166" s="77">
        <v>45223</v>
      </c>
      <c r="F166" s="61">
        <v>1151.5845899999999</v>
      </c>
      <c r="G166" s="63">
        <v>9.7182099999999991</v>
      </c>
      <c r="H166" s="61">
        <v>0.11191340599999999</v>
      </c>
      <c r="I166" s="62">
        <f t="shared" si="2"/>
        <v>4.1673153503865839E-3</v>
      </c>
      <c r="J166" s="62">
        <f>H166/'סכום נכסי הקרן'!$C$41</f>
        <v>1.4639856203053325E-6</v>
      </c>
    </row>
    <row r="167" spans="1:10">
      <c r="A167" s="60" t="s">
        <v>2162</v>
      </c>
      <c r="B167" s="54" t="s">
        <v>2163</v>
      </c>
      <c r="C167" s="67" t="s">
        <v>1519</v>
      </c>
      <c r="D167" s="67" t="s">
        <v>128</v>
      </c>
      <c r="E167" s="77">
        <v>45222</v>
      </c>
      <c r="F167" s="61">
        <v>1732.4190000000003</v>
      </c>
      <c r="G167" s="63">
        <v>9.9809699999999992</v>
      </c>
      <c r="H167" s="61">
        <v>0.172912223</v>
      </c>
      <c r="I167" s="62">
        <f t="shared" si="2"/>
        <v>6.4387260376774537E-3</v>
      </c>
      <c r="J167" s="62">
        <f>H167/'סכום נכסי הקרן'!$C$41</f>
        <v>2.2619364122206147E-6</v>
      </c>
    </row>
    <row r="168" spans="1:10">
      <c r="A168" s="60" t="s">
        <v>2164</v>
      </c>
      <c r="B168" s="54" t="s">
        <v>2165</v>
      </c>
      <c r="C168" s="67" t="s">
        <v>1519</v>
      </c>
      <c r="D168" s="67" t="s">
        <v>128</v>
      </c>
      <c r="E168" s="77">
        <v>45223</v>
      </c>
      <c r="F168" s="61">
        <v>2325.5453499999999</v>
      </c>
      <c r="G168" s="63">
        <v>9.8853930000000005</v>
      </c>
      <c r="H168" s="61">
        <v>0.22988930600000002</v>
      </c>
      <c r="I168" s="62">
        <f t="shared" si="2"/>
        <v>8.5603795651033859E-3</v>
      </c>
      <c r="J168" s="62">
        <f>H168/'סכום נכסי הקרן'!$C$41</f>
        <v>3.0072772358118782E-6</v>
      </c>
    </row>
    <row r="169" spans="1:10">
      <c r="A169" s="60" t="s">
        <v>2166</v>
      </c>
      <c r="B169" s="54" t="s">
        <v>2167</v>
      </c>
      <c r="C169" s="67" t="s">
        <v>1519</v>
      </c>
      <c r="D169" s="67" t="s">
        <v>128</v>
      </c>
      <c r="E169" s="77">
        <v>45229</v>
      </c>
      <c r="F169" s="61">
        <v>2888.0832500000001</v>
      </c>
      <c r="G169" s="63">
        <v>10.003356999999999</v>
      </c>
      <c r="H169" s="61">
        <v>0.28890528900000001</v>
      </c>
      <c r="I169" s="62">
        <f t="shared" si="2"/>
        <v>1.0757955536243553E-2</v>
      </c>
      <c r="J169" s="62">
        <f>H169/'סכום נכסי הקרן'!$C$41</f>
        <v>3.779289754849892E-6</v>
      </c>
    </row>
    <row r="170" spans="1:10">
      <c r="A170" s="60" t="s">
        <v>2168</v>
      </c>
      <c r="B170" s="54" t="s">
        <v>2169</v>
      </c>
      <c r="C170" s="67" t="s">
        <v>1519</v>
      </c>
      <c r="D170" s="67" t="s">
        <v>128</v>
      </c>
      <c r="E170" s="77">
        <v>45222</v>
      </c>
      <c r="F170" s="61">
        <v>2025.1777</v>
      </c>
      <c r="G170" s="63">
        <v>10.041998</v>
      </c>
      <c r="H170" s="61">
        <v>0.20336829799999998</v>
      </c>
      <c r="I170" s="62">
        <f t="shared" si="2"/>
        <v>7.5728177733898399E-3</v>
      </c>
      <c r="J170" s="62">
        <f>H170/'סכום נכסי הקרן'!$C$41</f>
        <v>2.660344944715289E-6</v>
      </c>
    </row>
    <row r="171" spans="1:10">
      <c r="A171" s="60" t="s">
        <v>2170</v>
      </c>
      <c r="B171" s="54" t="s">
        <v>2171</v>
      </c>
      <c r="C171" s="67" t="s">
        <v>1519</v>
      </c>
      <c r="D171" s="67" t="s">
        <v>128</v>
      </c>
      <c r="E171" s="77">
        <v>45224</v>
      </c>
      <c r="F171" s="61">
        <v>1865.572028</v>
      </c>
      <c r="G171" s="63">
        <v>10.130515000000001</v>
      </c>
      <c r="H171" s="61">
        <v>0.18899205599999996</v>
      </c>
      <c r="I171" s="62">
        <f t="shared" si="2"/>
        <v>7.0374901829895224E-3</v>
      </c>
      <c r="J171" s="62">
        <f>H171/'סכום נכסי הקרן'!$C$41</f>
        <v>2.4722833682315066E-6</v>
      </c>
    </row>
    <row r="172" spans="1:10">
      <c r="A172" s="60" t="s">
        <v>2172</v>
      </c>
      <c r="B172" s="54" t="s">
        <v>2173</v>
      </c>
      <c r="C172" s="67" t="s">
        <v>1519</v>
      </c>
      <c r="D172" s="67" t="s">
        <v>128</v>
      </c>
      <c r="E172" s="77">
        <v>45224</v>
      </c>
      <c r="F172" s="61">
        <v>1632.4160089999998</v>
      </c>
      <c r="G172" s="63">
        <v>10.132744000000001</v>
      </c>
      <c r="H172" s="61">
        <v>0.165408534</v>
      </c>
      <c r="I172" s="62">
        <f t="shared" si="2"/>
        <v>6.1593114485599797E-3</v>
      </c>
      <c r="J172" s="62">
        <f>H172/'סכום נכסי הקרן'!$C$41</f>
        <v>2.1637775482571383E-6</v>
      </c>
    </row>
    <row r="173" spans="1:10">
      <c r="A173" s="60" t="s">
        <v>2174</v>
      </c>
      <c r="B173" s="54" t="s">
        <v>2175</v>
      </c>
      <c r="C173" s="67" t="s">
        <v>1519</v>
      </c>
      <c r="D173" s="67" t="s">
        <v>128</v>
      </c>
      <c r="E173" s="77">
        <v>45224</v>
      </c>
      <c r="F173" s="61">
        <v>579.62774999999999</v>
      </c>
      <c r="G173" s="63">
        <v>10.195105</v>
      </c>
      <c r="H173" s="61">
        <v>5.9093659999999999E-2</v>
      </c>
      <c r="I173" s="62">
        <f t="shared" si="2"/>
        <v>2.2004684267095372E-3</v>
      </c>
      <c r="J173" s="62">
        <f>H173/'סכום נכסי הקרן'!$C$41</f>
        <v>7.7302864405013661E-7</v>
      </c>
    </row>
    <row r="174" spans="1:10">
      <c r="A174" s="60" t="s">
        <v>1998</v>
      </c>
      <c r="B174" s="54" t="s">
        <v>2176</v>
      </c>
      <c r="C174" s="67" t="s">
        <v>1519</v>
      </c>
      <c r="D174" s="67" t="s">
        <v>128</v>
      </c>
      <c r="E174" s="77">
        <v>45174</v>
      </c>
      <c r="F174" s="61">
        <v>290.36376000000001</v>
      </c>
      <c r="G174" s="63">
        <v>3.9044840000000001</v>
      </c>
      <c r="H174" s="61">
        <v>1.1337206000000002E-2</v>
      </c>
      <c r="I174" s="62">
        <f t="shared" si="2"/>
        <v>4.221631195309603E-4</v>
      </c>
      <c r="J174" s="62">
        <f>H174/'סכום נכסי הקרן'!$C$41</f>
        <v>1.4830668774784087E-7</v>
      </c>
    </row>
    <row r="175" spans="1:10">
      <c r="A175" s="60" t="s">
        <v>2177</v>
      </c>
      <c r="B175" s="54" t="s">
        <v>2178</v>
      </c>
      <c r="C175" s="67" t="s">
        <v>1519</v>
      </c>
      <c r="D175" s="67" t="s">
        <v>128</v>
      </c>
      <c r="E175" s="77">
        <v>45159</v>
      </c>
      <c r="F175" s="61">
        <v>290.417688</v>
      </c>
      <c r="G175" s="63">
        <v>3.838387</v>
      </c>
      <c r="H175" s="61">
        <v>1.1147354E-2</v>
      </c>
      <c r="I175" s="62">
        <f t="shared" si="2"/>
        <v>4.1509360764512243E-4</v>
      </c>
      <c r="J175" s="62">
        <f>H175/'סכום נכסי הקרן'!$C$41</f>
        <v>1.4582315509594205E-7</v>
      </c>
    </row>
    <row r="176" spans="1:10">
      <c r="A176" s="60" t="s">
        <v>2004</v>
      </c>
      <c r="B176" s="54" t="s">
        <v>2179</v>
      </c>
      <c r="C176" s="67" t="s">
        <v>1519</v>
      </c>
      <c r="D176" s="67" t="s">
        <v>128</v>
      </c>
      <c r="E176" s="77">
        <v>45181</v>
      </c>
      <c r="F176" s="61">
        <v>29.047931999999999</v>
      </c>
      <c r="G176" s="63">
        <v>3.9655879999999999</v>
      </c>
      <c r="H176" s="61">
        <v>1.151921E-3</v>
      </c>
      <c r="I176" s="62">
        <f t="shared" si="2"/>
        <v>4.2894039573173778E-5</v>
      </c>
      <c r="J176" s="62">
        <f>H176/'סכום נכסי הקרן'!$C$41</f>
        <v>1.5068755746096576E-8</v>
      </c>
    </row>
    <row r="177" spans="1:10">
      <c r="A177" s="60" t="s">
        <v>2180</v>
      </c>
      <c r="B177" s="54" t="s">
        <v>2181</v>
      </c>
      <c r="C177" s="67" t="s">
        <v>1519</v>
      </c>
      <c r="D177" s="67" t="s">
        <v>128</v>
      </c>
      <c r="E177" s="77">
        <v>45175</v>
      </c>
      <c r="F177" s="61">
        <v>259.833664</v>
      </c>
      <c r="G177" s="63">
        <v>4.5483799999999999</v>
      </c>
      <c r="H177" s="61">
        <v>1.1818221E-2</v>
      </c>
      <c r="I177" s="62">
        <f t="shared" si="2"/>
        <v>4.400746572538511E-4</v>
      </c>
      <c r="J177" s="62">
        <f>H177/'סכום נכסי הקרן'!$C$41</f>
        <v>1.545990442073625E-7</v>
      </c>
    </row>
    <row r="178" spans="1:10">
      <c r="A178" s="60" t="s">
        <v>2182</v>
      </c>
      <c r="B178" s="54" t="s">
        <v>2183</v>
      </c>
      <c r="C178" s="67" t="s">
        <v>1519</v>
      </c>
      <c r="D178" s="67" t="s">
        <v>128</v>
      </c>
      <c r="E178" s="77">
        <v>45180</v>
      </c>
      <c r="F178" s="61">
        <v>195.86135999999999</v>
      </c>
      <c r="G178" s="63">
        <v>5.0414539999999999</v>
      </c>
      <c r="H178" s="61">
        <v>9.8742599999999993E-3</v>
      </c>
      <c r="I178" s="62">
        <f t="shared" si="2"/>
        <v>3.6768745356305414E-4</v>
      </c>
      <c r="J178" s="62">
        <f>H178/'סכום נכסי הקרן'!$C$41</f>
        <v>1.291692851449462E-7</v>
      </c>
    </row>
    <row r="179" spans="1:10">
      <c r="A179" s="60" t="s">
        <v>2164</v>
      </c>
      <c r="B179" s="54" t="s">
        <v>2184</v>
      </c>
      <c r="C179" s="67" t="s">
        <v>1519</v>
      </c>
      <c r="D179" s="67" t="s">
        <v>128</v>
      </c>
      <c r="E179" s="77">
        <v>45223</v>
      </c>
      <c r="F179" s="61">
        <v>302.893888</v>
      </c>
      <c r="G179" s="63">
        <v>9.8853930000000005</v>
      </c>
      <c r="H179" s="61">
        <v>2.9942251999999999E-2</v>
      </c>
      <c r="I179" s="62">
        <f t="shared" si="2"/>
        <v>1.114958527709749E-3</v>
      </c>
      <c r="J179" s="62">
        <f>H179/'סכום נכסי הקרן'!$C$41</f>
        <v>3.9168700099752646E-7</v>
      </c>
    </row>
    <row r="180" spans="1:10">
      <c r="A180" s="60" t="s">
        <v>2185</v>
      </c>
      <c r="B180" s="54" t="s">
        <v>2186</v>
      </c>
      <c r="C180" s="67" t="s">
        <v>1519</v>
      </c>
      <c r="D180" s="67" t="s">
        <v>128</v>
      </c>
      <c r="E180" s="77">
        <v>45222</v>
      </c>
      <c r="F180" s="61">
        <v>103.49039999999999</v>
      </c>
      <c r="G180" s="63">
        <v>10.086641999999999</v>
      </c>
      <c r="H180" s="61">
        <v>1.0438705999999999E-2</v>
      </c>
      <c r="I180" s="62">
        <f t="shared" si="2"/>
        <v>3.8870570834000469E-4</v>
      </c>
      <c r="J180" s="62">
        <f>H180/'סכום נכסי הקרן'!$C$41</f>
        <v>1.3655303707399449E-7</v>
      </c>
    </row>
    <row r="181" spans="1:10">
      <c r="A181" s="60" t="s">
        <v>2187</v>
      </c>
      <c r="B181" s="54" t="s">
        <v>2188</v>
      </c>
      <c r="C181" s="67" t="s">
        <v>1519</v>
      </c>
      <c r="D181" s="67" t="s">
        <v>128</v>
      </c>
      <c r="E181" s="77">
        <v>45260</v>
      </c>
      <c r="F181" s="61">
        <v>27.942408</v>
      </c>
      <c r="G181" s="63">
        <v>-1.4673970000000001</v>
      </c>
      <c r="H181" s="61">
        <v>-4.1002600000000002E-4</v>
      </c>
      <c r="I181" s="62">
        <f t="shared" si="2"/>
        <v>-1.5268122961583437E-5</v>
      </c>
      <c r="J181" s="62">
        <f>H181/'סכום נכסי הקרן'!$C$41</f>
        <v>-5.3637199456811669E-9</v>
      </c>
    </row>
    <row r="182" spans="1:10">
      <c r="A182" s="60" t="s">
        <v>2189</v>
      </c>
      <c r="B182" s="54" t="s">
        <v>2190</v>
      </c>
      <c r="C182" s="67" t="s">
        <v>1519</v>
      </c>
      <c r="D182" s="67" t="s">
        <v>128</v>
      </c>
      <c r="E182" s="77">
        <v>45260</v>
      </c>
      <c r="F182" s="61">
        <v>186.28272000000001</v>
      </c>
      <c r="G182" s="63">
        <v>-1.468316</v>
      </c>
      <c r="H182" s="61">
        <v>-2.73522E-3</v>
      </c>
      <c r="I182" s="62">
        <f t="shared" si="2"/>
        <v>-1.0185128574037316E-4</v>
      </c>
      <c r="J182" s="62">
        <f>H182/'סכום נכסי הקרן'!$C$41</f>
        <v>-3.5780545794232657E-8</v>
      </c>
    </row>
    <row r="183" spans="1:10">
      <c r="A183" s="60" t="s">
        <v>2191</v>
      </c>
      <c r="B183" s="54" t="s">
        <v>2192</v>
      </c>
      <c r="C183" s="67" t="s">
        <v>1519</v>
      </c>
      <c r="D183" s="67" t="s">
        <v>128</v>
      </c>
      <c r="E183" s="77">
        <v>45260</v>
      </c>
      <c r="F183" s="61">
        <v>248.37696</v>
      </c>
      <c r="G183" s="63">
        <v>-1.46896</v>
      </c>
      <c r="H183" s="61">
        <v>-3.6485569999999993E-3</v>
      </c>
      <c r="I183" s="62">
        <f t="shared" si="2"/>
        <v>-1.358611817502938E-4</v>
      </c>
      <c r="J183" s="62">
        <f>H183/'סכום נכסי הקרן'!$C$41</f>
        <v>-4.7728285410814524E-8</v>
      </c>
    </row>
    <row r="184" spans="1:10">
      <c r="A184" s="60" t="s">
        <v>2193</v>
      </c>
      <c r="B184" s="54" t="s">
        <v>2194</v>
      </c>
      <c r="C184" s="67" t="s">
        <v>1519</v>
      </c>
      <c r="D184" s="67" t="s">
        <v>128</v>
      </c>
      <c r="E184" s="77">
        <v>45260</v>
      </c>
      <c r="F184" s="61">
        <v>49.675392000000002</v>
      </c>
      <c r="G184" s="63">
        <v>-1.47946</v>
      </c>
      <c r="H184" s="61">
        <v>-7.3492700000000002E-4</v>
      </c>
      <c r="I184" s="62">
        <f t="shared" si="2"/>
        <v>-2.7366449453906898E-5</v>
      </c>
      <c r="J184" s="62">
        <f>H184/'סכום נכסי הקרן'!$C$41</f>
        <v>-9.6138845061523482E-9</v>
      </c>
    </row>
    <row r="185" spans="1:10">
      <c r="A185" s="60" t="s">
        <v>2195</v>
      </c>
      <c r="B185" s="54" t="s">
        <v>2196</v>
      </c>
      <c r="C185" s="67" t="s">
        <v>1519</v>
      </c>
      <c r="D185" s="67" t="s">
        <v>128</v>
      </c>
      <c r="E185" s="77">
        <v>45260</v>
      </c>
      <c r="F185" s="61">
        <v>62.094239999999999</v>
      </c>
      <c r="G185" s="63">
        <v>-1.5438559999999999</v>
      </c>
      <c r="H185" s="61">
        <v>-9.5864599999999996E-4</v>
      </c>
      <c r="I185" s="62">
        <f t="shared" si="2"/>
        <v>-3.5697065563232856E-5</v>
      </c>
      <c r="J185" s="62">
        <f>H185/'סכום נכסי הקרן'!$C$41</f>
        <v>-1.2540445413333465E-8</v>
      </c>
    </row>
    <row r="186" spans="1:10">
      <c r="A186" s="60" t="s">
        <v>2197</v>
      </c>
      <c r="B186" s="54" t="s">
        <v>2198</v>
      </c>
      <c r="C186" s="67" t="s">
        <v>1519</v>
      </c>
      <c r="D186" s="67" t="s">
        <v>128</v>
      </c>
      <c r="E186" s="77">
        <v>45251</v>
      </c>
      <c r="F186" s="61">
        <v>74.513087999999996</v>
      </c>
      <c r="G186" s="63">
        <v>-2.105321</v>
      </c>
      <c r="H186" s="61">
        <v>-1.5687400000000001E-3</v>
      </c>
      <c r="I186" s="62">
        <f t="shared" si="2"/>
        <v>-5.8415113223928242E-5</v>
      </c>
      <c r="J186" s="62">
        <f>H186/'סכום נכסי הקרן'!$C$41</f>
        <v>-2.0521337738552856E-8</v>
      </c>
    </row>
    <row r="187" spans="1:10">
      <c r="A187" s="60" t="s">
        <v>2199</v>
      </c>
      <c r="B187" s="54" t="s">
        <v>2200</v>
      </c>
      <c r="C187" s="67" t="s">
        <v>1519</v>
      </c>
      <c r="D187" s="67" t="s">
        <v>128</v>
      </c>
      <c r="E187" s="77">
        <v>45181</v>
      </c>
      <c r="F187" s="61">
        <v>155.23560000000001</v>
      </c>
      <c r="G187" s="63">
        <v>-3.9470640000000001</v>
      </c>
      <c r="H187" s="61">
        <v>-6.1272480000000001E-3</v>
      </c>
      <c r="I187" s="62">
        <f t="shared" si="2"/>
        <v>-2.2816010662766797E-4</v>
      </c>
      <c r="J187" s="62">
        <f>H187/'סכום נכסי הקרן'!$C$41</f>
        <v>-8.0153069097410988E-8</v>
      </c>
    </row>
    <row r="188" spans="1:10">
      <c r="A188" s="60" t="s">
        <v>2201</v>
      </c>
      <c r="B188" s="54" t="s">
        <v>2202</v>
      </c>
      <c r="C188" s="67" t="s">
        <v>1519</v>
      </c>
      <c r="D188" s="67" t="s">
        <v>128</v>
      </c>
      <c r="E188" s="77">
        <v>45237</v>
      </c>
      <c r="F188" s="61">
        <v>366.35601600000001</v>
      </c>
      <c r="G188" s="63">
        <v>-6.4899829999999996</v>
      </c>
      <c r="H188" s="61">
        <v>-2.3776440999999999E-2</v>
      </c>
      <c r="I188" s="62">
        <f t="shared" si="2"/>
        <v>-8.8536245208068224E-4</v>
      </c>
      <c r="J188" s="62">
        <f>H188/'סכום נכסי הקרן'!$C$41</f>
        <v>-3.1102947332367082E-7</v>
      </c>
    </row>
    <row r="189" spans="1:10">
      <c r="A189" s="60" t="s">
        <v>2203</v>
      </c>
      <c r="B189" s="54" t="s">
        <v>2204</v>
      </c>
      <c r="C189" s="67" t="s">
        <v>1519</v>
      </c>
      <c r="D189" s="67" t="s">
        <v>128</v>
      </c>
      <c r="E189" s="77">
        <v>45231</v>
      </c>
      <c r="F189" s="61">
        <v>93.141360000000006</v>
      </c>
      <c r="G189" s="63">
        <v>-10.352789</v>
      </c>
      <c r="H189" s="61">
        <v>-9.6427289999999992E-3</v>
      </c>
      <c r="I189" s="62">
        <f t="shared" si="2"/>
        <v>-3.5906594229933339E-4</v>
      </c>
      <c r="J189" s="62">
        <f>H189/'סכום נכסי הקרן'!$C$41</f>
        <v>-1.2614053222990299E-7</v>
      </c>
    </row>
    <row r="190" spans="1:10">
      <c r="A190" s="60" t="s">
        <v>2205</v>
      </c>
      <c r="B190" s="54" t="s">
        <v>2206</v>
      </c>
      <c r="C190" s="67" t="s">
        <v>1519</v>
      </c>
      <c r="D190" s="67" t="s">
        <v>128</v>
      </c>
      <c r="E190" s="77">
        <v>45224</v>
      </c>
      <c r="F190" s="61">
        <v>124.18848</v>
      </c>
      <c r="G190" s="63">
        <v>-11.477686</v>
      </c>
      <c r="H190" s="61">
        <v>-1.4253964000000001E-2</v>
      </c>
      <c r="I190" s="62">
        <f t="shared" si="2"/>
        <v>-5.3077432904738648E-4</v>
      </c>
      <c r="J190" s="62">
        <f>H190/'סכום נכסי הקרן'!$C$41</f>
        <v>-1.8646200731617338E-7</v>
      </c>
    </row>
    <row r="191" spans="1:10">
      <c r="A191" s="123" t="s">
        <v>2721</v>
      </c>
      <c r="B191" s="124" t="s">
        <v>2721</v>
      </c>
      <c r="C191" s="124" t="s">
        <v>2721</v>
      </c>
      <c r="D191" s="124" t="s">
        <v>2721</v>
      </c>
      <c r="E191" s="124" t="s">
        <v>2721</v>
      </c>
      <c r="F191" s="124" t="s">
        <v>2721</v>
      </c>
      <c r="G191" s="124" t="s">
        <v>2721</v>
      </c>
      <c r="H191" s="124" t="s">
        <v>2721</v>
      </c>
      <c r="I191" s="124" t="s">
        <v>2721</v>
      </c>
      <c r="J191" s="124" t="s">
        <v>2721</v>
      </c>
    </row>
    <row r="192" spans="1:10">
      <c r="A192" s="71" t="s">
        <v>176</v>
      </c>
      <c r="B192" s="121" t="s">
        <v>2721</v>
      </c>
      <c r="C192" s="121" t="s">
        <v>2721</v>
      </c>
      <c r="D192" s="121" t="s">
        <v>2721</v>
      </c>
      <c r="E192" s="121" t="s">
        <v>2721</v>
      </c>
      <c r="F192" s="121" t="s">
        <v>2721</v>
      </c>
      <c r="G192" s="121" t="s">
        <v>2721</v>
      </c>
      <c r="H192" s="64">
        <v>-1.1847686779999995</v>
      </c>
      <c r="I192" s="65">
        <f t="shared" si="2"/>
        <v>-4.4117187341136038E-2</v>
      </c>
      <c r="J192" s="65">
        <f>H192/'סכום נכסי הקרן'!$C$41</f>
        <v>-1.5498449828076524E-5</v>
      </c>
    </row>
    <row r="193" spans="1:10">
      <c r="A193" s="60" t="s">
        <v>2207</v>
      </c>
      <c r="B193" s="54" t="s">
        <v>2208</v>
      </c>
      <c r="C193" s="67" t="s">
        <v>1519</v>
      </c>
      <c r="D193" s="67" t="s">
        <v>132</v>
      </c>
      <c r="E193" s="77">
        <v>45166</v>
      </c>
      <c r="F193" s="61">
        <v>355.57684499999993</v>
      </c>
      <c r="G193" s="63">
        <v>5.5743410000000004</v>
      </c>
      <c r="H193" s="61">
        <v>1.9821065999999998E-2</v>
      </c>
      <c r="I193" s="62">
        <f t="shared" si="2"/>
        <v>7.3807629983869494E-4</v>
      </c>
      <c r="J193" s="62">
        <f>H193/'סכום נכסי הקרן'!$C$41</f>
        <v>2.5928757456566854E-7</v>
      </c>
    </row>
    <row r="194" spans="1:10">
      <c r="A194" s="60" t="s">
        <v>2209</v>
      </c>
      <c r="B194" s="54" t="s">
        <v>2210</v>
      </c>
      <c r="C194" s="67" t="s">
        <v>1519</v>
      </c>
      <c r="D194" s="67" t="s">
        <v>132</v>
      </c>
      <c r="E194" s="77">
        <v>45166</v>
      </c>
      <c r="F194" s="61">
        <v>462.24989900000003</v>
      </c>
      <c r="G194" s="63">
        <v>5.4278130000000004</v>
      </c>
      <c r="H194" s="61">
        <v>2.5090062E-2</v>
      </c>
      <c r="I194" s="62">
        <f t="shared" si="2"/>
        <v>9.3427770855934018E-4</v>
      </c>
      <c r="J194" s="62">
        <f>H194/'סכום נכסי הקרן'!$C$41</f>
        <v>3.2821349374863325E-7</v>
      </c>
    </row>
    <row r="195" spans="1:10">
      <c r="A195" s="60" t="s">
        <v>2211</v>
      </c>
      <c r="B195" s="54" t="s">
        <v>2212</v>
      </c>
      <c r="C195" s="67" t="s">
        <v>1519</v>
      </c>
      <c r="D195" s="67" t="s">
        <v>132</v>
      </c>
      <c r="E195" s="77">
        <v>45168</v>
      </c>
      <c r="F195" s="61">
        <v>462.24989900000003</v>
      </c>
      <c r="G195" s="63">
        <v>4.2365430000000002</v>
      </c>
      <c r="H195" s="61">
        <v>1.9583417000000002E-2</v>
      </c>
      <c r="I195" s="62">
        <f t="shared" si="2"/>
        <v>7.2922697283577973E-4</v>
      </c>
      <c r="J195" s="62">
        <f>H195/'סכום נכסי הקרן'!$C$41</f>
        <v>2.5617878955844666E-7</v>
      </c>
    </row>
    <row r="196" spans="1:10">
      <c r="A196" s="60" t="s">
        <v>2213</v>
      </c>
      <c r="B196" s="54" t="s">
        <v>2214</v>
      </c>
      <c r="C196" s="67" t="s">
        <v>1519</v>
      </c>
      <c r="D196" s="67" t="s">
        <v>128</v>
      </c>
      <c r="E196" s="77">
        <v>45166</v>
      </c>
      <c r="F196" s="61">
        <v>1664.385354</v>
      </c>
      <c r="G196" s="63">
        <v>2.4334359999999999</v>
      </c>
      <c r="H196" s="61">
        <v>4.0501756999999999E-2</v>
      </c>
      <c r="I196" s="62">
        <f t="shared" si="2"/>
        <v>1.5081624239345131E-3</v>
      </c>
      <c r="J196" s="62">
        <f>H196/'סכום נכסי הקרן'!$C$41</f>
        <v>5.2982025982750312E-7</v>
      </c>
    </row>
    <row r="197" spans="1:10">
      <c r="A197" s="60" t="s">
        <v>2215</v>
      </c>
      <c r="B197" s="54" t="s">
        <v>2216</v>
      </c>
      <c r="C197" s="67" t="s">
        <v>1519</v>
      </c>
      <c r="D197" s="67" t="s">
        <v>128</v>
      </c>
      <c r="E197" s="77">
        <v>45167</v>
      </c>
      <c r="F197" s="61">
        <v>1179.6282020000001</v>
      </c>
      <c r="G197" s="63">
        <v>2.709524</v>
      </c>
      <c r="H197" s="61">
        <v>3.1962310000000001E-2</v>
      </c>
      <c r="I197" s="62">
        <f t="shared" si="2"/>
        <v>1.1901793525684904E-3</v>
      </c>
      <c r="J197" s="62">
        <f>H197/'סכום נכסי הקרן'!$C$41</f>
        <v>4.1811221643760297E-7</v>
      </c>
    </row>
    <row r="198" spans="1:10">
      <c r="A198" s="60" t="s">
        <v>2217</v>
      </c>
      <c r="B198" s="54" t="s">
        <v>2218</v>
      </c>
      <c r="C198" s="67" t="s">
        <v>1519</v>
      </c>
      <c r="D198" s="67" t="s">
        <v>130</v>
      </c>
      <c r="E198" s="77">
        <v>45236</v>
      </c>
      <c r="F198" s="61">
        <v>1959.305556</v>
      </c>
      <c r="G198" s="63">
        <v>2.554541</v>
      </c>
      <c r="H198" s="61">
        <v>5.0051256000000002E-2</v>
      </c>
      <c r="I198" s="62">
        <f t="shared" si="2"/>
        <v>1.8637567641800539E-3</v>
      </c>
      <c r="J198" s="62">
        <f>H198/'סכום נכסי הקרן'!$C$41</f>
        <v>6.5474121180996853E-7</v>
      </c>
    </row>
    <row r="199" spans="1:10">
      <c r="A199" s="60" t="s">
        <v>2219</v>
      </c>
      <c r="B199" s="54" t="s">
        <v>2220</v>
      </c>
      <c r="C199" s="67" t="s">
        <v>1519</v>
      </c>
      <c r="D199" s="67" t="s">
        <v>128</v>
      </c>
      <c r="E199" s="77">
        <v>45127</v>
      </c>
      <c r="F199" s="61">
        <v>990.77703399999996</v>
      </c>
      <c r="G199" s="63">
        <v>-4.0532329999999996</v>
      </c>
      <c r="H199" s="61">
        <v>-4.0158500999999999E-2</v>
      </c>
      <c r="I199" s="62">
        <f t="shared" si="2"/>
        <v>-1.4953806129876432E-3</v>
      </c>
      <c r="J199" s="62">
        <f>H199/'סכום נכסי הקרן'!$C$41</f>
        <v>-5.253299859090815E-7</v>
      </c>
    </row>
    <row r="200" spans="1:10">
      <c r="A200" s="60" t="s">
        <v>2221</v>
      </c>
      <c r="B200" s="54" t="s">
        <v>2222</v>
      </c>
      <c r="C200" s="67" t="s">
        <v>1519</v>
      </c>
      <c r="D200" s="67" t="s">
        <v>128</v>
      </c>
      <c r="E200" s="77">
        <v>45127</v>
      </c>
      <c r="F200" s="61">
        <v>2578.1933680000002</v>
      </c>
      <c r="G200" s="63">
        <v>-4.0279160000000003</v>
      </c>
      <c r="H200" s="61">
        <v>-0.10384746</v>
      </c>
      <c r="I200" s="62">
        <f t="shared" si="2"/>
        <v>-3.86696401820401E-3</v>
      </c>
      <c r="J200" s="62">
        <f>H200/'סכום נכסי הקרן'!$C$41</f>
        <v>-1.3584716396285287E-6</v>
      </c>
    </row>
    <row r="201" spans="1:10">
      <c r="A201" s="60" t="s">
        <v>2223</v>
      </c>
      <c r="B201" s="54" t="s">
        <v>2224</v>
      </c>
      <c r="C201" s="67" t="s">
        <v>1519</v>
      </c>
      <c r="D201" s="67" t="s">
        <v>128</v>
      </c>
      <c r="E201" s="77">
        <v>45127</v>
      </c>
      <c r="F201" s="61">
        <v>2248.9533719999999</v>
      </c>
      <c r="G201" s="63">
        <v>-4.0217799999999997</v>
      </c>
      <c r="H201" s="61">
        <v>-9.0447963000000006E-2</v>
      </c>
      <c r="I201" s="62">
        <f t="shared" si="2"/>
        <v>-3.3680074451589632E-3</v>
      </c>
      <c r="J201" s="62">
        <f>H201/'סכום נכסי הקרן'!$C$41</f>
        <v>-1.1831872690739909E-6</v>
      </c>
    </row>
    <row r="202" spans="1:10">
      <c r="A202" s="60" t="s">
        <v>2225</v>
      </c>
      <c r="B202" s="54" t="s">
        <v>2226</v>
      </c>
      <c r="C202" s="67" t="s">
        <v>1519</v>
      </c>
      <c r="D202" s="67" t="s">
        <v>128</v>
      </c>
      <c r="E202" s="77">
        <v>45168</v>
      </c>
      <c r="F202" s="61">
        <v>736.63720000000001</v>
      </c>
      <c r="G202" s="63">
        <v>1.343831</v>
      </c>
      <c r="H202" s="61">
        <v>9.8991559999999992E-3</v>
      </c>
      <c r="I202" s="62">
        <f t="shared" ref="I202:I265" si="3">IFERROR(H202/$H$9,0)</f>
        <v>3.6861450499211374E-4</v>
      </c>
      <c r="J202" s="62">
        <f>H202/'סכום נכסי הקרן'!$C$41</f>
        <v>1.2949496003328908E-7</v>
      </c>
    </row>
    <row r="203" spans="1:10">
      <c r="A203" s="60" t="s">
        <v>2227</v>
      </c>
      <c r="B203" s="54" t="s">
        <v>2228</v>
      </c>
      <c r="C203" s="67" t="s">
        <v>1519</v>
      </c>
      <c r="D203" s="67" t="s">
        <v>128</v>
      </c>
      <c r="E203" s="77">
        <v>45166</v>
      </c>
      <c r="F203" s="61">
        <v>1473.2744</v>
      </c>
      <c r="G203" s="63">
        <v>1.404498</v>
      </c>
      <c r="H203" s="61">
        <v>2.0692102999999996E-2</v>
      </c>
      <c r="I203" s="62">
        <f t="shared" si="3"/>
        <v>7.7051107231675413E-4</v>
      </c>
      <c r="J203" s="62">
        <f>H203/'סכום נכסי הקרן'!$C$41</f>
        <v>2.7068197036087731E-7</v>
      </c>
    </row>
    <row r="204" spans="1:10">
      <c r="A204" s="60" t="s">
        <v>2229</v>
      </c>
      <c r="B204" s="54" t="s">
        <v>2230</v>
      </c>
      <c r="C204" s="67" t="s">
        <v>1519</v>
      </c>
      <c r="D204" s="67" t="s">
        <v>128</v>
      </c>
      <c r="E204" s="77">
        <v>45166</v>
      </c>
      <c r="F204" s="61">
        <v>441.98232000000002</v>
      </c>
      <c r="G204" s="63">
        <v>1.4403109999999999</v>
      </c>
      <c r="H204" s="61">
        <v>6.3659210000000009E-3</v>
      </c>
      <c r="I204" s="62">
        <f t="shared" si="3"/>
        <v>2.3704756428062174E-4</v>
      </c>
      <c r="J204" s="62">
        <f>H204/'סכום נכסי הקרן'!$C$41</f>
        <v>8.3275249472791E-8</v>
      </c>
    </row>
    <row r="205" spans="1:10">
      <c r="A205" s="60" t="s">
        <v>2231</v>
      </c>
      <c r="B205" s="54" t="s">
        <v>2232</v>
      </c>
      <c r="C205" s="67" t="s">
        <v>1519</v>
      </c>
      <c r="D205" s="67" t="s">
        <v>128</v>
      </c>
      <c r="E205" s="77">
        <v>45168</v>
      </c>
      <c r="F205" s="61">
        <v>589.30975999999998</v>
      </c>
      <c r="G205" s="63">
        <v>1.4437530000000001</v>
      </c>
      <c r="H205" s="61">
        <v>8.5081799999999989E-3</v>
      </c>
      <c r="I205" s="62">
        <f t="shared" si="3"/>
        <v>3.1681878324614764E-4</v>
      </c>
      <c r="J205" s="62">
        <f>H205/'סכום נכסי הקרן'!$C$41</f>
        <v>1.1129902681158165E-7</v>
      </c>
    </row>
    <row r="206" spans="1:10">
      <c r="A206" s="60" t="s">
        <v>2233</v>
      </c>
      <c r="B206" s="54" t="s">
        <v>2234</v>
      </c>
      <c r="C206" s="67" t="s">
        <v>1519</v>
      </c>
      <c r="D206" s="67" t="s">
        <v>128</v>
      </c>
      <c r="E206" s="77">
        <v>45189</v>
      </c>
      <c r="F206" s="61">
        <v>552.47789999999998</v>
      </c>
      <c r="G206" s="63">
        <v>2.8150200000000001</v>
      </c>
      <c r="H206" s="61">
        <v>1.5552366E-2</v>
      </c>
      <c r="I206" s="62">
        <f t="shared" si="3"/>
        <v>5.7912287618724066E-4</v>
      </c>
      <c r="J206" s="62">
        <f>H206/'סכום נכסי הקרן'!$C$41</f>
        <v>2.0344694169816943E-7</v>
      </c>
    </row>
    <row r="207" spans="1:10">
      <c r="A207" s="60" t="s">
        <v>2235</v>
      </c>
      <c r="B207" s="54" t="s">
        <v>2236</v>
      </c>
      <c r="C207" s="67" t="s">
        <v>1519</v>
      </c>
      <c r="D207" s="67" t="s">
        <v>128</v>
      </c>
      <c r="E207" s="77">
        <v>45189</v>
      </c>
      <c r="F207" s="61">
        <v>552.47789999999998</v>
      </c>
      <c r="G207" s="63">
        <v>2.851823</v>
      </c>
      <c r="H207" s="61">
        <v>1.5755694000000001E-2</v>
      </c>
      <c r="I207" s="62">
        <f t="shared" si="3"/>
        <v>5.8669419338549839E-4</v>
      </c>
      <c r="J207" s="62">
        <f>H207/'סכום נכסי הקרן'!$C$41</f>
        <v>2.0610675948805462E-7</v>
      </c>
    </row>
    <row r="208" spans="1:10">
      <c r="A208" s="60" t="s">
        <v>2237</v>
      </c>
      <c r="B208" s="54" t="s">
        <v>2238</v>
      </c>
      <c r="C208" s="67" t="s">
        <v>1519</v>
      </c>
      <c r="D208" s="67" t="s">
        <v>128</v>
      </c>
      <c r="E208" s="77">
        <v>45195</v>
      </c>
      <c r="F208" s="61">
        <v>552.47789999999998</v>
      </c>
      <c r="G208" s="63">
        <v>3.4983240000000002</v>
      </c>
      <c r="H208" s="61">
        <v>1.9327464999999999E-2</v>
      </c>
      <c r="I208" s="62">
        <f t="shared" si="3"/>
        <v>7.1969609770039013E-4</v>
      </c>
      <c r="J208" s="62">
        <f>H208/'סכום נכסי הקרן'!$C$41</f>
        <v>2.5283057542681349E-7</v>
      </c>
    </row>
    <row r="209" spans="1:10">
      <c r="A209" s="60" t="s">
        <v>2239</v>
      </c>
      <c r="B209" s="54" t="s">
        <v>2240</v>
      </c>
      <c r="C209" s="67" t="s">
        <v>1519</v>
      </c>
      <c r="D209" s="67" t="s">
        <v>128</v>
      </c>
      <c r="E209" s="77">
        <v>45196</v>
      </c>
      <c r="F209" s="61">
        <v>552.47789999999998</v>
      </c>
      <c r="G209" s="63">
        <v>3.7793299999999999</v>
      </c>
      <c r="H209" s="61">
        <v>2.0879964999999997E-2</v>
      </c>
      <c r="I209" s="62">
        <f t="shared" si="3"/>
        <v>7.7750648264636501E-4</v>
      </c>
      <c r="J209" s="62">
        <f>H209/'סכום נכסי הקרן'!$C$41</f>
        <v>2.7313947099848456E-7</v>
      </c>
    </row>
    <row r="210" spans="1:10">
      <c r="A210" s="60" t="s">
        <v>2241</v>
      </c>
      <c r="B210" s="54" t="s">
        <v>2242</v>
      </c>
      <c r="C210" s="67" t="s">
        <v>1519</v>
      </c>
      <c r="D210" s="67" t="s">
        <v>128</v>
      </c>
      <c r="E210" s="77">
        <v>45211</v>
      </c>
      <c r="F210" s="61">
        <v>828.71685000000002</v>
      </c>
      <c r="G210" s="63">
        <v>3.9561730000000002</v>
      </c>
      <c r="H210" s="61">
        <v>3.2785473000000002E-2</v>
      </c>
      <c r="I210" s="62">
        <f t="shared" si="3"/>
        <v>1.220831442683327E-3</v>
      </c>
      <c r="J210" s="62">
        <f>H210/'סכום נכסי הקרן'!$C$41</f>
        <v>4.2888035260859399E-7</v>
      </c>
    </row>
    <row r="211" spans="1:10">
      <c r="A211" s="60" t="s">
        <v>2243</v>
      </c>
      <c r="B211" s="54" t="s">
        <v>2244</v>
      </c>
      <c r="C211" s="67" t="s">
        <v>1519</v>
      </c>
      <c r="D211" s="67" t="s">
        <v>128</v>
      </c>
      <c r="E211" s="77">
        <v>45201</v>
      </c>
      <c r="F211" s="61">
        <v>552.47789999999998</v>
      </c>
      <c r="G211" s="63">
        <v>4.054138</v>
      </c>
      <c r="H211" s="61">
        <v>2.2398218999999997E-2</v>
      </c>
      <c r="I211" s="62">
        <f t="shared" si="3"/>
        <v>8.3404165055990195E-4</v>
      </c>
      <c r="J211" s="62">
        <f>H211/'סכום נכסי הקרן'!$C$41</f>
        <v>2.9300038045888517E-7</v>
      </c>
    </row>
    <row r="212" spans="1:10">
      <c r="A212" s="60" t="s">
        <v>2245</v>
      </c>
      <c r="B212" s="54" t="s">
        <v>2246</v>
      </c>
      <c r="C212" s="67" t="s">
        <v>1519</v>
      </c>
      <c r="D212" s="67" t="s">
        <v>128</v>
      </c>
      <c r="E212" s="77">
        <v>45201</v>
      </c>
      <c r="F212" s="61">
        <v>552.47789999999998</v>
      </c>
      <c r="G212" s="63">
        <v>4.1063049999999999</v>
      </c>
      <c r="H212" s="61">
        <v>2.2686426999999999E-2</v>
      </c>
      <c r="I212" s="62">
        <f t="shared" si="3"/>
        <v>8.4477364117150234E-4</v>
      </c>
      <c r="J212" s="62">
        <f>H212/'סכום נכסי הקרן'!$C$41</f>
        <v>2.9677054868749721E-7</v>
      </c>
    </row>
    <row r="213" spans="1:10">
      <c r="A213" s="60" t="s">
        <v>2247</v>
      </c>
      <c r="B213" s="54" t="s">
        <v>2248</v>
      </c>
      <c r="C213" s="67" t="s">
        <v>1519</v>
      </c>
      <c r="D213" s="67" t="s">
        <v>128</v>
      </c>
      <c r="E213" s="77">
        <v>45229</v>
      </c>
      <c r="F213" s="61">
        <v>883.96464000000003</v>
      </c>
      <c r="G213" s="63">
        <v>4.6035870000000001</v>
      </c>
      <c r="H213" s="61">
        <v>4.0694077000000002E-2</v>
      </c>
      <c r="I213" s="62">
        <f t="shared" si="3"/>
        <v>1.5153238366448576E-3</v>
      </c>
      <c r="J213" s="62">
        <f>H213/'סכום נכסי הקרן'!$C$41</f>
        <v>5.3233607740968916E-7</v>
      </c>
    </row>
    <row r="214" spans="1:10">
      <c r="A214" s="60" t="s">
        <v>2249</v>
      </c>
      <c r="B214" s="54" t="s">
        <v>2250</v>
      </c>
      <c r="C214" s="67" t="s">
        <v>1519</v>
      </c>
      <c r="D214" s="67" t="s">
        <v>132</v>
      </c>
      <c r="E214" s="77">
        <v>45176</v>
      </c>
      <c r="F214" s="61">
        <v>833.56455300000005</v>
      </c>
      <c r="G214" s="63">
        <v>-6.705667</v>
      </c>
      <c r="H214" s="61">
        <v>-5.5896065999999994E-2</v>
      </c>
      <c r="I214" s="62">
        <f t="shared" si="3"/>
        <v>-2.0813997374722168E-3</v>
      </c>
      <c r="J214" s="62">
        <f>H214/'סכום נכסי הקרן'!$C$41</f>
        <v>-7.3119959243879863E-7</v>
      </c>
    </row>
    <row r="215" spans="1:10">
      <c r="A215" s="60" t="s">
        <v>2251</v>
      </c>
      <c r="B215" s="54" t="s">
        <v>2252</v>
      </c>
      <c r="C215" s="67" t="s">
        <v>1519</v>
      </c>
      <c r="D215" s="67" t="s">
        <v>132</v>
      </c>
      <c r="E215" s="77">
        <v>45161</v>
      </c>
      <c r="F215" s="61">
        <v>4758.0501869999998</v>
      </c>
      <c r="G215" s="63">
        <v>-5.8817110000000001</v>
      </c>
      <c r="H215" s="61">
        <v>-0.27985475599999998</v>
      </c>
      <c r="I215" s="62">
        <f t="shared" si="3"/>
        <v>-1.0420941174442425E-2</v>
      </c>
      <c r="J215" s="62">
        <f>H215/'סכום נכסי הקרן'!$C$41</f>
        <v>-3.6608959837935546E-6</v>
      </c>
    </row>
    <row r="216" spans="1:10">
      <c r="A216" s="60" t="s">
        <v>2253</v>
      </c>
      <c r="B216" s="54" t="s">
        <v>2254</v>
      </c>
      <c r="C216" s="67" t="s">
        <v>1519</v>
      </c>
      <c r="D216" s="67" t="s">
        <v>132</v>
      </c>
      <c r="E216" s="77">
        <v>45180</v>
      </c>
      <c r="F216" s="61">
        <v>437.80198799999999</v>
      </c>
      <c r="G216" s="63">
        <v>-5.6458250000000003</v>
      </c>
      <c r="H216" s="61">
        <v>-2.4717533E-2</v>
      </c>
      <c r="I216" s="62">
        <f t="shared" si="3"/>
        <v>-9.2040585999667414E-4</v>
      </c>
      <c r="J216" s="62">
        <f>H216/'סכום נכסי הקרן'!$C$41</f>
        <v>-3.2334028759184158E-7</v>
      </c>
    </row>
    <row r="217" spans="1:10">
      <c r="A217" s="60" t="s">
        <v>2255</v>
      </c>
      <c r="B217" s="54" t="s">
        <v>2256</v>
      </c>
      <c r="C217" s="67" t="s">
        <v>1519</v>
      </c>
      <c r="D217" s="67" t="s">
        <v>132</v>
      </c>
      <c r="E217" s="77">
        <v>45267</v>
      </c>
      <c r="F217" s="61">
        <v>514.22186299999998</v>
      </c>
      <c r="G217" s="63">
        <v>-3.7832910000000002</v>
      </c>
      <c r="H217" s="61">
        <v>-1.9454508000000002E-2</v>
      </c>
      <c r="I217" s="62">
        <f t="shared" si="3"/>
        <v>-7.2442679318167303E-4</v>
      </c>
      <c r="J217" s="62">
        <f>H217/'סכום נכסי הקרן'!$C$41</f>
        <v>-2.5449247753316577E-7</v>
      </c>
    </row>
    <row r="218" spans="1:10">
      <c r="A218" s="60" t="s">
        <v>2257</v>
      </c>
      <c r="B218" s="54" t="s">
        <v>2258</v>
      </c>
      <c r="C218" s="67" t="s">
        <v>1519</v>
      </c>
      <c r="D218" s="67" t="s">
        <v>128</v>
      </c>
      <c r="E218" s="77">
        <v>45127</v>
      </c>
      <c r="F218" s="61">
        <v>3832.5182189999996</v>
      </c>
      <c r="G218" s="63">
        <v>1.081108</v>
      </c>
      <c r="H218" s="61">
        <v>4.1433650999999995E-2</v>
      </c>
      <c r="I218" s="62">
        <f t="shared" si="3"/>
        <v>1.5428633262654914E-3</v>
      </c>
      <c r="J218" s="62">
        <f>H218/'סכום נכסי הקרן'!$C$41</f>
        <v>5.4201075124770715E-7</v>
      </c>
    </row>
    <row r="219" spans="1:10">
      <c r="A219" s="60" t="s">
        <v>2259</v>
      </c>
      <c r="B219" s="54" t="s">
        <v>2260</v>
      </c>
      <c r="C219" s="67" t="s">
        <v>1519</v>
      </c>
      <c r="D219" s="67" t="s">
        <v>128</v>
      </c>
      <c r="E219" s="77">
        <v>45127</v>
      </c>
      <c r="F219" s="61">
        <v>1591.2971970000001</v>
      </c>
      <c r="G219" s="63">
        <v>1.0584519999999999</v>
      </c>
      <c r="H219" s="61">
        <v>1.6843113999999999E-2</v>
      </c>
      <c r="I219" s="62">
        <f t="shared" si="3"/>
        <v>6.2718641161284261E-4</v>
      </c>
      <c r="J219" s="62">
        <f>H219/'סכום נכסי הקרן'!$C$41</f>
        <v>2.2033175093574965E-7</v>
      </c>
    </row>
    <row r="220" spans="1:10">
      <c r="A220" s="60" t="s">
        <v>2261</v>
      </c>
      <c r="B220" s="54" t="s">
        <v>2262</v>
      </c>
      <c r="C220" s="67" t="s">
        <v>1519</v>
      </c>
      <c r="D220" s="67" t="s">
        <v>128</v>
      </c>
      <c r="E220" s="77">
        <v>45127</v>
      </c>
      <c r="F220" s="61">
        <v>1193.0538570000001</v>
      </c>
      <c r="G220" s="63">
        <v>1.0237130000000001</v>
      </c>
      <c r="H220" s="61">
        <v>1.2213445E-2</v>
      </c>
      <c r="I220" s="62">
        <f t="shared" si="3"/>
        <v>4.5479159869017184E-4</v>
      </c>
      <c r="J220" s="62">
        <f>H220/'סכום נכסי הקרן'!$C$41</f>
        <v>1.5976913305980575E-7</v>
      </c>
    </row>
    <row r="221" spans="1:10">
      <c r="A221" s="60" t="s">
        <v>2263</v>
      </c>
      <c r="B221" s="54" t="s">
        <v>2264</v>
      </c>
      <c r="C221" s="67" t="s">
        <v>1519</v>
      </c>
      <c r="D221" s="67" t="s">
        <v>128</v>
      </c>
      <c r="E221" s="77">
        <v>45267</v>
      </c>
      <c r="F221" s="61">
        <v>574.54719699999998</v>
      </c>
      <c r="G221" s="63">
        <v>-2.7613349999999999</v>
      </c>
      <c r="H221" s="61">
        <v>-1.5865173999999999E-2</v>
      </c>
      <c r="I221" s="62">
        <f t="shared" si="3"/>
        <v>-5.9077089608687377E-4</v>
      </c>
      <c r="J221" s="62">
        <f>H221/'סכום נכסי הקרן'!$C$41</f>
        <v>-2.0753891271651614E-7</v>
      </c>
    </row>
    <row r="222" spans="1:10">
      <c r="A222" s="60" t="s">
        <v>2265</v>
      </c>
      <c r="B222" s="54" t="s">
        <v>2266</v>
      </c>
      <c r="C222" s="67" t="s">
        <v>1519</v>
      </c>
      <c r="D222" s="67" t="s">
        <v>130</v>
      </c>
      <c r="E222" s="77">
        <v>45195</v>
      </c>
      <c r="F222" s="61">
        <v>1111.5930760000001</v>
      </c>
      <c r="G222" s="63">
        <v>-3.9586079999999999</v>
      </c>
      <c r="H222" s="61">
        <v>-4.4003609999999999E-2</v>
      </c>
      <c r="I222" s="62">
        <f t="shared" si="3"/>
        <v>-1.6385607942753933E-3</v>
      </c>
      <c r="J222" s="62">
        <f>H222/'סכום נכסי הקרן'!$C$41</f>
        <v>-5.7562944944704783E-7</v>
      </c>
    </row>
    <row r="223" spans="1:10">
      <c r="A223" s="60" t="s">
        <v>2267</v>
      </c>
      <c r="B223" s="54" t="s">
        <v>2268</v>
      </c>
      <c r="C223" s="67" t="s">
        <v>1519</v>
      </c>
      <c r="D223" s="67" t="s">
        <v>130</v>
      </c>
      <c r="E223" s="77">
        <v>45195</v>
      </c>
      <c r="F223" s="61">
        <v>1111.853586</v>
      </c>
      <c r="G223" s="63">
        <v>-3.93425</v>
      </c>
      <c r="H223" s="61">
        <v>-4.37431E-2</v>
      </c>
      <c r="I223" s="62">
        <f t="shared" si="3"/>
        <v>-1.6288601930629775E-3</v>
      </c>
      <c r="J223" s="62">
        <f>H223/'סכום נכסי הקרן'!$C$41</f>
        <v>-5.7222161022941426E-7</v>
      </c>
    </row>
    <row r="224" spans="1:10">
      <c r="A224" s="60" t="s">
        <v>2269</v>
      </c>
      <c r="B224" s="54" t="s">
        <v>2270</v>
      </c>
      <c r="C224" s="67" t="s">
        <v>1519</v>
      </c>
      <c r="D224" s="67" t="s">
        <v>130</v>
      </c>
      <c r="E224" s="77">
        <v>45232</v>
      </c>
      <c r="F224" s="61">
        <v>1391.5102919999999</v>
      </c>
      <c r="G224" s="63">
        <v>-3.938898</v>
      </c>
      <c r="H224" s="61">
        <v>-5.4810172000000004E-2</v>
      </c>
      <c r="I224" s="62">
        <f t="shared" si="3"/>
        <v>-2.0409643428503012E-3</v>
      </c>
      <c r="J224" s="62">
        <f>H224/'סכום נכסי הקרן'!$C$41</f>
        <v>-7.169945632291987E-7</v>
      </c>
    </row>
    <row r="225" spans="1:10">
      <c r="A225" s="60" t="s">
        <v>2271</v>
      </c>
      <c r="B225" s="54" t="s">
        <v>2272</v>
      </c>
      <c r="C225" s="67" t="s">
        <v>1519</v>
      </c>
      <c r="D225" s="67" t="s">
        <v>130</v>
      </c>
      <c r="E225" s="77">
        <v>45232</v>
      </c>
      <c r="F225" s="61">
        <v>746.86683700000003</v>
      </c>
      <c r="G225" s="63">
        <v>-3.8902739999999998</v>
      </c>
      <c r="H225" s="61">
        <v>-2.9055166E-2</v>
      </c>
      <c r="I225" s="62">
        <f t="shared" si="3"/>
        <v>-1.0819261392136556E-3</v>
      </c>
      <c r="J225" s="62">
        <f>H225/'סכום נכסי הקרן'!$C$41</f>
        <v>-3.8008266158555135E-7</v>
      </c>
    </row>
    <row r="226" spans="1:10">
      <c r="A226" s="60" t="s">
        <v>2273</v>
      </c>
      <c r="B226" s="54" t="s">
        <v>2274</v>
      </c>
      <c r="C226" s="67" t="s">
        <v>1519</v>
      </c>
      <c r="D226" s="67" t="s">
        <v>130</v>
      </c>
      <c r="E226" s="77">
        <v>45181</v>
      </c>
      <c r="F226" s="61">
        <v>3098.71875</v>
      </c>
      <c r="G226" s="63">
        <v>-2.554996</v>
      </c>
      <c r="H226" s="61">
        <v>-7.9172137000000004E-2</v>
      </c>
      <c r="I226" s="62">
        <f t="shared" si="3"/>
        <v>-2.9481299304125338E-3</v>
      </c>
      <c r="J226" s="62">
        <f>H226/'סכום נכסי הקרן'!$C$41</f>
        <v>-1.0356835185307807E-6</v>
      </c>
    </row>
    <row r="227" spans="1:10">
      <c r="A227" s="60" t="s">
        <v>2275</v>
      </c>
      <c r="B227" s="54" t="s">
        <v>2276</v>
      </c>
      <c r="C227" s="67" t="s">
        <v>1519</v>
      </c>
      <c r="D227" s="67" t="s">
        <v>130</v>
      </c>
      <c r="E227" s="77">
        <v>45181</v>
      </c>
      <c r="F227" s="61">
        <v>1127.015226</v>
      </c>
      <c r="G227" s="63">
        <v>-2.5360309999999999</v>
      </c>
      <c r="H227" s="61">
        <v>-2.8581460000000003E-2</v>
      </c>
      <c r="I227" s="62">
        <f t="shared" si="3"/>
        <v>-1.0642867664528068E-3</v>
      </c>
      <c r="J227" s="62">
        <f>H227/'סכום נכסי הקרן'!$C$41</f>
        <v>-3.7388591718254072E-7</v>
      </c>
    </row>
    <row r="228" spans="1:10">
      <c r="A228" s="60" t="s">
        <v>2277</v>
      </c>
      <c r="B228" s="54" t="s">
        <v>2278</v>
      </c>
      <c r="C228" s="67" t="s">
        <v>1519</v>
      </c>
      <c r="D228" s="67" t="s">
        <v>130</v>
      </c>
      <c r="E228" s="77">
        <v>45176</v>
      </c>
      <c r="F228" s="61">
        <v>5071.8029729999998</v>
      </c>
      <c r="G228" s="63">
        <v>-2.5915659999999998</v>
      </c>
      <c r="H228" s="61">
        <v>-0.13143913599999998</v>
      </c>
      <c r="I228" s="62">
        <f t="shared" si="3"/>
        <v>-4.8943942345419256E-3</v>
      </c>
      <c r="J228" s="62">
        <f>H228/'סכום נכסי הקרן'!$C$41</f>
        <v>-1.7194097823218513E-6</v>
      </c>
    </row>
    <row r="229" spans="1:10">
      <c r="A229" s="60" t="s">
        <v>2279</v>
      </c>
      <c r="B229" s="54" t="s">
        <v>2280</v>
      </c>
      <c r="C229" s="67" t="s">
        <v>1519</v>
      </c>
      <c r="D229" s="67" t="s">
        <v>130</v>
      </c>
      <c r="E229" s="77">
        <v>45176</v>
      </c>
      <c r="F229" s="61">
        <v>1603.2679139999998</v>
      </c>
      <c r="G229" s="63">
        <v>-2.5725989999999999</v>
      </c>
      <c r="H229" s="61">
        <v>-4.1245662000000002E-2</v>
      </c>
      <c r="I229" s="62">
        <f t="shared" si="3"/>
        <v>-1.535863186841589E-3</v>
      </c>
      <c r="J229" s="62">
        <f>H229/'סכום נכסי הקרן'!$C$41</f>
        <v>-5.395515892704945E-7</v>
      </c>
    </row>
    <row r="230" spans="1:10">
      <c r="A230" s="60" t="s">
        <v>2281</v>
      </c>
      <c r="B230" s="54" t="s">
        <v>2282</v>
      </c>
      <c r="C230" s="67" t="s">
        <v>1519</v>
      </c>
      <c r="D230" s="67" t="s">
        <v>130</v>
      </c>
      <c r="E230" s="77">
        <v>45183</v>
      </c>
      <c r="F230" s="61">
        <v>8049.7350340000003</v>
      </c>
      <c r="G230" s="63">
        <v>-2.4464760000000001</v>
      </c>
      <c r="H230" s="61">
        <v>-0.19693486400000002</v>
      </c>
      <c r="I230" s="62">
        <f t="shared" si="3"/>
        <v>-7.3332562300310504E-3</v>
      </c>
      <c r="J230" s="62">
        <f>H230/'סכום נכסי הקרן'!$C$41</f>
        <v>-2.5761865297244759E-6</v>
      </c>
    </row>
    <row r="231" spans="1:10">
      <c r="A231" s="60" t="s">
        <v>2283</v>
      </c>
      <c r="B231" s="54" t="s">
        <v>2284</v>
      </c>
      <c r="C231" s="67" t="s">
        <v>1519</v>
      </c>
      <c r="D231" s="67" t="s">
        <v>130</v>
      </c>
      <c r="E231" s="77">
        <v>45183</v>
      </c>
      <c r="F231" s="61">
        <v>6955.2406620000002</v>
      </c>
      <c r="G231" s="63">
        <v>-2.4417490000000002</v>
      </c>
      <c r="H231" s="61">
        <v>-0.16982950399999999</v>
      </c>
      <c r="I231" s="62">
        <f t="shared" si="3"/>
        <v>-6.3239349445565057E-3</v>
      </c>
      <c r="J231" s="62">
        <f>H231/'סכום נכסי הקרן'!$C$41</f>
        <v>-2.221610088067438E-6</v>
      </c>
    </row>
    <row r="232" spans="1:10">
      <c r="A232" s="60" t="s">
        <v>2285</v>
      </c>
      <c r="B232" s="54" t="s">
        <v>2286</v>
      </c>
      <c r="C232" s="67" t="s">
        <v>1519</v>
      </c>
      <c r="D232" s="67" t="s">
        <v>130</v>
      </c>
      <c r="E232" s="77">
        <v>45274</v>
      </c>
      <c r="F232" s="61">
        <v>2272.370304</v>
      </c>
      <c r="G232" s="63">
        <v>-1.485609</v>
      </c>
      <c r="H232" s="61">
        <v>-3.3758530000000002E-2</v>
      </c>
      <c r="I232" s="62">
        <f t="shared" si="3"/>
        <v>-1.2570651301193176E-3</v>
      </c>
      <c r="J232" s="62">
        <f>H232/'סכום נכסי הקרן'!$C$41</f>
        <v>-4.416093142822066E-7</v>
      </c>
    </row>
    <row r="233" spans="1:10">
      <c r="A233" s="60" t="s">
        <v>2287</v>
      </c>
      <c r="B233" s="54" t="s">
        <v>2288</v>
      </c>
      <c r="C233" s="67" t="s">
        <v>1519</v>
      </c>
      <c r="D233" s="67" t="s">
        <v>130</v>
      </c>
      <c r="E233" s="77">
        <v>45161</v>
      </c>
      <c r="F233" s="61">
        <v>1422.250387</v>
      </c>
      <c r="G233" s="63">
        <v>-1.5385150000000001</v>
      </c>
      <c r="H233" s="61">
        <v>-2.1881538999999995E-2</v>
      </c>
      <c r="I233" s="62">
        <f t="shared" si="3"/>
        <v>-8.14802056554178E-4</v>
      </c>
      <c r="J233" s="62">
        <f>H233/'סכום נכסי הקרן'!$C$41</f>
        <v>-2.8624147536131927E-7</v>
      </c>
    </row>
    <row r="234" spans="1:10">
      <c r="A234" s="60" t="s">
        <v>2289</v>
      </c>
      <c r="B234" s="54" t="s">
        <v>2290</v>
      </c>
      <c r="C234" s="67" t="s">
        <v>1519</v>
      </c>
      <c r="D234" s="67" t="s">
        <v>130</v>
      </c>
      <c r="E234" s="77">
        <v>45279</v>
      </c>
      <c r="F234" s="61">
        <v>856.82803100000001</v>
      </c>
      <c r="G234" s="63">
        <v>-0.93020800000000003</v>
      </c>
      <c r="H234" s="61">
        <v>-7.9702820000000004E-3</v>
      </c>
      <c r="I234" s="62">
        <f t="shared" si="3"/>
        <v>-2.9678909536101406E-4</v>
      </c>
      <c r="J234" s="62">
        <f>H234/'סכום נכסי הקרן'!$C$41</f>
        <v>-1.0426256026716252E-7</v>
      </c>
    </row>
    <row r="235" spans="1:10">
      <c r="A235" s="60" t="s">
        <v>2291</v>
      </c>
      <c r="B235" s="54" t="s">
        <v>2292</v>
      </c>
      <c r="C235" s="67" t="s">
        <v>1519</v>
      </c>
      <c r="D235" s="67" t="s">
        <v>130</v>
      </c>
      <c r="E235" s="77">
        <v>45279</v>
      </c>
      <c r="F235" s="61">
        <v>857.53140599999995</v>
      </c>
      <c r="G235" s="63">
        <v>-0.84742200000000001</v>
      </c>
      <c r="H235" s="61">
        <v>-7.2669069999999995E-3</v>
      </c>
      <c r="I235" s="62">
        <f t="shared" si="3"/>
        <v>-2.7059754656141659E-4</v>
      </c>
      <c r="J235" s="62">
        <f>H235/'סכום נכסי הקרן'!$C$41</f>
        <v>-9.5061420542380443E-8</v>
      </c>
    </row>
    <row r="236" spans="1:10">
      <c r="A236" s="60" t="s">
        <v>2293</v>
      </c>
      <c r="B236" s="54" t="s">
        <v>2294</v>
      </c>
      <c r="C236" s="67" t="s">
        <v>1519</v>
      </c>
      <c r="D236" s="67" t="s">
        <v>130</v>
      </c>
      <c r="E236" s="77">
        <v>45288</v>
      </c>
      <c r="F236" s="61">
        <v>578.59109999999998</v>
      </c>
      <c r="G236" s="63">
        <v>0.37514199999999998</v>
      </c>
      <c r="H236" s="61">
        <v>2.1705380000000001E-3</v>
      </c>
      <c r="I236" s="62">
        <f t="shared" si="3"/>
        <v>8.0824243040171576E-5</v>
      </c>
      <c r="J236" s="62">
        <f>H236/'סכום נכסי הקרן'!$C$41</f>
        <v>2.8393706651429195E-8</v>
      </c>
    </row>
    <row r="237" spans="1:10">
      <c r="A237" s="60" t="s">
        <v>2295</v>
      </c>
      <c r="B237" s="54" t="s">
        <v>2296</v>
      </c>
      <c r="C237" s="67" t="s">
        <v>1519</v>
      </c>
      <c r="D237" s="67" t="s">
        <v>130</v>
      </c>
      <c r="E237" s="77">
        <v>45099</v>
      </c>
      <c r="F237" s="61">
        <v>1105.1660959999999</v>
      </c>
      <c r="G237" s="63">
        <v>0.38185999999999998</v>
      </c>
      <c r="H237" s="61">
        <v>4.2201899999999995E-3</v>
      </c>
      <c r="I237" s="62">
        <f t="shared" si="3"/>
        <v>1.5714705857980906E-4</v>
      </c>
      <c r="J237" s="62">
        <f>H237/'סכום נכסי הקרן'!$C$41</f>
        <v>5.5206053463839363E-8</v>
      </c>
    </row>
    <row r="238" spans="1:10">
      <c r="A238" s="60" t="s">
        <v>2297</v>
      </c>
      <c r="B238" s="54" t="s">
        <v>2298</v>
      </c>
      <c r="C238" s="67" t="s">
        <v>1519</v>
      </c>
      <c r="D238" s="67" t="s">
        <v>130</v>
      </c>
      <c r="E238" s="77">
        <v>45288</v>
      </c>
      <c r="F238" s="61">
        <v>579.11211800000001</v>
      </c>
      <c r="G238" s="63">
        <v>0.46477299999999999</v>
      </c>
      <c r="H238" s="61">
        <v>2.6915570000000002E-3</v>
      </c>
      <c r="I238" s="62">
        <f t="shared" si="3"/>
        <v>1.0022540822804074E-4</v>
      </c>
      <c r="J238" s="62">
        <f>H238/'סכום נכסי הקרן'!$C$41</f>
        <v>3.5209372005282019E-8</v>
      </c>
    </row>
    <row r="239" spans="1:10">
      <c r="A239" s="60" t="s">
        <v>2299</v>
      </c>
      <c r="B239" s="54" t="s">
        <v>2300</v>
      </c>
      <c r="C239" s="67" t="s">
        <v>1519</v>
      </c>
      <c r="D239" s="67" t="s">
        <v>130</v>
      </c>
      <c r="E239" s="77">
        <v>45148</v>
      </c>
      <c r="F239" s="61">
        <v>1161.881787</v>
      </c>
      <c r="G239" s="63">
        <v>0.56599999999999995</v>
      </c>
      <c r="H239" s="61">
        <v>6.576246E-3</v>
      </c>
      <c r="I239" s="62">
        <f t="shared" si="3"/>
        <v>2.4487942850848779E-4</v>
      </c>
      <c r="J239" s="62">
        <f>H239/'סכום נכסי הקרן'!$C$41</f>
        <v>8.6026597917951509E-8</v>
      </c>
    </row>
    <row r="240" spans="1:10">
      <c r="A240" s="60" t="s">
        <v>2301</v>
      </c>
      <c r="B240" s="54" t="s">
        <v>2302</v>
      </c>
      <c r="C240" s="67" t="s">
        <v>1519</v>
      </c>
      <c r="D240" s="67" t="s">
        <v>130</v>
      </c>
      <c r="E240" s="77">
        <v>45133</v>
      </c>
      <c r="F240" s="61">
        <v>1746.089467</v>
      </c>
      <c r="G240" s="63">
        <v>0.80726500000000001</v>
      </c>
      <c r="H240" s="61">
        <v>1.4095561E-2</v>
      </c>
      <c r="I240" s="62">
        <f t="shared" si="3"/>
        <v>5.2487588240867646E-4</v>
      </c>
      <c r="J240" s="62">
        <f>H240/'סכום נכסי הקרן'!$C$41</f>
        <v>1.843898720599805E-7</v>
      </c>
    </row>
    <row r="241" spans="1:10">
      <c r="A241" s="60" t="s">
        <v>2303</v>
      </c>
      <c r="B241" s="54" t="s">
        <v>2304</v>
      </c>
      <c r="C241" s="67" t="s">
        <v>1519</v>
      </c>
      <c r="D241" s="67" t="s">
        <v>130</v>
      </c>
      <c r="E241" s="77">
        <v>45133</v>
      </c>
      <c r="F241" s="61">
        <v>7429.7334840000003</v>
      </c>
      <c r="G241" s="63">
        <v>0.85164200000000001</v>
      </c>
      <c r="H241" s="61">
        <v>6.3274737999999997E-2</v>
      </c>
      <c r="I241" s="62">
        <f t="shared" si="3"/>
        <v>2.3561590731952997E-3</v>
      </c>
      <c r="J241" s="62">
        <f>H241/'סכום נכסי הקרן'!$C$41</f>
        <v>8.2772305724112617E-7</v>
      </c>
    </row>
    <row r="242" spans="1:10">
      <c r="A242" s="60" t="s">
        <v>2305</v>
      </c>
      <c r="B242" s="54" t="s">
        <v>2306</v>
      </c>
      <c r="C242" s="67" t="s">
        <v>1519</v>
      </c>
      <c r="D242" s="67" t="s">
        <v>130</v>
      </c>
      <c r="E242" s="77">
        <v>45127</v>
      </c>
      <c r="F242" s="61">
        <v>2370.8111319999998</v>
      </c>
      <c r="G242" s="63">
        <v>2.1140620000000001</v>
      </c>
      <c r="H242" s="61">
        <v>5.0120409000000005E-2</v>
      </c>
      <c r="I242" s="62">
        <f t="shared" si="3"/>
        <v>1.8663318118774253E-3</v>
      </c>
      <c r="J242" s="62">
        <f>H242/'סכום נכסי הקרן'!$C$41</f>
        <v>6.556458308473069E-7</v>
      </c>
    </row>
    <row r="243" spans="1:10">
      <c r="A243" s="60" t="s">
        <v>2307</v>
      </c>
      <c r="B243" s="54" t="s">
        <v>2308</v>
      </c>
      <c r="C243" s="67" t="s">
        <v>1519</v>
      </c>
      <c r="D243" s="67" t="s">
        <v>130</v>
      </c>
      <c r="E243" s="77">
        <v>45127</v>
      </c>
      <c r="F243" s="61">
        <v>537.91017999999997</v>
      </c>
      <c r="G243" s="63">
        <v>2.1140620000000001</v>
      </c>
      <c r="H243" s="61">
        <v>1.1371753000000002E-2</v>
      </c>
      <c r="I243" s="62">
        <f t="shared" si="3"/>
        <v>4.2344954488923958E-4</v>
      </c>
      <c r="J243" s="62">
        <f>H243/'סכום נכסי הקרן'!$C$41</f>
        <v>1.4875861136479065E-7</v>
      </c>
    </row>
    <row r="244" spans="1:10">
      <c r="A244" s="60" t="s">
        <v>2309</v>
      </c>
      <c r="B244" s="54" t="s">
        <v>2310</v>
      </c>
      <c r="C244" s="67" t="s">
        <v>1519</v>
      </c>
      <c r="D244" s="67" t="s">
        <v>130</v>
      </c>
      <c r="E244" s="77">
        <v>45127</v>
      </c>
      <c r="F244" s="61">
        <v>4125.6332860000002</v>
      </c>
      <c r="G244" s="63">
        <v>2.1486749999999999</v>
      </c>
      <c r="H244" s="61">
        <v>8.8646441999999992E-2</v>
      </c>
      <c r="I244" s="62">
        <f t="shared" si="3"/>
        <v>3.3009242744676537E-3</v>
      </c>
      <c r="J244" s="62">
        <f>H244/'סכום נכסי הקרן'!$C$41</f>
        <v>1.1596208266526235E-6</v>
      </c>
    </row>
    <row r="245" spans="1:10">
      <c r="A245" s="60" t="s">
        <v>2311</v>
      </c>
      <c r="B245" s="54" t="s">
        <v>2312</v>
      </c>
      <c r="C245" s="67" t="s">
        <v>1519</v>
      </c>
      <c r="D245" s="67" t="s">
        <v>131</v>
      </c>
      <c r="E245" s="77">
        <v>45195</v>
      </c>
      <c r="F245" s="61">
        <v>953.51865299999986</v>
      </c>
      <c r="G245" s="63">
        <v>-4.4603770000000003</v>
      </c>
      <c r="H245" s="61">
        <v>-4.2530526999999999E-2</v>
      </c>
      <c r="I245" s="62">
        <f t="shared" si="3"/>
        <v>-1.5837076572142847E-3</v>
      </c>
      <c r="J245" s="62">
        <f>H245/'סכום נכסי הקרן'!$C$41</f>
        <v>-5.5635944054823691E-7</v>
      </c>
    </row>
    <row r="246" spans="1:10">
      <c r="A246" s="60" t="s">
        <v>2313</v>
      </c>
      <c r="B246" s="54" t="s">
        <v>2314</v>
      </c>
      <c r="C246" s="67" t="s">
        <v>1519</v>
      </c>
      <c r="D246" s="67" t="s">
        <v>131</v>
      </c>
      <c r="E246" s="77">
        <v>45280</v>
      </c>
      <c r="F246" s="61">
        <v>958.01874299999997</v>
      </c>
      <c r="G246" s="63">
        <v>-0.50404000000000004</v>
      </c>
      <c r="H246" s="61">
        <v>-4.8287979999999996E-3</v>
      </c>
      <c r="I246" s="62">
        <f t="shared" si="3"/>
        <v>-1.7980977211359321E-4</v>
      </c>
      <c r="J246" s="62">
        <f>H246/'סכום נכסי הקרן'!$C$41</f>
        <v>-6.31675068075325E-8</v>
      </c>
    </row>
    <row r="247" spans="1:10">
      <c r="A247" s="60" t="s">
        <v>2315</v>
      </c>
      <c r="B247" s="54" t="s">
        <v>2316</v>
      </c>
      <c r="C247" s="67" t="s">
        <v>1519</v>
      </c>
      <c r="D247" s="67" t="s">
        <v>131</v>
      </c>
      <c r="E247" s="77">
        <v>45153</v>
      </c>
      <c r="F247" s="61">
        <v>3966.7069980000001</v>
      </c>
      <c r="G247" s="63">
        <v>-0.432533</v>
      </c>
      <c r="H247" s="61">
        <v>-1.7157314999999999E-2</v>
      </c>
      <c r="I247" s="62">
        <f t="shared" si="3"/>
        <v>-6.3888630260183472E-4</v>
      </c>
      <c r="J247" s="62">
        <f>H247/'סכום נכסי הקרן'!$C$41</f>
        <v>-2.2444194436410048E-7</v>
      </c>
    </row>
    <row r="248" spans="1:10">
      <c r="A248" s="60" t="s">
        <v>2317</v>
      </c>
      <c r="B248" s="54" t="s">
        <v>2318</v>
      </c>
      <c r="C248" s="67" t="s">
        <v>1519</v>
      </c>
      <c r="D248" s="67" t="s">
        <v>131</v>
      </c>
      <c r="E248" s="77">
        <v>45153</v>
      </c>
      <c r="F248" s="61">
        <v>1322.3450800000001</v>
      </c>
      <c r="G248" s="63">
        <v>-0.42422300000000002</v>
      </c>
      <c r="H248" s="61">
        <v>-5.6096910000000009E-3</v>
      </c>
      <c r="I248" s="62">
        <f t="shared" si="3"/>
        <v>-2.0888785580545615E-4</v>
      </c>
      <c r="J248" s="62">
        <f>H248/'סכום נכסי הקרן'!$C$41</f>
        <v>-7.3382691599576937E-8</v>
      </c>
    </row>
    <row r="249" spans="1:10">
      <c r="A249" s="60" t="s">
        <v>2319</v>
      </c>
      <c r="B249" s="54" t="s">
        <v>2320</v>
      </c>
      <c r="C249" s="67" t="s">
        <v>1519</v>
      </c>
      <c r="D249" s="67" t="s">
        <v>131</v>
      </c>
      <c r="E249" s="77">
        <v>45153</v>
      </c>
      <c r="F249" s="61">
        <v>2843.489998</v>
      </c>
      <c r="G249" s="63">
        <v>-0.40839799999999998</v>
      </c>
      <c r="H249" s="61">
        <v>-1.1612760000000001E-2</v>
      </c>
      <c r="I249" s="62">
        <f t="shared" si="3"/>
        <v>-4.3242391361366761E-4</v>
      </c>
      <c r="J249" s="62">
        <f>H249/'סכום נכסי הקרן'!$C$41</f>
        <v>-1.519113237609528E-7</v>
      </c>
    </row>
    <row r="250" spans="1:10">
      <c r="A250" s="60" t="s">
        <v>2321</v>
      </c>
      <c r="B250" s="54" t="s">
        <v>2322</v>
      </c>
      <c r="C250" s="67" t="s">
        <v>1519</v>
      </c>
      <c r="D250" s="67" t="s">
        <v>131</v>
      </c>
      <c r="E250" s="77">
        <v>45281</v>
      </c>
      <c r="F250" s="61">
        <v>991.95419200000003</v>
      </c>
      <c r="G250" s="63">
        <v>-0.41282000000000002</v>
      </c>
      <c r="H250" s="61">
        <v>-4.0949890000000003E-3</v>
      </c>
      <c r="I250" s="62">
        <f t="shared" si="3"/>
        <v>-1.5248495358424001E-4</v>
      </c>
      <c r="J250" s="62">
        <f>H250/'סכום נכסי הקרן'!$C$41</f>
        <v>-5.3568247322474611E-8</v>
      </c>
    </row>
    <row r="251" spans="1:10">
      <c r="A251" s="60" t="s">
        <v>2323</v>
      </c>
      <c r="B251" s="54" t="s">
        <v>2324</v>
      </c>
      <c r="C251" s="67" t="s">
        <v>1519</v>
      </c>
      <c r="D251" s="67" t="s">
        <v>131</v>
      </c>
      <c r="E251" s="77">
        <v>45113</v>
      </c>
      <c r="F251" s="61">
        <v>3162.2708169999996</v>
      </c>
      <c r="G251" s="63">
        <v>-0.28002100000000002</v>
      </c>
      <c r="H251" s="61">
        <v>-8.8550280000000009E-3</v>
      </c>
      <c r="I251" s="62">
        <f t="shared" si="3"/>
        <v>-3.2973434936385559E-4</v>
      </c>
      <c r="J251" s="62">
        <f>H251/'סכום נכסי הקרן'!$C$41</f>
        <v>-1.1583628916987023E-7</v>
      </c>
    </row>
    <row r="252" spans="1:10">
      <c r="A252" s="60" t="s">
        <v>2325</v>
      </c>
      <c r="B252" s="54" t="s">
        <v>2326</v>
      </c>
      <c r="C252" s="67" t="s">
        <v>1519</v>
      </c>
      <c r="D252" s="67" t="s">
        <v>131</v>
      </c>
      <c r="E252" s="77">
        <v>45113</v>
      </c>
      <c r="F252" s="61">
        <v>3310.4737140000002</v>
      </c>
      <c r="G252" s="63">
        <v>-0.26344899999999999</v>
      </c>
      <c r="H252" s="61">
        <v>-8.7214259999999991E-3</v>
      </c>
      <c r="I252" s="62">
        <f t="shared" si="3"/>
        <v>-3.2475941664272698E-4</v>
      </c>
      <c r="J252" s="62">
        <f>H252/'סכום נכסי הקרן'!$C$41</f>
        <v>-1.1408858606766962E-7</v>
      </c>
    </row>
    <row r="253" spans="1:10">
      <c r="A253" s="60" t="s">
        <v>2327</v>
      </c>
      <c r="B253" s="54" t="s">
        <v>2328</v>
      </c>
      <c r="C253" s="67" t="s">
        <v>1519</v>
      </c>
      <c r="D253" s="67" t="s">
        <v>131</v>
      </c>
      <c r="E253" s="77">
        <v>45113</v>
      </c>
      <c r="F253" s="61">
        <v>4635.8667519999999</v>
      </c>
      <c r="G253" s="63">
        <v>-0.23741899999999999</v>
      </c>
      <c r="H253" s="61">
        <v>-1.1006443000000001E-2</v>
      </c>
      <c r="I253" s="62">
        <f t="shared" si="3"/>
        <v>-4.098465099619519E-4</v>
      </c>
      <c r="J253" s="62">
        <f>H253/'סכום נכסי הקרן'!$C$41</f>
        <v>-1.4397983993723046E-7</v>
      </c>
    </row>
    <row r="254" spans="1:10">
      <c r="A254" s="60" t="s">
        <v>2329</v>
      </c>
      <c r="B254" s="54" t="s">
        <v>2330</v>
      </c>
      <c r="C254" s="67" t="s">
        <v>1519</v>
      </c>
      <c r="D254" s="67" t="s">
        <v>128</v>
      </c>
      <c r="E254" s="77">
        <v>45141</v>
      </c>
      <c r="F254" s="61">
        <v>2117.4380759999999</v>
      </c>
      <c r="G254" s="63">
        <v>1.3473010000000001</v>
      </c>
      <c r="H254" s="61">
        <v>2.8528269999999998E-2</v>
      </c>
      <c r="I254" s="62">
        <f t="shared" si="3"/>
        <v>1.0623061323946576E-3</v>
      </c>
      <c r="J254" s="62">
        <f>H254/'סכום נכסי הקרן'!$C$41</f>
        <v>3.7319011676034603E-7</v>
      </c>
    </row>
    <row r="255" spans="1:10">
      <c r="A255" s="60" t="s">
        <v>2331</v>
      </c>
      <c r="B255" s="54" t="s">
        <v>2332</v>
      </c>
      <c r="C255" s="67" t="s">
        <v>1519</v>
      </c>
      <c r="D255" s="67" t="s">
        <v>128</v>
      </c>
      <c r="E255" s="77">
        <v>45251</v>
      </c>
      <c r="F255" s="61">
        <v>783.70081400000015</v>
      </c>
      <c r="G255" s="63">
        <v>-3.6627640000000001</v>
      </c>
      <c r="H255" s="61">
        <v>-2.8705109000000003E-2</v>
      </c>
      <c r="I255" s="62">
        <f t="shared" si="3"/>
        <v>-1.0688910796819114E-3</v>
      </c>
      <c r="J255" s="62">
        <f>H255/'סכום נכסי הקרן'!$C$41</f>
        <v>-3.7550342096904091E-7</v>
      </c>
    </row>
    <row r="256" spans="1:10">
      <c r="A256" s="60" t="s">
        <v>2333</v>
      </c>
      <c r="B256" s="54" t="s">
        <v>2334</v>
      </c>
      <c r="C256" s="67" t="s">
        <v>1519</v>
      </c>
      <c r="D256" s="67" t="s">
        <v>128</v>
      </c>
      <c r="E256" s="77">
        <v>45251</v>
      </c>
      <c r="F256" s="61">
        <v>782.73751000000004</v>
      </c>
      <c r="G256" s="63">
        <v>-3.7899940000000001</v>
      </c>
      <c r="H256" s="61">
        <v>-2.9665707999999999E-2</v>
      </c>
      <c r="I256" s="62">
        <f t="shared" si="3"/>
        <v>-1.1046608690337427E-3</v>
      </c>
      <c r="J256" s="62">
        <f>H256/'סכום נכסי הקרן'!$C$41</f>
        <v>-3.8806941438433987E-7</v>
      </c>
    </row>
    <row r="257" spans="1:10">
      <c r="A257" s="60" t="s">
        <v>2335</v>
      </c>
      <c r="B257" s="54" t="s">
        <v>2336</v>
      </c>
      <c r="C257" s="67" t="s">
        <v>1519</v>
      </c>
      <c r="D257" s="67" t="s">
        <v>128</v>
      </c>
      <c r="E257" s="77">
        <v>45251</v>
      </c>
      <c r="F257" s="61">
        <v>1600.1798220000001</v>
      </c>
      <c r="G257" s="63">
        <v>-3.8465410000000002</v>
      </c>
      <c r="H257" s="61">
        <v>-6.1551580000000002E-2</v>
      </c>
      <c r="I257" s="62">
        <f t="shared" si="3"/>
        <v>-2.2919939026299304E-3</v>
      </c>
      <c r="J257" s="62">
        <f>H257/'סכום נכסי הקרן'!$C$41</f>
        <v>-8.0518171368203472E-7</v>
      </c>
    </row>
    <row r="258" spans="1:10">
      <c r="A258" s="60" t="s">
        <v>2337</v>
      </c>
      <c r="B258" s="54" t="s">
        <v>2338</v>
      </c>
      <c r="C258" s="67" t="s">
        <v>1519</v>
      </c>
      <c r="D258" s="67" t="s">
        <v>128</v>
      </c>
      <c r="E258" s="77">
        <v>45250</v>
      </c>
      <c r="F258" s="61">
        <v>531.21793400000001</v>
      </c>
      <c r="G258" s="63">
        <v>-4.2706439999999999</v>
      </c>
      <c r="H258" s="61">
        <v>-2.2686426999999999E-2</v>
      </c>
      <c r="I258" s="62">
        <f t="shared" si="3"/>
        <v>-8.4477364117150234E-4</v>
      </c>
      <c r="J258" s="62">
        <f>H258/'סכום נכסי הקרן'!$C$41</f>
        <v>-2.9677054868749721E-7</v>
      </c>
    </row>
    <row r="259" spans="1:10">
      <c r="A259" s="60" t="s">
        <v>2339</v>
      </c>
      <c r="B259" s="54" t="s">
        <v>2340</v>
      </c>
      <c r="C259" s="67" t="s">
        <v>1519</v>
      </c>
      <c r="D259" s="67" t="s">
        <v>128</v>
      </c>
      <c r="E259" s="77">
        <v>45250</v>
      </c>
      <c r="F259" s="61">
        <v>1593.3288990000001</v>
      </c>
      <c r="G259" s="63">
        <v>-4.291849</v>
      </c>
      <c r="H259" s="61">
        <v>-6.8383273000000008E-2</v>
      </c>
      <c r="I259" s="62">
        <f t="shared" si="3"/>
        <v>-2.5463854016075293E-3</v>
      </c>
      <c r="J259" s="62">
        <f>H259/'סכום נכסי הקרן'!$C$41</f>
        <v>-8.945499196174399E-7</v>
      </c>
    </row>
    <row r="260" spans="1:10">
      <c r="A260" s="60" t="s">
        <v>2341</v>
      </c>
      <c r="B260" s="54" t="s">
        <v>2342</v>
      </c>
      <c r="C260" s="67" t="s">
        <v>1519</v>
      </c>
      <c r="D260" s="67" t="s">
        <v>128</v>
      </c>
      <c r="E260" s="77">
        <v>45253</v>
      </c>
      <c r="F260" s="61">
        <v>1056.0473280000001</v>
      </c>
      <c r="G260" s="63">
        <v>-4.8997299999999999</v>
      </c>
      <c r="H260" s="61">
        <v>-5.1743462000000004E-2</v>
      </c>
      <c r="I260" s="62">
        <f t="shared" si="3"/>
        <v>-1.9267693762688709E-3</v>
      </c>
      <c r="J260" s="62">
        <f>H260/'סכום נכסי הקרן'!$C$41</f>
        <v>-6.7687765943621994E-7</v>
      </c>
    </row>
    <row r="261" spans="1:10">
      <c r="A261" s="60" t="s">
        <v>2343</v>
      </c>
      <c r="B261" s="54" t="s">
        <v>2344</v>
      </c>
      <c r="C261" s="67" t="s">
        <v>1519</v>
      </c>
      <c r="D261" s="67" t="s">
        <v>128</v>
      </c>
      <c r="E261" s="77">
        <v>45252</v>
      </c>
      <c r="F261" s="61">
        <v>1054.5866820000001</v>
      </c>
      <c r="G261" s="63">
        <v>-5.0446309999999999</v>
      </c>
      <c r="H261" s="61">
        <v>-5.3200008999999999E-2</v>
      </c>
      <c r="I261" s="62">
        <f t="shared" si="3"/>
        <v>-1.9810067629109996E-3</v>
      </c>
      <c r="J261" s="62">
        <f>H261/'סכום נכסי הקרן'!$C$41</f>
        <v>-6.9593135406954088E-7</v>
      </c>
    </row>
    <row r="262" spans="1:10">
      <c r="A262" s="60" t="s">
        <v>2345</v>
      </c>
      <c r="B262" s="54" t="s">
        <v>2346</v>
      </c>
      <c r="C262" s="67" t="s">
        <v>1519</v>
      </c>
      <c r="D262" s="67" t="s">
        <v>130</v>
      </c>
      <c r="E262" s="77">
        <v>45259</v>
      </c>
      <c r="F262" s="61">
        <v>85.351006999999996</v>
      </c>
      <c r="G262" s="63">
        <v>0.51429800000000003</v>
      </c>
      <c r="H262" s="61">
        <v>4.38959E-4</v>
      </c>
      <c r="I262" s="62">
        <f t="shared" si="3"/>
        <v>1.6345500009984009E-5</v>
      </c>
      <c r="J262" s="62">
        <f>H262/'סכום נכסי הקרן'!$C$41</f>
        <v>5.742204503217501E-9</v>
      </c>
    </row>
    <row r="263" spans="1:10">
      <c r="A263" s="60" t="s">
        <v>2347</v>
      </c>
      <c r="B263" s="54" t="s">
        <v>2348</v>
      </c>
      <c r="C263" s="67" t="s">
        <v>1519</v>
      </c>
      <c r="D263" s="67" t="s">
        <v>130</v>
      </c>
      <c r="E263" s="77">
        <v>45259</v>
      </c>
      <c r="F263" s="61">
        <v>8.4474669999999996</v>
      </c>
      <c r="G263" s="63">
        <v>0.51928099999999999</v>
      </c>
      <c r="H263" s="61">
        <v>4.3866000000000003E-5</v>
      </c>
      <c r="I263" s="62">
        <f t="shared" si="3"/>
        <v>1.6334366158068489E-6</v>
      </c>
      <c r="J263" s="62">
        <f>H263/'סכום נכסי הקרן'!$C$41</f>
        <v>5.7382931603666609E-10</v>
      </c>
    </row>
    <row r="264" spans="1:10">
      <c r="A264" s="60" t="s">
        <v>2349</v>
      </c>
      <c r="B264" s="54" t="s">
        <v>2350</v>
      </c>
      <c r="C264" s="67" t="s">
        <v>1519</v>
      </c>
      <c r="D264" s="67" t="s">
        <v>130</v>
      </c>
      <c r="E264" s="77">
        <v>45117</v>
      </c>
      <c r="F264" s="61">
        <v>43.267513000000001</v>
      </c>
      <c r="G264" s="63">
        <v>2.2453000000000001E-2</v>
      </c>
      <c r="H264" s="61">
        <v>9.7149999999999993E-6</v>
      </c>
      <c r="I264" s="62">
        <f t="shared" si="3"/>
        <v>3.6175709484711476E-7</v>
      </c>
      <c r="J264" s="62">
        <f>H264/'סכום נכסי הקרן'!$C$41</f>
        <v>1.2708593911676948E-10</v>
      </c>
    </row>
    <row r="265" spans="1:10">
      <c r="A265" s="60" t="s">
        <v>2351</v>
      </c>
      <c r="B265" s="54" t="s">
        <v>2352</v>
      </c>
      <c r="C265" s="67" t="s">
        <v>1519</v>
      </c>
      <c r="D265" s="67" t="s">
        <v>130</v>
      </c>
      <c r="E265" s="77">
        <v>45181</v>
      </c>
      <c r="F265" s="61">
        <v>8.2612009999999998</v>
      </c>
      <c r="G265" s="63">
        <v>-2.5265520000000001</v>
      </c>
      <c r="H265" s="61">
        <v>-2.08724E-4</v>
      </c>
      <c r="I265" s="62">
        <f t="shared" si="3"/>
        <v>-7.7722478502181352E-6</v>
      </c>
      <c r="J265" s="62">
        <f>H265/'סכום נכסי הקרן'!$C$41</f>
        <v>-2.7304051009993409E-9</v>
      </c>
    </row>
    <row r="266" spans="1:10">
      <c r="A266" s="60" t="s">
        <v>2295</v>
      </c>
      <c r="B266" s="54" t="s">
        <v>2353</v>
      </c>
      <c r="C266" s="67" t="s">
        <v>1519</v>
      </c>
      <c r="D266" s="67" t="s">
        <v>130</v>
      </c>
      <c r="E266" s="77">
        <v>45099</v>
      </c>
      <c r="F266" s="61">
        <v>129.17111299999999</v>
      </c>
      <c r="G266" s="63">
        <v>0.38185999999999998</v>
      </c>
      <c r="H266" s="61">
        <v>4.9325300000000003E-4</v>
      </c>
      <c r="I266" s="62">
        <f t="shared" ref="I266:I276" si="4">IFERROR(H266/$H$9,0)</f>
        <v>1.8367243675205755E-5</v>
      </c>
      <c r="J266" s="62">
        <f>H266/'סכום נכסי הקרן'!$C$41</f>
        <v>6.4524468067075561E-9</v>
      </c>
    </row>
    <row r="267" spans="1:10">
      <c r="A267" s="123" t="s">
        <v>2721</v>
      </c>
      <c r="B267" s="124" t="s">
        <v>2721</v>
      </c>
      <c r="C267" s="124" t="s">
        <v>2721</v>
      </c>
      <c r="D267" s="124" t="s">
        <v>2721</v>
      </c>
      <c r="E267" s="124" t="s">
        <v>2721</v>
      </c>
      <c r="F267" s="124" t="s">
        <v>2721</v>
      </c>
      <c r="G267" s="124" t="s">
        <v>2721</v>
      </c>
      <c r="H267" s="124" t="s">
        <v>2721</v>
      </c>
      <c r="I267" s="124" t="s">
        <v>2721</v>
      </c>
      <c r="J267" s="124" t="s">
        <v>2721</v>
      </c>
    </row>
    <row r="268" spans="1:10">
      <c r="A268" s="55" t="s">
        <v>182</v>
      </c>
      <c r="B268" s="121" t="s">
        <v>2721</v>
      </c>
      <c r="C268" s="121" t="s">
        <v>2721</v>
      </c>
      <c r="D268" s="121" t="s">
        <v>2721</v>
      </c>
      <c r="E268" s="121" t="s">
        <v>2721</v>
      </c>
      <c r="F268" s="121" t="s">
        <v>2721</v>
      </c>
      <c r="G268" s="121" t="s">
        <v>2721</v>
      </c>
      <c r="H268" s="64">
        <v>9.3708945659999987</v>
      </c>
      <c r="I268" s="65">
        <f t="shared" si="4"/>
        <v>0.34894365355787688</v>
      </c>
      <c r="J268" s="65">
        <f>H268/'סכום נכסי הקרן'!$C$41</f>
        <v>1.2258455340034401E-4</v>
      </c>
    </row>
    <row r="269" spans="1:10">
      <c r="A269" s="71" t="s">
        <v>175</v>
      </c>
      <c r="B269" s="121" t="s">
        <v>2721</v>
      </c>
      <c r="C269" s="121" t="s">
        <v>2721</v>
      </c>
      <c r="D269" s="121" t="s">
        <v>2721</v>
      </c>
      <c r="E269" s="121" t="s">
        <v>2721</v>
      </c>
      <c r="F269" s="121" t="s">
        <v>2721</v>
      </c>
      <c r="G269" s="121" t="s">
        <v>2721</v>
      </c>
      <c r="H269" s="64">
        <v>9.3708945659999987</v>
      </c>
      <c r="I269" s="65">
        <f t="shared" si="4"/>
        <v>0.34894365355787688</v>
      </c>
      <c r="J269" s="65">
        <f>H269/'סכום נכסי הקרן'!$C$41</f>
        <v>1.2258455340034401E-4</v>
      </c>
    </row>
    <row r="270" spans="1:10">
      <c r="A270" s="60" t="s">
        <v>2354</v>
      </c>
      <c r="B270" s="54" t="s">
        <v>2355</v>
      </c>
      <c r="C270" s="67" t="s">
        <v>1519</v>
      </c>
      <c r="D270" s="67" t="s">
        <v>128</v>
      </c>
      <c r="E270" s="77">
        <v>45068</v>
      </c>
      <c r="F270" s="61">
        <v>2613.6156900000001</v>
      </c>
      <c r="G270" s="63">
        <v>14.887363000000001</v>
      </c>
      <c r="H270" s="61">
        <v>0.38909845100000001</v>
      </c>
      <c r="I270" s="62">
        <f t="shared" si="4"/>
        <v>1.4488844595293097E-2</v>
      </c>
      <c r="J270" s="62">
        <f>H270/'סכום נכסי הקרן'!$C$41</f>
        <v>5.0899580086685874E-6</v>
      </c>
    </row>
    <row r="271" spans="1:10">
      <c r="A271" s="60" t="s">
        <v>2356</v>
      </c>
      <c r="B271" s="54" t="s">
        <v>2357</v>
      </c>
      <c r="C271" s="67" t="s">
        <v>1519</v>
      </c>
      <c r="D271" s="67" t="s">
        <v>128</v>
      </c>
      <c r="E271" s="77">
        <v>44972</v>
      </c>
      <c r="F271" s="61">
        <v>25968.871351999998</v>
      </c>
      <c r="G271" s="63">
        <v>6.601216</v>
      </c>
      <c r="H271" s="61">
        <v>1.7142612320000001</v>
      </c>
      <c r="I271" s="62">
        <f t="shared" si="4"/>
        <v>6.3833881945173018E-2</v>
      </c>
      <c r="J271" s="62">
        <f>H271/'סכום נכסי הקרן'!$C$41</f>
        <v>2.2424961251692259E-5</v>
      </c>
    </row>
    <row r="272" spans="1:10">
      <c r="A272" s="60" t="s">
        <v>2356</v>
      </c>
      <c r="B272" s="54" t="s">
        <v>2358</v>
      </c>
      <c r="C272" s="67" t="s">
        <v>1519</v>
      </c>
      <c r="D272" s="67" t="s">
        <v>128</v>
      </c>
      <c r="E272" s="77">
        <v>45069</v>
      </c>
      <c r="F272" s="61">
        <v>20612.125312</v>
      </c>
      <c r="G272" s="63">
        <v>12.757655</v>
      </c>
      <c r="H272" s="61">
        <v>2.6296237740000001</v>
      </c>
      <c r="I272" s="62">
        <f t="shared" si="4"/>
        <v>9.7919202987457127E-2</v>
      </c>
      <c r="J272" s="62">
        <f>H272/'סכום נכסי הקרן'!$C$41</f>
        <v>3.4399197822189775E-5</v>
      </c>
    </row>
    <row r="273" spans="1:10">
      <c r="A273" s="60" t="s">
        <v>2356</v>
      </c>
      <c r="B273" s="54" t="s">
        <v>2359</v>
      </c>
      <c r="C273" s="67" t="s">
        <v>1519</v>
      </c>
      <c r="D273" s="67" t="s">
        <v>128</v>
      </c>
      <c r="E273" s="77">
        <v>45153</v>
      </c>
      <c r="F273" s="61">
        <v>27640.241062000001</v>
      </c>
      <c r="G273" s="63">
        <v>5.9078999999999997</v>
      </c>
      <c r="H273" s="61">
        <v>1.632957685</v>
      </c>
      <c r="I273" s="62">
        <f t="shared" si="4"/>
        <v>6.080638477960576E-2</v>
      </c>
      <c r="J273" s="62">
        <f>H273/'סכום נכסי הקרן'!$C$41</f>
        <v>2.1361395876085525E-5</v>
      </c>
    </row>
    <row r="274" spans="1:10">
      <c r="A274" s="60" t="s">
        <v>2360</v>
      </c>
      <c r="B274" s="54" t="s">
        <v>2361</v>
      </c>
      <c r="C274" s="67" t="s">
        <v>1519</v>
      </c>
      <c r="D274" s="67" t="s">
        <v>128</v>
      </c>
      <c r="E274" s="77">
        <v>45126</v>
      </c>
      <c r="F274" s="61">
        <v>3522.0934539999998</v>
      </c>
      <c r="G274" s="63">
        <v>-7.2860750000000003</v>
      </c>
      <c r="H274" s="61">
        <v>-0.25662237299999996</v>
      </c>
      <c r="I274" s="62">
        <f t="shared" si="4"/>
        <v>-9.5558377899385132E-3</v>
      </c>
      <c r="J274" s="62">
        <f>H274/'סכום נכסי הקרן'!$C$41</f>
        <v>-3.3569835585258784E-6</v>
      </c>
    </row>
    <row r="275" spans="1:10">
      <c r="A275" s="60" t="s">
        <v>2362</v>
      </c>
      <c r="B275" s="54" t="s">
        <v>2363</v>
      </c>
      <c r="C275" s="67" t="s">
        <v>1519</v>
      </c>
      <c r="D275" s="67" t="s">
        <v>137</v>
      </c>
      <c r="E275" s="77">
        <v>45082</v>
      </c>
      <c r="F275" s="61">
        <v>6750.72019</v>
      </c>
      <c r="G275" s="63">
        <v>7.888477</v>
      </c>
      <c r="H275" s="61">
        <v>0.53252902800000002</v>
      </c>
      <c r="I275" s="62">
        <f t="shared" si="4"/>
        <v>1.9829763673807291E-2</v>
      </c>
      <c r="J275" s="62">
        <f>H275/'סכום נכסי הקרן'!$C$41</f>
        <v>6.966232797768445E-6</v>
      </c>
    </row>
    <row r="276" spans="1:10">
      <c r="A276" s="60" t="s">
        <v>2362</v>
      </c>
      <c r="B276" s="54" t="s">
        <v>2364</v>
      </c>
      <c r="C276" s="67" t="s">
        <v>1519</v>
      </c>
      <c r="D276" s="67" t="s">
        <v>137</v>
      </c>
      <c r="E276" s="77">
        <v>44972</v>
      </c>
      <c r="F276" s="61">
        <v>12936.106234999999</v>
      </c>
      <c r="G276" s="63">
        <v>21.096354000000002</v>
      </c>
      <c r="H276" s="61">
        <v>2.729046769</v>
      </c>
      <c r="I276" s="62">
        <f t="shared" si="4"/>
        <v>0.10162141336647916</v>
      </c>
      <c r="J276" s="62">
        <f>H276/'סכום נכסי הקרן'!$C$41</f>
        <v>3.5699791202465312E-5</v>
      </c>
    </row>
    <row r="277" spans="1:10">
      <c r="A277" s="126" t="s">
        <v>2721</v>
      </c>
      <c r="B277" s="127" t="s">
        <v>2721</v>
      </c>
      <c r="C277" s="127" t="s">
        <v>2721</v>
      </c>
      <c r="D277" s="127" t="s">
        <v>2721</v>
      </c>
      <c r="E277" s="127" t="s">
        <v>2721</v>
      </c>
      <c r="F277" s="127" t="s">
        <v>2721</v>
      </c>
      <c r="G277" s="127" t="s">
        <v>2721</v>
      </c>
      <c r="H277" s="127" t="s">
        <v>2721</v>
      </c>
      <c r="I277" s="127" t="s">
        <v>2721</v>
      </c>
      <c r="J277" s="127" t="s">
        <v>2721</v>
      </c>
    </row>
    <row r="278" spans="1:10">
      <c r="A278" s="126" t="s">
        <v>2721</v>
      </c>
      <c r="B278" s="127" t="s">
        <v>2721</v>
      </c>
      <c r="C278" s="127" t="s">
        <v>2721</v>
      </c>
      <c r="D278" s="127" t="s">
        <v>2721</v>
      </c>
      <c r="E278" s="127" t="s">
        <v>2721</v>
      </c>
      <c r="F278" s="127" t="s">
        <v>2721</v>
      </c>
      <c r="G278" s="127" t="s">
        <v>2721</v>
      </c>
      <c r="H278" s="127" t="s">
        <v>2721</v>
      </c>
      <c r="I278" s="127" t="s">
        <v>2721</v>
      </c>
      <c r="J278" s="127" t="s">
        <v>2721</v>
      </c>
    </row>
    <row r="279" spans="1:10">
      <c r="A279" s="126" t="s">
        <v>2721</v>
      </c>
      <c r="B279" s="127" t="s">
        <v>2721</v>
      </c>
      <c r="C279" s="127" t="s">
        <v>2721</v>
      </c>
      <c r="D279" s="127" t="s">
        <v>2721</v>
      </c>
      <c r="E279" s="127" t="s">
        <v>2721</v>
      </c>
      <c r="F279" s="127" t="s">
        <v>2721</v>
      </c>
      <c r="G279" s="127" t="s">
        <v>2721</v>
      </c>
      <c r="H279" s="127" t="s">
        <v>2721</v>
      </c>
      <c r="I279" s="127" t="s">
        <v>2721</v>
      </c>
      <c r="J279" s="127" t="s">
        <v>2721</v>
      </c>
    </row>
    <row r="280" spans="1:10">
      <c r="A280" s="92" t="s">
        <v>200</v>
      </c>
      <c r="B280" s="127" t="s">
        <v>2721</v>
      </c>
      <c r="C280" s="127" t="s">
        <v>2721</v>
      </c>
      <c r="D280" s="127" t="s">
        <v>2721</v>
      </c>
      <c r="E280" s="127" t="s">
        <v>2721</v>
      </c>
      <c r="F280" s="127" t="s">
        <v>2721</v>
      </c>
      <c r="G280" s="127" t="s">
        <v>2721</v>
      </c>
      <c r="H280" s="127" t="s">
        <v>2721</v>
      </c>
      <c r="I280" s="127" t="s">
        <v>2721</v>
      </c>
      <c r="J280" s="127" t="s">
        <v>2721</v>
      </c>
    </row>
    <row r="281" spans="1:10">
      <c r="A281" s="92" t="s">
        <v>109</v>
      </c>
      <c r="B281" s="127" t="s">
        <v>2721</v>
      </c>
      <c r="C281" s="127" t="s">
        <v>2721</v>
      </c>
      <c r="D281" s="127" t="s">
        <v>2721</v>
      </c>
      <c r="E281" s="127" t="s">
        <v>2721</v>
      </c>
      <c r="F281" s="127" t="s">
        <v>2721</v>
      </c>
      <c r="G281" s="127" t="s">
        <v>2721</v>
      </c>
      <c r="H281" s="127" t="s">
        <v>2721</v>
      </c>
      <c r="I281" s="127" t="s">
        <v>2721</v>
      </c>
      <c r="J281" s="127" t="s">
        <v>2721</v>
      </c>
    </row>
    <row r="282" spans="1:10">
      <c r="A282" s="92" t="s">
        <v>183</v>
      </c>
      <c r="B282" s="127" t="s">
        <v>2721</v>
      </c>
      <c r="C282" s="127" t="s">
        <v>2721</v>
      </c>
      <c r="D282" s="127" t="s">
        <v>2721</v>
      </c>
      <c r="E282" s="127" t="s">
        <v>2721</v>
      </c>
      <c r="F282" s="127" t="s">
        <v>2721</v>
      </c>
      <c r="G282" s="127" t="s">
        <v>2721</v>
      </c>
      <c r="H282" s="127" t="s">
        <v>2721</v>
      </c>
      <c r="I282" s="127" t="s">
        <v>2721</v>
      </c>
      <c r="J282" s="127" t="s">
        <v>2721</v>
      </c>
    </row>
    <row r="283" spans="1:10">
      <c r="A283" s="92" t="s">
        <v>191</v>
      </c>
      <c r="B283" s="127" t="s">
        <v>2721</v>
      </c>
      <c r="C283" s="127" t="s">
        <v>2721</v>
      </c>
      <c r="D283" s="127" t="s">
        <v>2721</v>
      </c>
      <c r="E283" s="127" t="s">
        <v>2721</v>
      </c>
      <c r="F283" s="127" t="s">
        <v>2721</v>
      </c>
      <c r="G283" s="127" t="s">
        <v>2721</v>
      </c>
      <c r="H283" s="127" t="s">
        <v>2721</v>
      </c>
      <c r="I283" s="127" t="s">
        <v>2721</v>
      </c>
      <c r="J283" s="127" t="s">
        <v>2721</v>
      </c>
    </row>
    <row r="284" spans="1:10" hidden="1">
      <c r="B284" s="1"/>
      <c r="C284" s="1"/>
    </row>
    <row r="285" spans="1:10" hidden="1">
      <c r="B285" s="1"/>
      <c r="C285" s="1"/>
    </row>
    <row r="286" spans="1:10" hidden="1">
      <c r="B286" s="1"/>
      <c r="C286" s="1"/>
    </row>
    <row r="287" spans="1:10" hidden="1">
      <c r="B287" s="1"/>
      <c r="C287" s="1"/>
    </row>
    <row r="288" spans="1:10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8554687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142</v>
      </c>
      <c r="B1" s="36" t="s" vm="1">
        <v>208</v>
      </c>
    </row>
    <row r="2" spans="1:16">
      <c r="A2" s="36" t="s">
        <v>141</v>
      </c>
      <c r="B2" s="36" t="s">
        <v>209</v>
      </c>
    </row>
    <row r="3" spans="1:16">
      <c r="A3" s="36" t="s">
        <v>143</v>
      </c>
      <c r="B3" s="36" t="s">
        <v>210</v>
      </c>
    </row>
    <row r="4" spans="1:16">
      <c r="A4" s="36" t="s">
        <v>144</v>
      </c>
      <c r="B4" s="36">
        <v>8602</v>
      </c>
    </row>
    <row r="5" spans="1:16" ht="18.75">
      <c r="A5" s="150" t="s">
        <v>99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6" spans="1:16" s="3" customFormat="1">
      <c r="A6" s="37" t="s">
        <v>113</v>
      </c>
      <c r="B6" s="38" t="s">
        <v>44</v>
      </c>
      <c r="C6" s="38" t="s">
        <v>51</v>
      </c>
      <c r="D6" s="38" t="s">
        <v>14</v>
      </c>
      <c r="E6" s="38" t="s">
        <v>66</v>
      </c>
      <c r="F6" s="38" t="s">
        <v>101</v>
      </c>
      <c r="G6" s="38" t="s">
        <v>17</v>
      </c>
      <c r="H6" s="38" t="s">
        <v>100</v>
      </c>
      <c r="I6" s="38" t="s">
        <v>16</v>
      </c>
      <c r="J6" s="38" t="s">
        <v>18</v>
      </c>
      <c r="K6" s="38" t="s">
        <v>185</v>
      </c>
      <c r="L6" s="38" t="s">
        <v>184</v>
      </c>
      <c r="M6" s="38" t="s">
        <v>108</v>
      </c>
      <c r="N6" s="38" t="s">
        <v>59</v>
      </c>
      <c r="O6" s="38" t="s">
        <v>145</v>
      </c>
      <c r="P6" s="40" t="s">
        <v>147</v>
      </c>
    </row>
    <row r="7" spans="1:16" s="3" customFormat="1">
      <c r="A7" s="117" t="s">
        <v>2721</v>
      </c>
      <c r="B7" s="118" t="s">
        <v>2721</v>
      </c>
      <c r="C7" s="118" t="s">
        <v>2721</v>
      </c>
      <c r="D7" s="118" t="s">
        <v>2721</v>
      </c>
      <c r="E7" s="118" t="s">
        <v>2721</v>
      </c>
      <c r="F7" s="12" t="s">
        <v>21</v>
      </c>
      <c r="G7" s="12" t="s">
        <v>20</v>
      </c>
      <c r="H7" s="118" t="s">
        <v>2721</v>
      </c>
      <c r="I7" s="12" t="s">
        <v>19</v>
      </c>
      <c r="J7" s="12" t="s">
        <v>19</v>
      </c>
      <c r="K7" s="12" t="s">
        <v>192</v>
      </c>
      <c r="L7" s="118" t="s">
        <v>2721</v>
      </c>
      <c r="M7" s="12" t="s">
        <v>188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9" t="s">
        <v>2721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110</v>
      </c>
    </row>
    <row r="9" spans="1:16" s="4" customFormat="1" ht="20.25">
      <c r="A9" s="93" t="s">
        <v>2594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124" t="s">
        <v>2721</v>
      </c>
      <c r="I9" s="124" t="s">
        <v>2721</v>
      </c>
      <c r="J9" s="124" t="s">
        <v>2721</v>
      </c>
      <c r="K9" s="124" t="s">
        <v>2721</v>
      </c>
      <c r="L9" s="124" t="s">
        <v>2721</v>
      </c>
      <c r="M9" s="94">
        <v>0</v>
      </c>
      <c r="N9" s="124" t="s">
        <v>2721</v>
      </c>
      <c r="O9" s="95">
        <v>0</v>
      </c>
      <c r="P9" s="95">
        <v>0</v>
      </c>
    </row>
    <row r="10" spans="1:16">
      <c r="A10" s="92" t="s">
        <v>200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124" t="s">
        <v>2721</v>
      </c>
      <c r="I10" s="124" t="s">
        <v>2721</v>
      </c>
      <c r="J10" s="124" t="s">
        <v>2721</v>
      </c>
      <c r="K10" s="124" t="s">
        <v>2721</v>
      </c>
      <c r="L10" s="124" t="s">
        <v>2721</v>
      </c>
      <c r="M10" s="124" t="s">
        <v>2721</v>
      </c>
      <c r="N10" s="124" t="s">
        <v>2721</v>
      </c>
      <c r="O10" s="124" t="s">
        <v>2721</v>
      </c>
      <c r="P10" s="124" t="s">
        <v>2721</v>
      </c>
    </row>
    <row r="11" spans="1:16">
      <c r="A11" s="92" t="s">
        <v>109</v>
      </c>
      <c r="B11" s="124" t="s">
        <v>2721</v>
      </c>
      <c r="C11" s="124" t="s">
        <v>2721</v>
      </c>
      <c r="D11" s="124" t="s">
        <v>2721</v>
      </c>
      <c r="E11" s="124" t="s">
        <v>2721</v>
      </c>
      <c r="F11" s="124" t="s">
        <v>2721</v>
      </c>
      <c r="G11" s="124" t="s">
        <v>2721</v>
      </c>
      <c r="H11" s="124" t="s">
        <v>2721</v>
      </c>
      <c r="I11" s="124" t="s">
        <v>2721</v>
      </c>
      <c r="J11" s="124" t="s">
        <v>2721</v>
      </c>
      <c r="K11" s="124" t="s">
        <v>2721</v>
      </c>
      <c r="L11" s="124" t="s">
        <v>2721</v>
      </c>
      <c r="M11" s="124" t="s">
        <v>2721</v>
      </c>
      <c r="N11" s="124" t="s">
        <v>2721</v>
      </c>
      <c r="O11" s="124" t="s">
        <v>2721</v>
      </c>
      <c r="P11" s="124" t="s">
        <v>2721</v>
      </c>
    </row>
    <row r="12" spans="1:16">
      <c r="A12" s="92" t="s">
        <v>183</v>
      </c>
      <c r="B12" s="124" t="s">
        <v>2721</v>
      </c>
      <c r="C12" s="124" t="s">
        <v>2721</v>
      </c>
      <c r="D12" s="124" t="s">
        <v>2721</v>
      </c>
      <c r="E12" s="124" t="s">
        <v>2721</v>
      </c>
      <c r="F12" s="124" t="s">
        <v>2721</v>
      </c>
      <c r="G12" s="124" t="s">
        <v>2721</v>
      </c>
      <c r="H12" s="124" t="s">
        <v>2721</v>
      </c>
      <c r="I12" s="124" t="s">
        <v>2721</v>
      </c>
      <c r="J12" s="124" t="s">
        <v>2721</v>
      </c>
      <c r="K12" s="124" t="s">
        <v>2721</v>
      </c>
      <c r="L12" s="124" t="s">
        <v>2721</v>
      </c>
      <c r="M12" s="124" t="s">
        <v>2721</v>
      </c>
      <c r="N12" s="124" t="s">
        <v>2721</v>
      </c>
      <c r="O12" s="124" t="s">
        <v>2721</v>
      </c>
      <c r="P12" s="124" t="s">
        <v>2721</v>
      </c>
    </row>
    <row r="13" spans="1:16">
      <c r="A13" s="92" t="s">
        <v>191</v>
      </c>
      <c r="B13" s="124" t="s">
        <v>2721</v>
      </c>
      <c r="C13" s="124" t="s">
        <v>2721</v>
      </c>
      <c r="D13" s="124" t="s">
        <v>2721</v>
      </c>
      <c r="E13" s="124" t="s">
        <v>2721</v>
      </c>
      <c r="F13" s="124" t="s">
        <v>2721</v>
      </c>
      <c r="G13" s="124" t="s">
        <v>2721</v>
      </c>
      <c r="H13" s="124" t="s">
        <v>2721</v>
      </c>
      <c r="I13" s="124" t="s">
        <v>2721</v>
      </c>
      <c r="J13" s="124" t="s">
        <v>2721</v>
      </c>
      <c r="K13" s="124" t="s">
        <v>2721</v>
      </c>
      <c r="L13" s="124" t="s">
        <v>2721</v>
      </c>
      <c r="M13" s="124" t="s">
        <v>2721</v>
      </c>
      <c r="N13" s="124" t="s">
        <v>2721</v>
      </c>
      <c r="O13" s="124" t="s">
        <v>2721</v>
      </c>
      <c r="P13" s="124" t="s">
        <v>2721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zoomScale="70" zoomScaleNormal="70" workbookViewId="0"/>
  </sheetViews>
  <sheetFormatPr defaultColWidth="0" defaultRowHeight="18" zeroHeight="1"/>
  <cols>
    <col min="1" max="1" width="46" style="2" bestFit="1" customWidth="1"/>
    <col min="2" max="2" width="64.85546875" style="2" bestFit="1" customWidth="1"/>
    <col min="3" max="3" width="12" style="2" customWidth="1"/>
    <col min="4" max="4" width="15.42578125" style="2" bestFit="1" customWidth="1"/>
    <col min="5" max="5" width="7.5703125" style="1" customWidth="1"/>
    <col min="6" max="6" width="14.7109375" style="1" customWidth="1"/>
    <col min="7" max="7" width="11.140625" style="1" bestFit="1" customWidth="1"/>
    <col min="8" max="8" width="8" style="1" customWidth="1"/>
    <col min="9" max="9" width="44" style="1" bestFit="1" customWidth="1"/>
    <col min="10" max="10" width="12.28515625" style="1" bestFit="1" customWidth="1"/>
    <col min="11" max="11" width="19.140625" style="1" customWidth="1"/>
    <col min="12" max="12" width="15.5703125" style="1" customWidth="1"/>
    <col min="13" max="13" width="13.7109375" style="1" customWidth="1"/>
    <col min="14" max="14" width="9.42578125" style="1" customWidth="1"/>
    <col min="15" max="15" width="10.5703125" style="1" customWidth="1"/>
    <col min="16" max="16" width="25.85546875" style="1" customWidth="1"/>
    <col min="17" max="17" width="24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142</v>
      </c>
      <c r="B1" s="36" t="s" vm="1">
        <v>208</v>
      </c>
    </row>
    <row r="2" spans="1:17">
      <c r="A2" s="36" t="s">
        <v>141</v>
      </c>
      <c r="B2" s="36" t="s">
        <v>209</v>
      </c>
    </row>
    <row r="3" spans="1:17">
      <c r="A3" s="36" t="s">
        <v>143</v>
      </c>
      <c r="B3" s="36" t="s">
        <v>210</v>
      </c>
    </row>
    <row r="4" spans="1:17">
      <c r="A4" s="36" t="s">
        <v>144</v>
      </c>
      <c r="B4" s="36">
        <v>8602</v>
      </c>
    </row>
    <row r="5" spans="1:17" s="3" customFormat="1">
      <c r="A5" s="37" t="s">
        <v>113</v>
      </c>
      <c r="B5" s="38" t="s">
        <v>171</v>
      </c>
      <c r="C5" s="38" t="s">
        <v>44</v>
      </c>
      <c r="D5" s="38" t="s">
        <v>114</v>
      </c>
      <c r="E5" s="38" t="s">
        <v>14</v>
      </c>
      <c r="F5" s="38" t="s">
        <v>101</v>
      </c>
      <c r="G5" s="38" t="s">
        <v>66</v>
      </c>
      <c r="H5" s="38" t="s">
        <v>17</v>
      </c>
      <c r="I5" s="38" t="s">
        <v>207</v>
      </c>
      <c r="J5" s="38" t="s">
        <v>100</v>
      </c>
      <c r="K5" s="38" t="s">
        <v>33</v>
      </c>
      <c r="L5" s="38" t="s">
        <v>18</v>
      </c>
      <c r="M5" s="38" t="s">
        <v>185</v>
      </c>
      <c r="N5" s="38" t="s">
        <v>184</v>
      </c>
      <c r="O5" s="38" t="s">
        <v>108</v>
      </c>
      <c r="P5" s="38" t="s">
        <v>145</v>
      </c>
      <c r="Q5" s="40" t="s">
        <v>147</v>
      </c>
    </row>
    <row r="6" spans="1:17" s="3" customFormat="1">
      <c r="A6" s="117" t="s">
        <v>2721</v>
      </c>
      <c r="B6" s="141" t="s">
        <v>2721</v>
      </c>
      <c r="C6" s="118" t="s">
        <v>2721</v>
      </c>
      <c r="D6" s="118" t="s">
        <v>2721</v>
      </c>
      <c r="E6" s="118" t="s">
        <v>2721</v>
      </c>
      <c r="F6" s="12" t="s">
        <v>21</v>
      </c>
      <c r="G6" s="118" t="s">
        <v>2721</v>
      </c>
      <c r="H6" s="12" t="s">
        <v>20</v>
      </c>
      <c r="I6" s="118" t="s">
        <v>2721</v>
      </c>
      <c r="J6" s="118" t="s">
        <v>2721</v>
      </c>
      <c r="K6" s="12" t="s">
        <v>19</v>
      </c>
      <c r="L6" s="12" t="s">
        <v>19</v>
      </c>
      <c r="M6" s="12" t="s">
        <v>192</v>
      </c>
      <c r="N6" s="118" t="s">
        <v>2721</v>
      </c>
      <c r="O6" s="12" t="s">
        <v>188</v>
      </c>
      <c r="P6" s="12" t="s">
        <v>19</v>
      </c>
      <c r="Q6" s="13" t="s">
        <v>19</v>
      </c>
    </row>
    <row r="7" spans="1:17" s="4" customFormat="1" ht="20.25">
      <c r="A7" s="119" t="s">
        <v>2721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110</v>
      </c>
      <c r="Q7" s="15" t="s">
        <v>111</v>
      </c>
    </row>
    <row r="8" spans="1:17" s="4" customFormat="1" ht="20.25">
      <c r="A8" s="70" t="s">
        <v>39</v>
      </c>
      <c r="B8" s="120" t="s">
        <v>2721</v>
      </c>
      <c r="C8" s="120" t="s">
        <v>2721</v>
      </c>
      <c r="D8" s="120" t="s">
        <v>2721</v>
      </c>
      <c r="E8" s="120" t="s">
        <v>2721</v>
      </c>
      <c r="F8" s="120" t="s">
        <v>2721</v>
      </c>
      <c r="G8" s="120" t="s">
        <v>2721</v>
      </c>
      <c r="H8" s="72">
        <v>5.8875720289590738</v>
      </c>
      <c r="I8" s="120" t="s">
        <v>2721</v>
      </c>
      <c r="J8" s="120" t="s">
        <v>2721</v>
      </c>
      <c r="K8" s="120" t="s">
        <v>2721</v>
      </c>
      <c r="L8" s="73">
        <v>3.651219242221352E-2</v>
      </c>
      <c r="M8" s="120" t="s">
        <v>2721</v>
      </c>
      <c r="N8" s="120" t="s">
        <v>2721</v>
      </c>
      <c r="O8" s="72">
        <v>1248.0357703990001</v>
      </c>
      <c r="P8" s="75">
        <f>IFERROR(O8/$O$8,0)</f>
        <v>1</v>
      </c>
      <c r="Q8" s="75">
        <f>O8/'סכום נכסי הקרן'!$C$41</f>
        <v>1.6326072870044041E-2</v>
      </c>
    </row>
    <row r="9" spans="1:17">
      <c r="A9" s="55" t="s">
        <v>37</v>
      </c>
      <c r="B9" s="121" t="s">
        <v>2721</v>
      </c>
      <c r="C9" s="121" t="s">
        <v>2721</v>
      </c>
      <c r="D9" s="121" t="s">
        <v>2721</v>
      </c>
      <c r="E9" s="121" t="s">
        <v>2721</v>
      </c>
      <c r="F9" s="121" t="s">
        <v>2721</v>
      </c>
      <c r="G9" s="121" t="s">
        <v>2721</v>
      </c>
      <c r="H9" s="64">
        <v>5.9561193817246849</v>
      </c>
      <c r="I9" s="121" t="s">
        <v>2721</v>
      </c>
      <c r="J9" s="121" t="s">
        <v>2721</v>
      </c>
      <c r="K9" s="121" t="s">
        <v>2721</v>
      </c>
      <c r="L9" s="76">
        <v>3.530905914407554E-2</v>
      </c>
      <c r="M9" s="121" t="s">
        <v>2721</v>
      </c>
      <c r="N9" s="121" t="s">
        <v>2721</v>
      </c>
      <c r="O9" s="64">
        <v>1227.4485314890001</v>
      </c>
      <c r="P9" s="65">
        <f t="shared" ref="P9:P72" si="0">IFERROR(O9/$O$8,0)</f>
        <v>0.98350428777901278</v>
      </c>
      <c r="Q9" s="65">
        <f>O9/'סכום נכסי הקרן'!$C$41</f>
        <v>1.6056762670280927E-2</v>
      </c>
    </row>
    <row r="10" spans="1:17">
      <c r="A10" s="71" t="s">
        <v>34</v>
      </c>
      <c r="B10" s="121" t="s">
        <v>2721</v>
      </c>
      <c r="C10" s="121" t="s">
        <v>2721</v>
      </c>
      <c r="D10" s="121" t="s">
        <v>2721</v>
      </c>
      <c r="E10" s="121" t="s">
        <v>2721</v>
      </c>
      <c r="F10" s="121" t="s">
        <v>2721</v>
      </c>
      <c r="G10" s="121" t="s">
        <v>2721</v>
      </c>
      <c r="H10" s="64">
        <v>10.915942602192937</v>
      </c>
      <c r="I10" s="121" t="s">
        <v>2721</v>
      </c>
      <c r="J10" s="121" t="s">
        <v>2721</v>
      </c>
      <c r="K10" s="121" t="s">
        <v>2721</v>
      </c>
      <c r="L10" s="76">
        <v>3.6404980339856723E-2</v>
      </c>
      <c r="M10" s="121" t="s">
        <v>2721</v>
      </c>
      <c r="N10" s="121" t="s">
        <v>2721</v>
      </c>
      <c r="O10" s="64">
        <f>SUM(O11:O45)</f>
        <v>151.36892053499997</v>
      </c>
      <c r="P10" s="65">
        <f t="shared" si="0"/>
        <v>0.12128572283357468</v>
      </c>
      <c r="Q10" s="65">
        <f>O10/'סכום נכסי הקרן'!$C$41</f>
        <v>1.9801195490769044E-3</v>
      </c>
    </row>
    <row r="11" spans="1:17">
      <c r="A11" s="60" t="s">
        <v>2619</v>
      </c>
      <c r="B11" s="67" t="s">
        <v>2379</v>
      </c>
      <c r="C11" s="54">
        <v>6028</v>
      </c>
      <c r="D11" s="124" t="s">
        <v>2721</v>
      </c>
      <c r="E11" s="54" t="s">
        <v>573</v>
      </c>
      <c r="F11" s="77">
        <v>43100</v>
      </c>
      <c r="G11" s="124" t="s">
        <v>2721</v>
      </c>
      <c r="H11" s="61">
        <v>7.4400000028696516</v>
      </c>
      <c r="I11" s="67" t="s">
        <v>26</v>
      </c>
      <c r="J11" s="67" t="s">
        <v>129</v>
      </c>
      <c r="K11" s="68">
        <v>6.4500000025782017E-2</v>
      </c>
      <c r="L11" s="68">
        <v>6.4500000025782017E-2</v>
      </c>
      <c r="M11" s="61">
        <v>782.744868</v>
      </c>
      <c r="N11" s="63">
        <v>113.97</v>
      </c>
      <c r="O11" s="61">
        <v>0.89209432600000005</v>
      </c>
      <c r="P11" s="62">
        <f t="shared" si="0"/>
        <v>7.1479868378675985E-4</v>
      </c>
      <c r="Q11" s="62">
        <f>O11/'סכום נכסי הקרן'!$C$41</f>
        <v>1.1669855398914207E-5</v>
      </c>
    </row>
    <row r="12" spans="1:17">
      <c r="A12" s="60" t="s">
        <v>2619</v>
      </c>
      <c r="B12" s="67" t="s">
        <v>2379</v>
      </c>
      <c r="C12" s="54">
        <v>6869</v>
      </c>
      <c r="D12" s="124" t="s">
        <v>2721</v>
      </c>
      <c r="E12" s="54" t="s">
        <v>573</v>
      </c>
      <c r="F12" s="77">
        <v>43555</v>
      </c>
      <c r="G12" s="124" t="s">
        <v>2721</v>
      </c>
      <c r="H12" s="61">
        <v>3.3700000017352361</v>
      </c>
      <c r="I12" s="67" t="s">
        <v>26</v>
      </c>
      <c r="J12" s="67" t="s">
        <v>129</v>
      </c>
      <c r="K12" s="68">
        <v>5.7400000034704718E-2</v>
      </c>
      <c r="L12" s="68">
        <v>5.7400000034704718E-2</v>
      </c>
      <c r="M12" s="61">
        <v>154.762711</v>
      </c>
      <c r="N12" s="63">
        <v>100.54</v>
      </c>
      <c r="O12" s="61">
        <v>0.15559842900000001</v>
      </c>
      <c r="P12" s="62">
        <f t="shared" si="0"/>
        <v>1.2467465491814775E-4</v>
      </c>
      <c r="Q12" s="62">
        <f>O12/'סכום נכסי הקרן'!$C$41</f>
        <v>2.0354475012412747E-6</v>
      </c>
    </row>
    <row r="13" spans="1:17">
      <c r="A13" s="60" t="s">
        <v>2619</v>
      </c>
      <c r="B13" s="67" t="s">
        <v>2379</v>
      </c>
      <c r="C13" s="54">
        <v>6870</v>
      </c>
      <c r="D13" s="124" t="s">
        <v>2721</v>
      </c>
      <c r="E13" s="54" t="s">
        <v>573</v>
      </c>
      <c r="F13" s="77">
        <v>43555</v>
      </c>
      <c r="G13" s="124" t="s">
        <v>2721</v>
      </c>
      <c r="H13" s="61">
        <v>5.240000000961377</v>
      </c>
      <c r="I13" s="67" t="s">
        <v>26</v>
      </c>
      <c r="J13" s="67" t="s">
        <v>129</v>
      </c>
      <c r="K13" s="68">
        <v>4.4200000007477376E-2</v>
      </c>
      <c r="L13" s="68">
        <v>4.4200000007477376E-2</v>
      </c>
      <c r="M13" s="61">
        <v>1843.9193230000001</v>
      </c>
      <c r="N13" s="63">
        <v>101.54</v>
      </c>
      <c r="O13" s="61">
        <v>1.87231568</v>
      </c>
      <c r="P13" s="62">
        <f t="shared" si="0"/>
        <v>1.5002099494323116E-3</v>
      </c>
      <c r="Q13" s="62">
        <f>O13/'סכום נכסי הקרן'!$C$41</f>
        <v>2.4492536954797004E-5</v>
      </c>
    </row>
    <row r="14" spans="1:17">
      <c r="A14" s="60" t="s">
        <v>2619</v>
      </c>
      <c r="B14" s="67" t="s">
        <v>2379</v>
      </c>
      <c r="C14" s="54">
        <v>6868</v>
      </c>
      <c r="D14" s="124" t="s">
        <v>2721</v>
      </c>
      <c r="E14" s="54" t="s">
        <v>573</v>
      </c>
      <c r="F14" s="77">
        <v>43555</v>
      </c>
      <c r="G14" s="124" t="s">
        <v>2721</v>
      </c>
      <c r="H14" s="61">
        <v>5.6700000005246523</v>
      </c>
      <c r="I14" s="67" t="s">
        <v>26</v>
      </c>
      <c r="J14" s="67" t="s">
        <v>129</v>
      </c>
      <c r="K14" s="68">
        <v>1.8900000000675935E-2</v>
      </c>
      <c r="L14" s="68">
        <v>1.8900000000675935E-2</v>
      </c>
      <c r="M14" s="61">
        <v>2336.3094350000001</v>
      </c>
      <c r="N14" s="63">
        <v>132.97999999999999</v>
      </c>
      <c r="O14" s="61">
        <v>3.1068239109999998</v>
      </c>
      <c r="P14" s="62">
        <f t="shared" si="0"/>
        <v>2.4893708855850665E-3</v>
      </c>
      <c r="Q14" s="62">
        <f>O14/'סכום נכסי הקרן'!$C$41</f>
        <v>4.0641650478627863E-5</v>
      </c>
    </row>
    <row r="15" spans="1:17">
      <c r="A15" s="60" t="s">
        <v>2619</v>
      </c>
      <c r="B15" s="67" t="s">
        <v>2379</v>
      </c>
      <c r="C15" s="54">
        <v>6867</v>
      </c>
      <c r="D15" s="124" t="s">
        <v>2721</v>
      </c>
      <c r="E15" s="54" t="s">
        <v>573</v>
      </c>
      <c r="F15" s="77">
        <v>43555</v>
      </c>
      <c r="G15" s="124" t="s">
        <v>2721</v>
      </c>
      <c r="H15" s="61">
        <v>4.9800000002831233</v>
      </c>
      <c r="I15" s="67" t="s">
        <v>26</v>
      </c>
      <c r="J15" s="67" t="s">
        <v>129</v>
      </c>
      <c r="K15" s="68">
        <v>3.8700000001958987E-2</v>
      </c>
      <c r="L15" s="68">
        <v>3.8700000001958987E-2</v>
      </c>
      <c r="M15" s="61">
        <v>5625.3520799999997</v>
      </c>
      <c r="N15" s="63">
        <v>124.32</v>
      </c>
      <c r="O15" s="61">
        <v>6.9934368490000001</v>
      </c>
      <c r="P15" s="62">
        <f t="shared" si="0"/>
        <v>5.6035548137888559E-3</v>
      </c>
      <c r="Q15" s="62">
        <f>O15/'סכום נכסי הקרן'!$C$41</f>
        <v>9.1484044221202919E-5</v>
      </c>
    </row>
    <row r="16" spans="1:17">
      <c r="A16" s="60" t="s">
        <v>2619</v>
      </c>
      <c r="B16" s="67" t="s">
        <v>2379</v>
      </c>
      <c r="C16" s="54">
        <v>6866</v>
      </c>
      <c r="D16" s="124" t="s">
        <v>2721</v>
      </c>
      <c r="E16" s="54" t="s">
        <v>573</v>
      </c>
      <c r="F16" s="77">
        <v>43555</v>
      </c>
      <c r="G16" s="124" t="s">
        <v>2721</v>
      </c>
      <c r="H16" s="61">
        <v>5.889999999770712</v>
      </c>
      <c r="I16" s="67" t="s">
        <v>26</v>
      </c>
      <c r="J16" s="67" t="s">
        <v>129</v>
      </c>
      <c r="K16" s="68">
        <v>3.6599999998597747E-2</v>
      </c>
      <c r="L16" s="68">
        <v>3.6599999998597747E-2</v>
      </c>
      <c r="M16" s="61">
        <v>8676.7679339999995</v>
      </c>
      <c r="N16" s="63">
        <v>121.64</v>
      </c>
      <c r="O16" s="61">
        <v>10.554419277999999</v>
      </c>
      <c r="P16" s="62">
        <f t="shared" si="0"/>
        <v>8.4568243381563709E-3</v>
      </c>
      <c r="Q16" s="62">
        <f>O16/'סכום נכסי הקרן'!$C$41</f>
        <v>1.3806673039390286E-4</v>
      </c>
    </row>
    <row r="17" spans="1:17">
      <c r="A17" s="60" t="s">
        <v>2619</v>
      </c>
      <c r="B17" s="67" t="s">
        <v>2379</v>
      </c>
      <c r="C17" s="54">
        <v>6865</v>
      </c>
      <c r="D17" s="124" t="s">
        <v>2721</v>
      </c>
      <c r="E17" s="54" t="s">
        <v>573</v>
      </c>
      <c r="F17" s="77">
        <v>43555</v>
      </c>
      <c r="G17" s="124" t="s">
        <v>2721</v>
      </c>
      <c r="H17" s="61">
        <v>3.969999999813449</v>
      </c>
      <c r="I17" s="67" t="s">
        <v>26</v>
      </c>
      <c r="J17" s="67" t="s">
        <v>129</v>
      </c>
      <c r="K17" s="68">
        <v>2.7699999998519135E-2</v>
      </c>
      <c r="L17" s="68">
        <v>2.7699999998519135E-2</v>
      </c>
      <c r="M17" s="61">
        <v>4219.4763670000002</v>
      </c>
      <c r="N17" s="63">
        <v>123.23</v>
      </c>
      <c r="O17" s="61">
        <v>5.1996612009999996</v>
      </c>
      <c r="P17" s="62">
        <f t="shared" si="0"/>
        <v>4.1662757785681541E-3</v>
      </c>
      <c r="Q17" s="62">
        <f>O17/'סכום נכסי הקרן'!$C$41</f>
        <v>6.8018921957603142E-5</v>
      </c>
    </row>
    <row r="18" spans="1:17">
      <c r="A18" s="60" t="s">
        <v>2619</v>
      </c>
      <c r="B18" s="67" t="s">
        <v>2379</v>
      </c>
      <c r="C18" s="54">
        <v>5212</v>
      </c>
      <c r="D18" s="124" t="s">
        <v>2721</v>
      </c>
      <c r="E18" s="54" t="s">
        <v>573</v>
      </c>
      <c r="F18" s="77">
        <v>42643</v>
      </c>
      <c r="G18" s="124" t="s">
        <v>2721</v>
      </c>
      <c r="H18" s="61">
        <v>6.9400000009130585</v>
      </c>
      <c r="I18" s="67" t="s">
        <v>26</v>
      </c>
      <c r="J18" s="67" t="s">
        <v>129</v>
      </c>
      <c r="K18" s="68">
        <v>4.850000000837934E-2</v>
      </c>
      <c r="L18" s="68">
        <v>4.850000000837934E-2</v>
      </c>
      <c r="M18" s="61">
        <v>1726.819722</v>
      </c>
      <c r="N18" s="63">
        <v>100.21</v>
      </c>
      <c r="O18" s="61">
        <v>1.7304460430000002</v>
      </c>
      <c r="P18" s="62">
        <f t="shared" si="0"/>
        <v>1.3865356138364306E-3</v>
      </c>
      <c r="Q18" s="62">
        <f>O18/'סכום נכסי הקרן'!$C$41</f>
        <v>2.2636681468404809E-5</v>
      </c>
    </row>
    <row r="19" spans="1:17">
      <c r="A19" s="60" t="s">
        <v>2620</v>
      </c>
      <c r="B19" s="67" t="s">
        <v>2379</v>
      </c>
      <c r="C19" s="54" t="s">
        <v>2380</v>
      </c>
      <c r="D19" s="124" t="s">
        <v>2721</v>
      </c>
      <c r="E19" s="54" t="s">
        <v>573</v>
      </c>
      <c r="F19" s="77">
        <v>45107</v>
      </c>
      <c r="G19" s="124" t="s">
        <v>2721</v>
      </c>
      <c r="H19" s="61">
        <v>9.1999999993272397</v>
      </c>
      <c r="I19" s="67" t="s">
        <v>26</v>
      </c>
      <c r="J19" s="67" t="s">
        <v>129</v>
      </c>
      <c r="K19" s="68">
        <v>7.0599999993272392E-2</v>
      </c>
      <c r="L19" s="68">
        <v>7.0599999993272392E-2</v>
      </c>
      <c r="M19" s="61">
        <v>1415.092251</v>
      </c>
      <c r="N19" s="63">
        <v>105.04</v>
      </c>
      <c r="O19" s="61">
        <v>1.4864128999999999</v>
      </c>
      <c r="P19" s="62">
        <f t="shared" si="0"/>
        <v>1.1910018408565245E-3</v>
      </c>
      <c r="Q19" s="62">
        <f>O19/'סכום נכסי הקרן'!$C$41</f>
        <v>1.9444382842180215E-5</v>
      </c>
    </row>
    <row r="20" spans="1:17">
      <c r="A20" s="60" t="s">
        <v>2620</v>
      </c>
      <c r="B20" s="67" t="s">
        <v>2379</v>
      </c>
      <c r="C20" s="54" t="s">
        <v>2381</v>
      </c>
      <c r="D20" s="124" t="s">
        <v>2721</v>
      </c>
      <c r="E20" s="54" t="s">
        <v>573</v>
      </c>
      <c r="F20" s="77">
        <v>45107</v>
      </c>
      <c r="G20" s="124" t="s">
        <v>2721</v>
      </c>
      <c r="H20" s="61">
        <v>9</v>
      </c>
      <c r="I20" s="67" t="s">
        <v>26</v>
      </c>
      <c r="J20" s="67" t="s">
        <v>129</v>
      </c>
      <c r="K20" s="68">
        <v>7.1400000004013017E-2</v>
      </c>
      <c r="L20" s="68">
        <v>7.1400000004013017E-2</v>
      </c>
      <c r="M20" s="61">
        <v>1094.4971459999999</v>
      </c>
      <c r="N20" s="63">
        <v>104.73</v>
      </c>
      <c r="O20" s="61">
        <v>1.146266861</v>
      </c>
      <c r="P20" s="62">
        <f t="shared" si="0"/>
        <v>9.1845673672761457E-4</v>
      </c>
      <c r="Q20" s="62">
        <f>O20/'סכום נכסי הקרן'!$C$41</f>
        <v>1.4994791611797887E-5</v>
      </c>
    </row>
    <row r="21" spans="1:17">
      <c r="A21" s="60" t="s">
        <v>2620</v>
      </c>
      <c r="B21" s="67" t="s">
        <v>2379</v>
      </c>
      <c r="C21" s="54" t="s">
        <v>2382</v>
      </c>
      <c r="D21" s="124" t="s">
        <v>2721</v>
      </c>
      <c r="E21" s="54" t="s">
        <v>573</v>
      </c>
      <c r="F21" s="77">
        <v>45107</v>
      </c>
      <c r="G21" s="124" t="s">
        <v>2721</v>
      </c>
      <c r="H21" s="61">
        <v>8.4000000179225722</v>
      </c>
      <c r="I21" s="67" t="s">
        <v>26</v>
      </c>
      <c r="J21" s="67" t="s">
        <v>129</v>
      </c>
      <c r="K21" s="68">
        <v>7.1900000197148303E-2</v>
      </c>
      <c r="L21" s="68">
        <v>7.1900000197148303E-2</v>
      </c>
      <c r="M21" s="61">
        <v>87.789258000000004</v>
      </c>
      <c r="N21" s="63">
        <v>101.69</v>
      </c>
      <c r="O21" s="61">
        <v>8.9272896000000004E-2</v>
      </c>
      <c r="P21" s="62">
        <f t="shared" si="0"/>
        <v>7.1530719004519593E-5</v>
      </c>
      <c r="Q21" s="62">
        <f>O21/'סכום נכסי הקרן'!$C$41</f>
        <v>1.1678157309144309E-6</v>
      </c>
    </row>
    <row r="22" spans="1:17">
      <c r="A22" s="60" t="s">
        <v>2620</v>
      </c>
      <c r="B22" s="67" t="s">
        <v>2379</v>
      </c>
      <c r="C22" s="54" t="s">
        <v>2383</v>
      </c>
      <c r="D22" s="124" t="s">
        <v>2721</v>
      </c>
      <c r="E22" s="54" t="s">
        <v>573</v>
      </c>
      <c r="F22" s="77">
        <v>45107</v>
      </c>
      <c r="G22" s="124" t="s">
        <v>2721</v>
      </c>
      <c r="H22" s="61">
        <v>7.4100000024883368</v>
      </c>
      <c r="I22" s="67" t="s">
        <v>26</v>
      </c>
      <c r="J22" s="67" t="s">
        <v>129</v>
      </c>
      <c r="K22" s="68">
        <v>7.0600000031148982E-2</v>
      </c>
      <c r="L22" s="68">
        <v>7.0600000031148982E-2</v>
      </c>
      <c r="M22" s="61">
        <v>691.17275600000005</v>
      </c>
      <c r="N22" s="63">
        <v>80.819999999999993</v>
      </c>
      <c r="O22" s="61">
        <v>0.558605821</v>
      </c>
      <c r="P22" s="62">
        <f t="shared" si="0"/>
        <v>4.4758798926204847E-4</v>
      </c>
      <c r="Q22" s="62">
        <f>O22/'סכום נכסי הקרן'!$C$41</f>
        <v>7.3073541284486921E-6</v>
      </c>
    </row>
    <row r="23" spans="1:17">
      <c r="A23" s="60" t="s">
        <v>2620</v>
      </c>
      <c r="B23" s="67" t="s">
        <v>2379</v>
      </c>
      <c r="C23" s="54" t="s">
        <v>2384</v>
      </c>
      <c r="D23" s="124" t="s">
        <v>2721</v>
      </c>
      <c r="E23" s="54" t="s">
        <v>573</v>
      </c>
      <c r="F23" s="77">
        <v>45107</v>
      </c>
      <c r="G23" s="124" t="s">
        <v>2721</v>
      </c>
      <c r="H23" s="61">
        <v>11.190000005567052</v>
      </c>
      <c r="I23" s="67" t="s">
        <v>26</v>
      </c>
      <c r="J23" s="67" t="s">
        <v>129</v>
      </c>
      <c r="K23" s="68">
        <v>3.5400000019809148E-2</v>
      </c>
      <c r="L23" s="68">
        <v>3.5400000019809148E-2</v>
      </c>
      <c r="M23" s="61">
        <v>622.43650700000001</v>
      </c>
      <c r="N23" s="63">
        <v>141.12</v>
      </c>
      <c r="O23" s="61">
        <v>0.87838226899999994</v>
      </c>
      <c r="P23" s="62">
        <f t="shared" si="0"/>
        <v>7.0381177353528817E-4</v>
      </c>
      <c r="Q23" s="62">
        <f>O23/'סכום נכסי הקרן'!$C$41</f>
        <v>1.1490482301532047E-5</v>
      </c>
    </row>
    <row r="24" spans="1:17">
      <c r="A24" s="60" t="s">
        <v>2620</v>
      </c>
      <c r="B24" s="67" t="s">
        <v>2379</v>
      </c>
      <c r="C24" s="54" t="s">
        <v>2385</v>
      </c>
      <c r="D24" s="124" t="s">
        <v>2721</v>
      </c>
      <c r="E24" s="54" t="s">
        <v>573</v>
      </c>
      <c r="F24" s="77">
        <v>45107</v>
      </c>
      <c r="G24" s="124" t="s">
        <v>2721</v>
      </c>
      <c r="H24" s="61">
        <v>10.419999999185752</v>
      </c>
      <c r="I24" s="67" t="s">
        <v>26</v>
      </c>
      <c r="J24" s="67" t="s">
        <v>129</v>
      </c>
      <c r="K24" s="68">
        <v>3.1799999998134959E-2</v>
      </c>
      <c r="L24" s="68">
        <v>3.1799999998134959E-2</v>
      </c>
      <c r="M24" s="61">
        <v>3098.0088850000002</v>
      </c>
      <c r="N24" s="63">
        <v>141.91999999999999</v>
      </c>
      <c r="O24" s="61">
        <v>4.3966943990000003</v>
      </c>
      <c r="P24" s="62">
        <f t="shared" si="0"/>
        <v>3.522891333150144E-3</v>
      </c>
      <c r="Q24" s="62">
        <f>O24/'סכום נכסי הקרן'!$C$41</f>
        <v>5.7514980618255839E-5</v>
      </c>
    </row>
    <row r="25" spans="1:17">
      <c r="A25" s="60" t="s">
        <v>2620</v>
      </c>
      <c r="B25" s="67" t="s">
        <v>2379</v>
      </c>
      <c r="C25" s="54" t="s">
        <v>2386</v>
      </c>
      <c r="D25" s="124" t="s">
        <v>2721</v>
      </c>
      <c r="E25" s="54" t="s">
        <v>573</v>
      </c>
      <c r="F25" s="77">
        <v>45107</v>
      </c>
      <c r="G25" s="124" t="s">
        <v>2721</v>
      </c>
      <c r="H25" s="61">
        <v>10.510000001072035</v>
      </c>
      <c r="I25" s="67" t="s">
        <v>26</v>
      </c>
      <c r="J25" s="67" t="s">
        <v>129</v>
      </c>
      <c r="K25" s="68">
        <v>3.4300000004722067E-2</v>
      </c>
      <c r="L25" s="68">
        <v>3.4300000004722067E-2</v>
      </c>
      <c r="M25" s="61">
        <v>2417.6341349999998</v>
      </c>
      <c r="N25" s="63">
        <v>129.63999999999999</v>
      </c>
      <c r="O25" s="61">
        <v>3.134220564</v>
      </c>
      <c r="P25" s="62">
        <f t="shared" si="0"/>
        <v>2.5113227027122645E-3</v>
      </c>
      <c r="Q25" s="62">
        <f>O25/'סכום נכסי הקרן'!$C$41</f>
        <v>4.1000037444676375E-5</v>
      </c>
    </row>
    <row r="26" spans="1:17">
      <c r="A26" s="60" t="s">
        <v>2620</v>
      </c>
      <c r="B26" s="67" t="s">
        <v>2379</v>
      </c>
      <c r="C26" s="54" t="s">
        <v>2387</v>
      </c>
      <c r="D26" s="124" t="s">
        <v>2721</v>
      </c>
      <c r="E26" s="54" t="s">
        <v>573</v>
      </c>
      <c r="F26" s="77">
        <v>45107</v>
      </c>
      <c r="G26" s="124" t="s">
        <v>2721</v>
      </c>
      <c r="H26" s="61">
        <v>10.009999999693378</v>
      </c>
      <c r="I26" s="67" t="s">
        <v>26</v>
      </c>
      <c r="J26" s="67" t="s">
        <v>129</v>
      </c>
      <c r="K26" s="68">
        <v>3.3899999998836944E-2</v>
      </c>
      <c r="L26" s="68">
        <v>3.3899999998836944E-2</v>
      </c>
      <c r="M26" s="61">
        <v>9142.4612039999993</v>
      </c>
      <c r="N26" s="63">
        <v>103.45</v>
      </c>
      <c r="O26" s="61">
        <v>9.4578746900000006</v>
      </c>
      <c r="P26" s="62">
        <f t="shared" si="0"/>
        <v>7.5782080244192803E-3</v>
      </c>
      <c r="Q26" s="62">
        <f>O26/'סכום נכסי הקרן'!$C$41</f>
        <v>1.2372237643102165E-4</v>
      </c>
    </row>
    <row r="27" spans="1:17">
      <c r="A27" s="60" t="s">
        <v>2619</v>
      </c>
      <c r="B27" s="67" t="s">
        <v>2379</v>
      </c>
      <c r="C27" s="54">
        <v>5211</v>
      </c>
      <c r="D27" s="124" t="s">
        <v>2721</v>
      </c>
      <c r="E27" s="54" t="s">
        <v>573</v>
      </c>
      <c r="F27" s="77">
        <v>42643</v>
      </c>
      <c r="G27" s="124" t="s">
        <v>2721</v>
      </c>
      <c r="H27" s="61">
        <v>4.4899999995507063</v>
      </c>
      <c r="I27" s="67" t="s">
        <v>26</v>
      </c>
      <c r="J27" s="67" t="s">
        <v>129</v>
      </c>
      <c r="K27" s="68">
        <v>4.9799999991014116E-2</v>
      </c>
      <c r="L27" s="68">
        <v>4.9799999991014116E-2</v>
      </c>
      <c r="M27" s="61">
        <v>1325.7986129999999</v>
      </c>
      <c r="N27" s="63">
        <v>95.69</v>
      </c>
      <c r="O27" s="61">
        <v>1.2686566929999998</v>
      </c>
      <c r="P27" s="62">
        <f t="shared" si="0"/>
        <v>1.0165227015844324E-3</v>
      </c>
      <c r="Q27" s="62">
        <f>O27/'סכום נכסי הקרן'!$C$41</f>
        <v>1.6595823700121473E-5</v>
      </c>
    </row>
    <row r="28" spans="1:17">
      <c r="A28" s="60" t="s">
        <v>2619</v>
      </c>
      <c r="B28" s="67" t="s">
        <v>2379</v>
      </c>
      <c r="C28" s="54">
        <v>6027</v>
      </c>
      <c r="D28" s="124" t="s">
        <v>2721</v>
      </c>
      <c r="E28" s="54" t="s">
        <v>573</v>
      </c>
      <c r="F28" s="77">
        <v>43100</v>
      </c>
      <c r="G28" s="124" t="s">
        <v>2721</v>
      </c>
      <c r="H28" s="61">
        <v>8.160000000622313</v>
      </c>
      <c r="I28" s="67" t="s">
        <v>26</v>
      </c>
      <c r="J28" s="67" t="s">
        <v>129</v>
      </c>
      <c r="K28" s="68">
        <v>4.7700000005005572E-2</v>
      </c>
      <c r="L28" s="68">
        <v>4.7700000005005572E-2</v>
      </c>
      <c r="M28" s="61">
        <v>2911.005392</v>
      </c>
      <c r="N28" s="63">
        <v>101.57</v>
      </c>
      <c r="O28" s="61">
        <v>2.9567081760000002</v>
      </c>
      <c r="P28" s="62">
        <f t="shared" si="0"/>
        <v>2.3690892890471668E-3</v>
      </c>
      <c r="Q28" s="62">
        <f>O28/'סכום נכסי הקרן'!$C$41</f>
        <v>3.8677924368624873E-5</v>
      </c>
    </row>
    <row r="29" spans="1:17">
      <c r="A29" s="60" t="s">
        <v>2619</v>
      </c>
      <c r="B29" s="67" t="s">
        <v>2379</v>
      </c>
      <c r="C29" s="54">
        <v>5025</v>
      </c>
      <c r="D29" s="124" t="s">
        <v>2721</v>
      </c>
      <c r="E29" s="54" t="s">
        <v>573</v>
      </c>
      <c r="F29" s="77">
        <v>42551</v>
      </c>
      <c r="G29" s="124" t="s">
        <v>2721</v>
      </c>
      <c r="H29" s="61">
        <v>7.6299999989254221</v>
      </c>
      <c r="I29" s="67" t="s">
        <v>26</v>
      </c>
      <c r="J29" s="67" t="s">
        <v>129</v>
      </c>
      <c r="K29" s="68">
        <v>5.0799999992543754E-2</v>
      </c>
      <c r="L29" s="68">
        <v>5.0799999992543754E-2</v>
      </c>
      <c r="M29" s="61">
        <v>1844.2591419999999</v>
      </c>
      <c r="N29" s="63">
        <v>98.9</v>
      </c>
      <c r="O29" s="61">
        <v>1.8239722919999999</v>
      </c>
      <c r="P29" s="62">
        <f t="shared" si="0"/>
        <v>1.4614743705758302E-3</v>
      </c>
      <c r="Q29" s="62">
        <f>O29/'סכום נכסי הקרן'!$C$41</f>
        <v>2.3860137071722749E-5</v>
      </c>
    </row>
    <row r="30" spans="1:17">
      <c r="A30" s="60" t="s">
        <v>2619</v>
      </c>
      <c r="B30" s="67" t="s">
        <v>2379</v>
      </c>
      <c r="C30" s="54">
        <v>5024</v>
      </c>
      <c r="D30" s="124" t="s">
        <v>2721</v>
      </c>
      <c r="E30" s="54" t="s">
        <v>573</v>
      </c>
      <c r="F30" s="77">
        <v>42551</v>
      </c>
      <c r="G30" s="124" t="s">
        <v>2721</v>
      </c>
      <c r="H30" s="61">
        <v>5.3300000024168179</v>
      </c>
      <c r="I30" s="67" t="s">
        <v>26</v>
      </c>
      <c r="J30" s="67" t="s">
        <v>129</v>
      </c>
      <c r="K30" s="68">
        <v>5.1200000021254286E-2</v>
      </c>
      <c r="L30" s="68">
        <v>5.1200000021254286E-2</v>
      </c>
      <c r="M30" s="61">
        <v>1205.5204530000001</v>
      </c>
      <c r="N30" s="63">
        <v>96.79</v>
      </c>
      <c r="O30" s="61">
        <v>1.1668232459999999</v>
      </c>
      <c r="P30" s="62">
        <f t="shared" si="0"/>
        <v>9.3492772697289248E-4</v>
      </c>
      <c r="Q30" s="62">
        <f>O30/'סכום נכסי הקרן'!$C$41</f>
        <v>1.5263698198784079E-5</v>
      </c>
    </row>
    <row r="31" spans="1:17">
      <c r="A31" s="60" t="s">
        <v>2619</v>
      </c>
      <c r="B31" s="67" t="s">
        <v>2379</v>
      </c>
      <c r="C31" s="54">
        <v>6026</v>
      </c>
      <c r="D31" s="124" t="s">
        <v>2721</v>
      </c>
      <c r="E31" s="54" t="s">
        <v>573</v>
      </c>
      <c r="F31" s="77">
        <v>43100</v>
      </c>
      <c r="G31" s="124" t="s">
        <v>2721</v>
      </c>
      <c r="H31" s="61">
        <v>6.0000000002997842</v>
      </c>
      <c r="I31" s="67" t="s">
        <v>26</v>
      </c>
      <c r="J31" s="67" t="s">
        <v>129</v>
      </c>
      <c r="K31" s="68">
        <v>4.9300000002038533E-2</v>
      </c>
      <c r="L31" s="68">
        <v>4.9300000002038533E-2</v>
      </c>
      <c r="M31" s="61">
        <v>3553.189417</v>
      </c>
      <c r="N31" s="63">
        <v>93.88</v>
      </c>
      <c r="O31" s="61">
        <v>3.3357342239999999</v>
      </c>
      <c r="P31" s="62">
        <f t="shared" si="0"/>
        <v>2.6727873536297421E-3</v>
      </c>
      <c r="Q31" s="62">
        <f>O31/'סכום נכסי הקרן'!$C$41</f>
        <v>4.3636121101491337E-5</v>
      </c>
    </row>
    <row r="32" spans="1:17">
      <c r="A32" s="60" t="s">
        <v>2619</v>
      </c>
      <c r="B32" s="67" t="s">
        <v>2379</v>
      </c>
      <c r="C32" s="54">
        <v>5023</v>
      </c>
      <c r="D32" s="124" t="s">
        <v>2721</v>
      </c>
      <c r="E32" s="54" t="s">
        <v>573</v>
      </c>
      <c r="F32" s="77">
        <v>42551</v>
      </c>
      <c r="G32" s="124" t="s">
        <v>2721</v>
      </c>
      <c r="H32" s="61">
        <v>7.2599999997771762</v>
      </c>
      <c r="I32" s="67" t="s">
        <v>26</v>
      </c>
      <c r="J32" s="67" t="s">
        <v>129</v>
      </c>
      <c r="K32" s="68">
        <v>5.6199999998310136E-2</v>
      </c>
      <c r="L32" s="68">
        <v>5.6199999998310136E-2</v>
      </c>
      <c r="M32" s="61">
        <v>11650.725665</v>
      </c>
      <c r="N32" s="63">
        <v>114.79</v>
      </c>
      <c r="O32" s="61">
        <v>13.373861923</v>
      </c>
      <c r="P32" s="62">
        <f t="shared" si="0"/>
        <v>1.0715928373370535E-2</v>
      </c>
      <c r="Q32" s="62">
        <f>O32/'סכום נכסי הקרן'!$C$41</f>
        <v>1.7494902749381984E-4</v>
      </c>
    </row>
    <row r="33" spans="1:17">
      <c r="A33" s="60" t="s">
        <v>2619</v>
      </c>
      <c r="B33" s="67" t="s">
        <v>2379</v>
      </c>
      <c r="C33" s="54">
        <v>5210</v>
      </c>
      <c r="D33" s="124" t="s">
        <v>2721</v>
      </c>
      <c r="E33" s="54" t="s">
        <v>573</v>
      </c>
      <c r="F33" s="77">
        <v>42643</v>
      </c>
      <c r="G33" s="124" t="s">
        <v>2721</v>
      </c>
      <c r="H33" s="61">
        <v>6.8399999999770387</v>
      </c>
      <c r="I33" s="67" t="s">
        <v>26</v>
      </c>
      <c r="J33" s="67" t="s">
        <v>129</v>
      </c>
      <c r="K33" s="68">
        <v>4.4999999999999991E-2</v>
      </c>
      <c r="L33" s="68">
        <v>4.4999999999999991E-2</v>
      </c>
      <c r="M33" s="61">
        <v>8728.442352</v>
      </c>
      <c r="N33" s="63">
        <v>119.75</v>
      </c>
      <c r="O33" s="61">
        <v>10.452305286000001</v>
      </c>
      <c r="P33" s="62">
        <f t="shared" si="0"/>
        <v>8.3750045743147036E-3</v>
      </c>
      <c r="Q33" s="62">
        <f>O33/'סכום נכסי הקרן'!$C$41</f>
        <v>1.3673093496721403E-4</v>
      </c>
    </row>
    <row r="34" spans="1:17">
      <c r="A34" s="60" t="s">
        <v>2619</v>
      </c>
      <c r="B34" s="67" t="s">
        <v>2379</v>
      </c>
      <c r="C34" s="54">
        <v>6025</v>
      </c>
      <c r="D34" s="124" t="s">
        <v>2721</v>
      </c>
      <c r="E34" s="54" t="s">
        <v>573</v>
      </c>
      <c r="F34" s="77">
        <v>43100</v>
      </c>
      <c r="G34" s="124" t="s">
        <v>2721</v>
      </c>
      <c r="H34" s="61">
        <v>7.7100000000964402</v>
      </c>
      <c r="I34" s="67" t="s">
        <v>26</v>
      </c>
      <c r="J34" s="67" t="s">
        <v>129</v>
      </c>
      <c r="K34" s="68">
        <v>5.0500000000370922E-2</v>
      </c>
      <c r="L34" s="68">
        <v>5.0500000000370922E-2</v>
      </c>
      <c r="M34" s="61">
        <v>11174.772942</v>
      </c>
      <c r="N34" s="63">
        <v>119.88107633623542</v>
      </c>
      <c r="O34" s="61">
        <v>13.396438081000001</v>
      </c>
      <c r="P34" s="62">
        <f t="shared" si="0"/>
        <v>1.0734017725082614E-2</v>
      </c>
      <c r="Q34" s="62">
        <f>O34/'סכום נכסי הקרן'!$C$41</f>
        <v>1.752443555680431E-4</v>
      </c>
    </row>
    <row r="35" spans="1:17">
      <c r="A35" s="60" t="s">
        <v>2619</v>
      </c>
      <c r="B35" s="67" t="s">
        <v>2379</v>
      </c>
      <c r="C35" s="54">
        <v>5022</v>
      </c>
      <c r="D35" s="124" t="s">
        <v>2721</v>
      </c>
      <c r="E35" s="54" t="s">
        <v>573</v>
      </c>
      <c r="F35" s="77">
        <v>42551</v>
      </c>
      <c r="G35" s="124" t="s">
        <v>2721</v>
      </c>
      <c r="H35" s="61">
        <v>6.8099999999232823</v>
      </c>
      <c r="I35" s="67" t="s">
        <v>26</v>
      </c>
      <c r="J35" s="67" t="s">
        <v>129</v>
      </c>
      <c r="K35" s="68">
        <v>2.579999999972923E-2</v>
      </c>
      <c r="L35" s="68">
        <v>2.579999999972923E-2</v>
      </c>
      <c r="M35" s="61">
        <v>7768.2955199999988</v>
      </c>
      <c r="N35" s="63">
        <v>114.1</v>
      </c>
      <c r="O35" s="61">
        <v>8.8636228280000005</v>
      </c>
      <c r="P35" s="62">
        <f t="shared" si="0"/>
        <v>7.1020583209456239E-3</v>
      </c>
      <c r="Q35" s="62">
        <f>O35/'סכום נכסי הקרן'!$C$41</f>
        <v>1.1594872167506087E-4</v>
      </c>
    </row>
    <row r="36" spans="1:17">
      <c r="A36" s="60" t="s">
        <v>2619</v>
      </c>
      <c r="B36" s="67" t="s">
        <v>2379</v>
      </c>
      <c r="C36" s="54">
        <v>6024</v>
      </c>
      <c r="D36" s="124" t="s">
        <v>2721</v>
      </c>
      <c r="E36" s="54" t="s">
        <v>573</v>
      </c>
      <c r="F36" s="77">
        <v>43100</v>
      </c>
      <c r="G36" s="124" t="s">
        <v>2721</v>
      </c>
      <c r="H36" s="61">
        <v>7.0900000002180397</v>
      </c>
      <c r="I36" s="67" t="s">
        <v>26</v>
      </c>
      <c r="J36" s="67" t="s">
        <v>129</v>
      </c>
      <c r="K36" s="68">
        <v>2.3500000000641293E-2</v>
      </c>
      <c r="L36" s="68">
        <v>2.3500000000641293E-2</v>
      </c>
      <c r="M36" s="61">
        <v>8068.3841160000002</v>
      </c>
      <c r="N36" s="63">
        <v>115.96</v>
      </c>
      <c r="O36" s="61">
        <v>9.3560991439999999</v>
      </c>
      <c r="P36" s="62">
        <f t="shared" si="0"/>
        <v>7.4966594435100465E-3</v>
      </c>
      <c r="Q36" s="62">
        <f>O36/'סכום נכסי הקרן'!$C$41</f>
        <v>1.223910083566488E-4</v>
      </c>
    </row>
    <row r="37" spans="1:17">
      <c r="A37" s="60" t="s">
        <v>2619</v>
      </c>
      <c r="B37" s="67" t="s">
        <v>2379</v>
      </c>
      <c r="C37" s="54">
        <v>5209</v>
      </c>
      <c r="D37" s="124" t="s">
        <v>2721</v>
      </c>
      <c r="E37" s="54" t="s">
        <v>573</v>
      </c>
      <c r="F37" s="77">
        <v>42643</v>
      </c>
      <c r="G37" s="124" t="s">
        <v>2721</v>
      </c>
      <c r="H37" s="61">
        <v>5.8799999997259897</v>
      </c>
      <c r="I37" s="67" t="s">
        <v>26</v>
      </c>
      <c r="J37" s="67" t="s">
        <v>129</v>
      </c>
      <c r="K37" s="68">
        <v>2.3499999998436362E-2</v>
      </c>
      <c r="L37" s="68">
        <v>2.3499999998436362E-2</v>
      </c>
      <c r="M37" s="61">
        <v>5843.8033949999999</v>
      </c>
      <c r="N37" s="63">
        <v>114.91</v>
      </c>
      <c r="O37" s="61">
        <v>6.7151164430000012</v>
      </c>
      <c r="P37" s="62">
        <f t="shared" si="0"/>
        <v>5.380548059814954E-3</v>
      </c>
      <c r="Q37" s="62">
        <f>O37/'סכום נכסי הקרן'!$C$41</f>
        <v>8.7843219705313017E-5</v>
      </c>
    </row>
    <row r="38" spans="1:17">
      <c r="A38" s="60" t="s">
        <v>2620</v>
      </c>
      <c r="B38" s="67" t="s">
        <v>2379</v>
      </c>
      <c r="C38" s="54">
        <v>9902</v>
      </c>
      <c r="D38" s="124" t="s">
        <v>2721</v>
      </c>
      <c r="E38" s="54" t="s">
        <v>573</v>
      </c>
      <c r="F38" s="77">
        <v>45286</v>
      </c>
      <c r="G38" s="124" t="s">
        <v>2721</v>
      </c>
      <c r="H38" s="102">
        <v>8.39</v>
      </c>
      <c r="I38" s="67" t="s">
        <v>26</v>
      </c>
      <c r="J38" s="67" t="s">
        <v>129</v>
      </c>
      <c r="K38" s="68">
        <v>4.4699999999999997E-2</v>
      </c>
      <c r="L38" s="68">
        <v>4.4699999999999997E-2</v>
      </c>
      <c r="M38" s="61">
        <v>167.61370600000001</v>
      </c>
      <c r="N38" s="63">
        <v>104.551463</v>
      </c>
      <c r="O38" s="61">
        <v>0.17524258200000001</v>
      </c>
      <c r="P38" s="62">
        <f t="shared" si="0"/>
        <v>1.404147109853867E-4</v>
      </c>
      <c r="Q38" s="62">
        <f>O38/'סכום נכסי הקרן'!$C$41</f>
        <v>2.2924208035735963E-6</v>
      </c>
    </row>
    <row r="39" spans="1:17">
      <c r="A39" s="60" t="s">
        <v>2620</v>
      </c>
      <c r="B39" s="67" t="s">
        <v>2379</v>
      </c>
      <c r="C39" s="54">
        <v>9903</v>
      </c>
      <c r="D39" s="124" t="s">
        <v>2721</v>
      </c>
      <c r="E39" s="54" t="s">
        <v>573</v>
      </c>
      <c r="F39" s="77">
        <v>45286</v>
      </c>
      <c r="G39" s="124" t="s">
        <v>2721</v>
      </c>
      <c r="H39" s="61">
        <v>8.2799999999999994</v>
      </c>
      <c r="I39" s="67" t="s">
        <v>26</v>
      </c>
      <c r="J39" s="67" t="s">
        <v>129</v>
      </c>
      <c r="K39" s="68">
        <v>7.9500000000000001E-2</v>
      </c>
      <c r="L39" s="68">
        <v>7.9500000000000001E-2</v>
      </c>
      <c r="M39" s="61">
        <v>1686.4595420000001</v>
      </c>
      <c r="N39" s="63">
        <v>103.45296500000001</v>
      </c>
      <c r="O39" s="61">
        <v>1.7446923999999999</v>
      </c>
      <c r="P39" s="62">
        <f t="shared" si="0"/>
        <v>1.3979506368172584E-3</v>
      </c>
      <c r="Q39" s="62">
        <f>O39/'סכום נכסי הקרן'!$C$41</f>
        <v>2.2823043965403033E-5</v>
      </c>
    </row>
    <row r="40" spans="1:17">
      <c r="A40" s="60" t="s">
        <v>2620</v>
      </c>
      <c r="B40" s="67" t="s">
        <v>2379</v>
      </c>
      <c r="C40" s="54">
        <v>9901</v>
      </c>
      <c r="D40" s="124" t="s">
        <v>2721</v>
      </c>
      <c r="E40" s="54" t="s">
        <v>573</v>
      </c>
      <c r="F40" s="77">
        <v>45286</v>
      </c>
      <c r="G40" s="124" t="s">
        <v>2721</v>
      </c>
      <c r="H40" s="61">
        <v>7.92</v>
      </c>
      <c r="I40" s="67" t="s">
        <v>26</v>
      </c>
      <c r="J40" s="67" t="s">
        <v>129</v>
      </c>
      <c r="K40" s="68">
        <v>7.6600000000000001E-2</v>
      </c>
      <c r="L40" s="68">
        <v>7.6600000000000001E-2</v>
      </c>
      <c r="M40" s="61">
        <v>338.19184899999999</v>
      </c>
      <c r="N40" s="63">
        <v>104.248654</v>
      </c>
      <c r="O40" s="61">
        <v>0.35256045100000005</v>
      </c>
      <c r="P40" s="62">
        <f t="shared" si="0"/>
        <v>2.8249226453444168E-4</v>
      </c>
      <c r="Q40" s="62">
        <f>O40/'סכום נכסי הקרן'!$C$41</f>
        <v>4.6119892960130521E-6</v>
      </c>
    </row>
    <row r="41" spans="1:17">
      <c r="A41" s="60" t="s">
        <v>2620</v>
      </c>
      <c r="B41" s="67" t="s">
        <v>2379</v>
      </c>
      <c r="C41" s="54">
        <v>9900</v>
      </c>
      <c r="D41" s="124" t="s">
        <v>2721</v>
      </c>
      <c r="E41" s="54" t="s">
        <v>573</v>
      </c>
      <c r="F41" s="77">
        <v>45286</v>
      </c>
      <c r="G41" s="124" t="s">
        <v>2721</v>
      </c>
      <c r="H41" s="61">
        <v>8.3800000000000008</v>
      </c>
      <c r="I41" s="67" t="s">
        <v>26</v>
      </c>
      <c r="J41" s="67" t="s">
        <v>129</v>
      </c>
      <c r="K41" s="68">
        <v>7.1099999999999997E-2</v>
      </c>
      <c r="L41" s="68">
        <v>7.1099999999999997E-2</v>
      </c>
      <c r="M41" s="61">
        <v>620.83630400000004</v>
      </c>
      <c r="N41" s="63">
        <v>85.123093999999995</v>
      </c>
      <c r="O41" s="61">
        <v>0.52847506999999994</v>
      </c>
      <c r="P41" s="62">
        <f t="shared" si="0"/>
        <v>4.2344545127183749E-4</v>
      </c>
      <c r="Q41" s="62">
        <f>O41/'סכום נכסי הקרן'!$C$41</f>
        <v>6.9132012939527008E-6</v>
      </c>
    </row>
    <row r="42" spans="1:17">
      <c r="A42" s="60" t="s">
        <v>2620</v>
      </c>
      <c r="B42" s="67" t="s">
        <v>2379</v>
      </c>
      <c r="C42" s="54">
        <v>9897</v>
      </c>
      <c r="D42" s="124" t="s">
        <v>2721</v>
      </c>
      <c r="E42" s="54" t="s">
        <v>573</v>
      </c>
      <c r="F42" s="77">
        <v>45286</v>
      </c>
      <c r="G42" s="124" t="s">
        <v>2721</v>
      </c>
      <c r="H42" s="61">
        <v>8.8800000000000008</v>
      </c>
      <c r="I42" s="67" t="s">
        <v>26</v>
      </c>
      <c r="J42" s="67" t="s">
        <v>129</v>
      </c>
      <c r="K42" s="68">
        <v>4.6600000000000003E-2</v>
      </c>
      <c r="L42" s="68">
        <v>4.6600000000000003E-2</v>
      </c>
      <c r="M42" s="61">
        <v>6389.783504</v>
      </c>
      <c r="N42" s="63">
        <v>139.14890399999999</v>
      </c>
      <c r="O42" s="61">
        <v>8.8913129599999987</v>
      </c>
      <c r="P42" s="62">
        <f t="shared" si="0"/>
        <v>7.1242452907879592E-3</v>
      </c>
      <c r="Q42" s="62">
        <f>O42/'סכום נכסי הקרן'!$C$41</f>
        <v>1.1631094776147231E-4</v>
      </c>
    </row>
    <row r="43" spans="1:17">
      <c r="A43" s="60" t="s">
        <v>2620</v>
      </c>
      <c r="B43" s="67" t="s">
        <v>2379</v>
      </c>
      <c r="C43" s="54">
        <v>9896</v>
      </c>
      <c r="D43" s="124" t="s">
        <v>2721</v>
      </c>
      <c r="E43" s="54" t="s">
        <v>573</v>
      </c>
      <c r="F43" s="77">
        <v>45286</v>
      </c>
      <c r="G43" s="124" t="s">
        <v>2721</v>
      </c>
      <c r="H43" s="61">
        <v>9.57</v>
      </c>
      <c r="I43" s="67" t="s">
        <v>26</v>
      </c>
      <c r="J43" s="67" t="s">
        <v>129</v>
      </c>
      <c r="K43" s="68">
        <v>4.4600000000000001E-2</v>
      </c>
      <c r="L43" s="68">
        <v>4.4600000000000001E-2</v>
      </c>
      <c r="M43" s="61">
        <v>9810.0855960000008</v>
      </c>
      <c r="N43" s="63">
        <v>105.39944300000001</v>
      </c>
      <c r="O43" s="61">
        <v>10.339776841999999</v>
      </c>
      <c r="P43" s="62">
        <f t="shared" si="0"/>
        <v>8.2848401361880417E-3</v>
      </c>
      <c r="Q43" s="62">
        <f>O43/'סכום נכסי הקרן'!$C$41</f>
        <v>1.3525890378007156E-4</v>
      </c>
    </row>
    <row r="44" spans="1:17">
      <c r="A44" s="60" t="s">
        <v>2620</v>
      </c>
      <c r="B44" s="67" t="s">
        <v>2379</v>
      </c>
      <c r="C44" s="54">
        <v>9898</v>
      </c>
      <c r="D44" s="124" t="s">
        <v>2721</v>
      </c>
      <c r="E44" s="54" t="s">
        <v>573</v>
      </c>
      <c r="F44" s="77">
        <v>45286</v>
      </c>
      <c r="G44" s="124" t="s">
        <v>2721</v>
      </c>
      <c r="H44" s="61">
        <v>9.99</v>
      </c>
      <c r="I44" s="67" t="s">
        <v>26</v>
      </c>
      <c r="J44" s="67" t="s">
        <v>129</v>
      </c>
      <c r="K44" s="68">
        <v>2.5899999999999999E-2</v>
      </c>
      <c r="L44" s="68">
        <v>2.5899999999999999E-2</v>
      </c>
      <c r="M44" s="61">
        <v>1799.1726929999998</v>
      </c>
      <c r="N44" s="63">
        <v>130.05219399999999</v>
      </c>
      <c r="O44" s="61">
        <v>2.3398632240000001</v>
      </c>
      <c r="P44" s="62">
        <f t="shared" si="0"/>
        <v>1.8748366669425992E-3</v>
      </c>
      <c r="Q44" s="62">
        <f>O44/'סכום נכסי הקרן'!$C$41</f>
        <v>3.060872004393536E-5</v>
      </c>
    </row>
    <row r="45" spans="1:17">
      <c r="A45" s="60" t="s">
        <v>2620</v>
      </c>
      <c r="B45" s="67" t="s">
        <v>2379</v>
      </c>
      <c r="C45" s="54">
        <v>9899</v>
      </c>
      <c r="D45" s="124" t="s">
        <v>2721</v>
      </c>
      <c r="E45" s="54" t="s">
        <v>573</v>
      </c>
      <c r="F45" s="77">
        <v>45286</v>
      </c>
      <c r="G45" s="124" t="s">
        <v>2721</v>
      </c>
      <c r="H45" s="61">
        <v>9.58</v>
      </c>
      <c r="I45" s="67" t="s">
        <v>26</v>
      </c>
      <c r="J45" s="67" t="s">
        <v>129</v>
      </c>
      <c r="K45" s="68">
        <v>2.9899999999999999E-2</v>
      </c>
      <c r="L45" s="68">
        <v>2.9899999999999999E-2</v>
      </c>
      <c r="M45" s="61">
        <v>2094.257051</v>
      </c>
      <c r="N45" s="63">
        <v>125.826601</v>
      </c>
      <c r="O45" s="61">
        <v>2.6351325530000005</v>
      </c>
      <c r="P45" s="62">
        <f t="shared" si="0"/>
        <v>2.111423899458861E-3</v>
      </c>
      <c r="Q45" s="62">
        <f>O45/'סכום נכסי הקרן'!$C$41</f>
        <v>3.4471260442117907E-5</v>
      </c>
    </row>
    <row r="46" spans="1:17">
      <c r="A46" s="123" t="s">
        <v>2721</v>
      </c>
      <c r="B46" s="124" t="s">
        <v>2721</v>
      </c>
      <c r="C46" s="124" t="s">
        <v>2721</v>
      </c>
      <c r="D46" s="124" t="s">
        <v>2721</v>
      </c>
      <c r="E46" s="124" t="s">
        <v>2721</v>
      </c>
      <c r="F46" s="124" t="s">
        <v>2721</v>
      </c>
      <c r="G46" s="124" t="s">
        <v>2721</v>
      </c>
      <c r="H46" s="124" t="s">
        <v>2721</v>
      </c>
      <c r="I46" s="124" t="s">
        <v>2721</v>
      </c>
      <c r="J46" s="124" t="s">
        <v>2721</v>
      </c>
      <c r="K46" s="124" t="s">
        <v>2721</v>
      </c>
      <c r="L46" s="124" t="s">
        <v>2721</v>
      </c>
      <c r="M46" s="124" t="s">
        <v>2721</v>
      </c>
      <c r="N46" s="124" t="s">
        <v>2721</v>
      </c>
      <c r="O46" s="124" t="s">
        <v>2721</v>
      </c>
      <c r="P46" s="124" t="s">
        <v>2721</v>
      </c>
      <c r="Q46" s="124" t="s">
        <v>2721</v>
      </c>
    </row>
    <row r="47" spans="1:17">
      <c r="A47" s="71" t="s">
        <v>36</v>
      </c>
      <c r="B47" s="121" t="s">
        <v>2721</v>
      </c>
      <c r="C47" s="121" t="s">
        <v>2721</v>
      </c>
      <c r="D47" s="121" t="s">
        <v>2721</v>
      </c>
      <c r="E47" s="121" t="s">
        <v>2721</v>
      </c>
      <c r="F47" s="121" t="s">
        <v>2721</v>
      </c>
      <c r="G47" s="121" t="s">
        <v>2721</v>
      </c>
      <c r="H47" s="64">
        <v>5.2277587402411498</v>
      </c>
      <c r="I47" s="121" t="s">
        <v>2721</v>
      </c>
      <c r="J47" s="121" t="s">
        <v>2721</v>
      </c>
      <c r="K47" s="121" t="s">
        <v>2721</v>
      </c>
      <c r="L47" s="76">
        <v>3.5148120773957701E-2</v>
      </c>
      <c r="M47" s="121" t="s">
        <v>2721</v>
      </c>
      <c r="N47" s="121" t="s">
        <v>2721</v>
      </c>
      <c r="O47" s="64">
        <f>SUM(O48:O280)</f>
        <v>1025.3277649179997</v>
      </c>
      <c r="P47" s="65">
        <f t="shared" si="0"/>
        <v>0.82155318720568393</v>
      </c>
      <c r="Q47" s="65">
        <f>O47/'סכום נכסי הקרן'!$C$41</f>
        <v>1.341273720093693E-2</v>
      </c>
    </row>
    <row r="48" spans="1:17">
      <c r="A48" s="60" t="s">
        <v>2621</v>
      </c>
      <c r="B48" s="67" t="s">
        <v>2388</v>
      </c>
      <c r="C48" s="54" t="s">
        <v>2389</v>
      </c>
      <c r="D48" s="124" t="s">
        <v>2721</v>
      </c>
      <c r="E48" s="54" t="s">
        <v>267</v>
      </c>
      <c r="F48" s="77">
        <v>42368</v>
      </c>
      <c r="G48" s="54" t="s">
        <v>239</v>
      </c>
      <c r="H48" s="61">
        <v>6.8199999986841844</v>
      </c>
      <c r="I48" s="67" t="s">
        <v>125</v>
      </c>
      <c r="J48" s="67" t="s">
        <v>129</v>
      </c>
      <c r="K48" s="68">
        <v>3.1699999999999999E-2</v>
      </c>
      <c r="L48" s="68">
        <v>2.3899999996258962E-2</v>
      </c>
      <c r="M48" s="61">
        <v>1959.8475829999998</v>
      </c>
      <c r="N48" s="63">
        <v>118.66</v>
      </c>
      <c r="O48" s="61">
        <v>2.3255553329999996</v>
      </c>
      <c r="P48" s="62">
        <f t="shared" si="0"/>
        <v>1.8633723392852066E-3</v>
      </c>
      <c r="Q48" s="62">
        <f>O48/'סכום נכסי הקרן'!$C$41</f>
        <v>3.0421552595194706E-5</v>
      </c>
    </row>
    <row r="49" spans="1:17">
      <c r="A49" s="60" t="s">
        <v>2621</v>
      </c>
      <c r="B49" s="67" t="s">
        <v>2388</v>
      </c>
      <c r="C49" s="54" t="s">
        <v>2390</v>
      </c>
      <c r="D49" s="124" t="s">
        <v>2721</v>
      </c>
      <c r="E49" s="54" t="s">
        <v>267</v>
      </c>
      <c r="F49" s="77">
        <v>42388</v>
      </c>
      <c r="G49" s="54" t="s">
        <v>239</v>
      </c>
      <c r="H49" s="61">
        <v>6.81999999901854</v>
      </c>
      <c r="I49" s="67" t="s">
        <v>125</v>
      </c>
      <c r="J49" s="67" t="s">
        <v>129</v>
      </c>
      <c r="K49" s="68">
        <v>3.1899999999999998E-2</v>
      </c>
      <c r="L49" s="68">
        <v>2.4099999995092696E-2</v>
      </c>
      <c r="M49" s="61">
        <v>2743.7866379999996</v>
      </c>
      <c r="N49" s="63">
        <v>118.83</v>
      </c>
      <c r="O49" s="61">
        <v>3.2604416599999997</v>
      </c>
      <c r="P49" s="62">
        <f t="shared" si="0"/>
        <v>2.6124585026578435E-3</v>
      </c>
      <c r="Q49" s="62">
        <f>O49/'סכום נכסי הקרן'!$C$41</f>
        <v>4.2651187884358091E-5</v>
      </c>
    </row>
    <row r="50" spans="1:17">
      <c r="A50" s="60" t="s">
        <v>2621</v>
      </c>
      <c r="B50" s="67" t="s">
        <v>2388</v>
      </c>
      <c r="C50" s="54" t="s">
        <v>2391</v>
      </c>
      <c r="D50" s="124" t="s">
        <v>2721</v>
      </c>
      <c r="E50" s="54" t="s">
        <v>267</v>
      </c>
      <c r="F50" s="77">
        <v>42509</v>
      </c>
      <c r="G50" s="54" t="s">
        <v>239</v>
      </c>
      <c r="H50" s="61">
        <v>6.8799999993510523</v>
      </c>
      <c r="I50" s="67" t="s">
        <v>125</v>
      </c>
      <c r="J50" s="67" t="s">
        <v>129</v>
      </c>
      <c r="K50" s="68">
        <v>2.7400000000000001E-2</v>
      </c>
      <c r="L50" s="68">
        <v>2.5899999998504879E-2</v>
      </c>
      <c r="M50" s="61">
        <v>2743.7866379999996</v>
      </c>
      <c r="N50" s="63">
        <v>114.57</v>
      </c>
      <c r="O50" s="61">
        <v>3.1435563329999998</v>
      </c>
      <c r="P50" s="62">
        <f t="shared" si="0"/>
        <v>2.518803072443186E-3</v>
      </c>
      <c r="Q50" s="62">
        <f>O50/'סכום נכסי הקרן'!$C$41</f>
        <v>4.1122162505998265E-5</v>
      </c>
    </row>
    <row r="51" spans="1:17">
      <c r="A51" s="60" t="s">
        <v>2621</v>
      </c>
      <c r="B51" s="67" t="s">
        <v>2388</v>
      </c>
      <c r="C51" s="54" t="s">
        <v>2392</v>
      </c>
      <c r="D51" s="124" t="s">
        <v>2721</v>
      </c>
      <c r="E51" s="54" t="s">
        <v>267</v>
      </c>
      <c r="F51" s="77">
        <v>42723</v>
      </c>
      <c r="G51" s="54" t="s">
        <v>239</v>
      </c>
      <c r="H51" s="61">
        <v>6.7899999991425588</v>
      </c>
      <c r="I51" s="67" t="s">
        <v>125</v>
      </c>
      <c r="J51" s="67" t="s">
        <v>129</v>
      </c>
      <c r="K51" s="68">
        <v>3.15E-2</v>
      </c>
      <c r="L51" s="68">
        <v>2.7500000005496426E-2</v>
      </c>
      <c r="M51" s="61">
        <v>391.96951200000001</v>
      </c>
      <c r="N51" s="63">
        <v>116.04</v>
      </c>
      <c r="O51" s="61">
        <v>0.45484144099999996</v>
      </c>
      <c r="P51" s="62">
        <f t="shared" si="0"/>
        <v>3.6444583704086145E-4</v>
      </c>
      <c r="Q51" s="62">
        <f>O51/'סכום נכסי הקרן'!$C$41</f>
        <v>5.9499692927132989E-6</v>
      </c>
    </row>
    <row r="52" spans="1:17">
      <c r="A52" s="60" t="s">
        <v>2621</v>
      </c>
      <c r="B52" s="67" t="s">
        <v>2388</v>
      </c>
      <c r="C52" s="54" t="s">
        <v>2393</v>
      </c>
      <c r="D52" s="124" t="s">
        <v>2721</v>
      </c>
      <c r="E52" s="54" t="s">
        <v>267</v>
      </c>
      <c r="F52" s="77">
        <v>42918</v>
      </c>
      <c r="G52" s="54" t="s">
        <v>239</v>
      </c>
      <c r="H52" s="61">
        <v>6.760000000053827</v>
      </c>
      <c r="I52" s="67" t="s">
        <v>125</v>
      </c>
      <c r="J52" s="67" t="s">
        <v>129</v>
      </c>
      <c r="K52" s="68">
        <v>3.1899999999999998E-2</v>
      </c>
      <c r="L52" s="68">
        <v>2.990000000058313E-2</v>
      </c>
      <c r="M52" s="61">
        <v>1959.8475829999998</v>
      </c>
      <c r="N52" s="63">
        <v>113.75</v>
      </c>
      <c r="O52" s="61">
        <v>2.229326613</v>
      </c>
      <c r="P52" s="62">
        <f t="shared" si="0"/>
        <v>1.7862682031038893E-3</v>
      </c>
      <c r="Q52" s="62">
        <f>O52/'סכום נכסי הקרן'!$C$41</f>
        <v>2.9162744849316722E-5</v>
      </c>
    </row>
    <row r="53" spans="1:17">
      <c r="A53" s="60" t="s">
        <v>2621</v>
      </c>
      <c r="B53" s="67" t="s">
        <v>2388</v>
      </c>
      <c r="C53" s="54" t="s">
        <v>2394</v>
      </c>
      <c r="D53" s="124" t="s">
        <v>2721</v>
      </c>
      <c r="E53" s="54" t="s">
        <v>267</v>
      </c>
      <c r="F53" s="77">
        <v>43915</v>
      </c>
      <c r="G53" s="54" t="s">
        <v>239</v>
      </c>
      <c r="H53" s="61">
        <v>6.7900000001661303</v>
      </c>
      <c r="I53" s="67" t="s">
        <v>125</v>
      </c>
      <c r="J53" s="67" t="s">
        <v>129</v>
      </c>
      <c r="K53" s="68">
        <v>2.6600000000000002E-2</v>
      </c>
      <c r="L53" s="68">
        <v>3.5600000000184581E-2</v>
      </c>
      <c r="M53" s="61">
        <v>4125.9949329999999</v>
      </c>
      <c r="N53" s="63">
        <v>105.04</v>
      </c>
      <c r="O53" s="61">
        <v>4.3339454320000002</v>
      </c>
      <c r="P53" s="62">
        <f t="shared" si="0"/>
        <v>3.4726131532387306E-3</v>
      </c>
      <c r="Q53" s="62">
        <f>O53/'סכום נכסי הקרן'!$C$41</f>
        <v>5.6694135389248928E-5</v>
      </c>
    </row>
    <row r="54" spans="1:17">
      <c r="A54" s="60" t="s">
        <v>2621</v>
      </c>
      <c r="B54" s="67" t="s">
        <v>2388</v>
      </c>
      <c r="C54" s="54" t="s">
        <v>2395</v>
      </c>
      <c r="D54" s="124" t="s">
        <v>2721</v>
      </c>
      <c r="E54" s="54" t="s">
        <v>267</v>
      </c>
      <c r="F54" s="77">
        <v>44168</v>
      </c>
      <c r="G54" s="54" t="s">
        <v>239</v>
      </c>
      <c r="H54" s="61">
        <v>6.9100000004776296</v>
      </c>
      <c r="I54" s="67" t="s">
        <v>125</v>
      </c>
      <c r="J54" s="67" t="s">
        <v>129</v>
      </c>
      <c r="K54" s="68">
        <v>1.89E-2</v>
      </c>
      <c r="L54" s="68">
        <v>3.8100000003551598E-2</v>
      </c>
      <c r="M54" s="61">
        <v>4178.779509</v>
      </c>
      <c r="N54" s="63">
        <v>97.7</v>
      </c>
      <c r="O54" s="61">
        <v>4.0826672549999996</v>
      </c>
      <c r="P54" s="62">
        <f t="shared" si="0"/>
        <v>3.2712742309419234E-3</v>
      </c>
      <c r="Q54" s="62">
        <f>O54/'סכום נכסי הקרן'!$C$41</f>
        <v>5.3407061472255114E-5</v>
      </c>
    </row>
    <row r="55" spans="1:17">
      <c r="A55" s="60" t="s">
        <v>2621</v>
      </c>
      <c r="B55" s="67" t="s">
        <v>2388</v>
      </c>
      <c r="C55" s="54" t="s">
        <v>2396</v>
      </c>
      <c r="D55" s="124" t="s">
        <v>2721</v>
      </c>
      <c r="E55" s="54" t="s">
        <v>267</v>
      </c>
      <c r="F55" s="77">
        <v>44277</v>
      </c>
      <c r="G55" s="54" t="s">
        <v>239</v>
      </c>
      <c r="H55" s="61">
        <v>6.8199999994400926</v>
      </c>
      <c r="I55" s="67" t="s">
        <v>125</v>
      </c>
      <c r="J55" s="67" t="s">
        <v>129</v>
      </c>
      <c r="K55" s="68">
        <v>1.9E-2</v>
      </c>
      <c r="L55" s="68">
        <v>4.619999999609762E-2</v>
      </c>
      <c r="M55" s="61">
        <v>6354.545027000001</v>
      </c>
      <c r="N55" s="63">
        <v>92.75</v>
      </c>
      <c r="O55" s="61">
        <v>5.8938402650000006</v>
      </c>
      <c r="P55" s="62">
        <f t="shared" si="0"/>
        <v>4.7224930605280048E-3</v>
      </c>
      <c r="Q55" s="62">
        <f>O55/'סכום נכסי הקרן'!$C$41</f>
        <v>7.7099765834457511E-5</v>
      </c>
    </row>
    <row r="56" spans="1:17">
      <c r="A56" s="60" t="s">
        <v>2622</v>
      </c>
      <c r="B56" s="67" t="s">
        <v>2388</v>
      </c>
      <c r="C56" s="54" t="s">
        <v>2397</v>
      </c>
      <c r="D56" s="124" t="s">
        <v>2721</v>
      </c>
      <c r="E56" s="54" t="s">
        <v>244</v>
      </c>
      <c r="F56" s="77">
        <v>42186</v>
      </c>
      <c r="G56" s="54" t="s">
        <v>127</v>
      </c>
      <c r="H56" s="61">
        <v>1.9400000000000002</v>
      </c>
      <c r="I56" s="67" t="s">
        <v>125</v>
      </c>
      <c r="J56" s="67" t="s">
        <v>128</v>
      </c>
      <c r="K56" s="68">
        <v>9.8519999999999996E-2</v>
      </c>
      <c r="L56" s="68">
        <v>5.9000000000000004E-2</v>
      </c>
      <c r="M56" s="61">
        <v>3491.15</v>
      </c>
      <c r="N56" s="63">
        <v>107.75</v>
      </c>
      <c r="O56" s="61">
        <v>13.64373</v>
      </c>
      <c r="P56" s="62">
        <f t="shared" si="0"/>
        <v>1.0932162621939967E-2</v>
      </c>
      <c r="Q56" s="62">
        <f>O56/'סכום נכסי הקרן'!$C$41</f>
        <v>1.7847928359296362E-4</v>
      </c>
    </row>
    <row r="57" spans="1:17">
      <c r="A57" s="60" t="s">
        <v>2622</v>
      </c>
      <c r="B57" s="67" t="s">
        <v>2388</v>
      </c>
      <c r="C57" s="54" t="s">
        <v>2398</v>
      </c>
      <c r="D57" s="124" t="s">
        <v>2721</v>
      </c>
      <c r="E57" s="54" t="s">
        <v>244</v>
      </c>
      <c r="F57" s="77">
        <v>38533</v>
      </c>
      <c r="G57" s="54" t="s">
        <v>127</v>
      </c>
      <c r="H57" s="61">
        <v>1.9500000000000002</v>
      </c>
      <c r="I57" s="67" t="s">
        <v>125</v>
      </c>
      <c r="J57" s="67" t="s">
        <v>129</v>
      </c>
      <c r="K57" s="68">
        <v>3.8450999999999999E-2</v>
      </c>
      <c r="L57" s="68">
        <v>1.8799999999999997E-2</v>
      </c>
      <c r="M57" s="61">
        <v>85368.3</v>
      </c>
      <c r="N57" s="63">
        <v>148.19</v>
      </c>
      <c r="O57" s="61">
        <v>126.50733</v>
      </c>
      <c r="P57" s="62">
        <f t="shared" si="0"/>
        <v>0.1013651475386441</v>
      </c>
      <c r="Q57" s="62">
        <f>O57/'סכום נכסי הקרן'!$C$41</f>
        <v>1.6548947851986687E-3</v>
      </c>
    </row>
    <row r="58" spans="1:17">
      <c r="A58" s="60" t="s">
        <v>2623</v>
      </c>
      <c r="B58" s="67" t="s">
        <v>2379</v>
      </c>
      <c r="C58" s="54">
        <v>4069</v>
      </c>
      <c r="D58" s="124" t="s">
        <v>2721</v>
      </c>
      <c r="E58" s="54" t="s">
        <v>273</v>
      </c>
      <c r="F58" s="77">
        <v>42052</v>
      </c>
      <c r="G58" s="54" t="s">
        <v>127</v>
      </c>
      <c r="H58" s="61">
        <v>4.0100000002098142</v>
      </c>
      <c r="I58" s="67" t="s">
        <v>580</v>
      </c>
      <c r="J58" s="67" t="s">
        <v>129</v>
      </c>
      <c r="K58" s="68">
        <v>2.9779E-2</v>
      </c>
      <c r="L58" s="68">
        <v>2.0300000000425499E-2</v>
      </c>
      <c r="M58" s="61">
        <v>5796.0067799999997</v>
      </c>
      <c r="N58" s="63">
        <v>117.59</v>
      </c>
      <c r="O58" s="61">
        <v>6.8155244570000004</v>
      </c>
      <c r="P58" s="62">
        <f t="shared" si="0"/>
        <v>5.4610008932845415E-3</v>
      </c>
      <c r="Q58" s="62">
        <f>O58/'סכום נכסי הקרן'!$C$41</f>
        <v>8.9156698527139016E-5</v>
      </c>
    </row>
    <row r="59" spans="1:17">
      <c r="A59" s="60" t="s">
        <v>2624</v>
      </c>
      <c r="B59" s="67" t="s">
        <v>2388</v>
      </c>
      <c r="C59" s="54" t="s">
        <v>2399</v>
      </c>
      <c r="D59" s="124" t="s">
        <v>2721</v>
      </c>
      <c r="E59" s="54" t="s">
        <v>273</v>
      </c>
      <c r="F59" s="77">
        <v>42122</v>
      </c>
      <c r="G59" s="54" t="s">
        <v>127</v>
      </c>
      <c r="H59" s="61">
        <v>4.1300000000274837</v>
      </c>
      <c r="I59" s="67" t="s">
        <v>243</v>
      </c>
      <c r="J59" s="67" t="s">
        <v>129</v>
      </c>
      <c r="K59" s="68">
        <v>2.98E-2</v>
      </c>
      <c r="L59" s="68">
        <v>2.640000000024223E-2</v>
      </c>
      <c r="M59" s="61">
        <v>37463.960140000003</v>
      </c>
      <c r="N59" s="63">
        <v>114.6</v>
      </c>
      <c r="O59" s="61">
        <v>42.933699513999997</v>
      </c>
      <c r="P59" s="62">
        <f t="shared" si="0"/>
        <v>3.4401016807614405E-2</v>
      </c>
      <c r="Q59" s="62">
        <f>O59/'סכום נכסי הקרן'!$C$41</f>
        <v>5.6163350720472263E-4</v>
      </c>
    </row>
    <row r="60" spans="1:17">
      <c r="A60" s="60" t="s">
        <v>2625</v>
      </c>
      <c r="B60" s="67" t="s">
        <v>2379</v>
      </c>
      <c r="C60" s="54">
        <v>4099</v>
      </c>
      <c r="D60" s="124" t="s">
        <v>2721</v>
      </c>
      <c r="E60" s="54" t="s">
        <v>273</v>
      </c>
      <c r="F60" s="77">
        <v>42052</v>
      </c>
      <c r="G60" s="54" t="s">
        <v>127</v>
      </c>
      <c r="H60" s="61">
        <v>3.9400000001721684</v>
      </c>
      <c r="I60" s="67" t="s">
        <v>580</v>
      </c>
      <c r="J60" s="67" t="s">
        <v>129</v>
      </c>
      <c r="K60" s="68">
        <v>2.9779E-2</v>
      </c>
      <c r="L60" s="68">
        <v>2.9200000002295577E-2</v>
      </c>
      <c r="M60" s="61">
        <v>4295.6078520000001</v>
      </c>
      <c r="N60" s="63">
        <v>113.58</v>
      </c>
      <c r="O60" s="61">
        <v>4.878951464</v>
      </c>
      <c r="P60" s="62">
        <f t="shared" si="0"/>
        <v>3.9093041880043132E-3</v>
      </c>
      <c r="Q60" s="62">
        <f>O60/'סכום נכסי הקרן'!$C$41</f>
        <v>6.3823585044526756E-5</v>
      </c>
    </row>
    <row r="61" spans="1:17">
      <c r="A61" s="60" t="s">
        <v>2625</v>
      </c>
      <c r="B61" s="67" t="s">
        <v>2379</v>
      </c>
      <c r="C61" s="54" t="s">
        <v>2400</v>
      </c>
      <c r="D61" s="124" t="s">
        <v>2721</v>
      </c>
      <c r="E61" s="54" t="s">
        <v>273</v>
      </c>
      <c r="F61" s="77">
        <v>42054</v>
      </c>
      <c r="G61" s="54" t="s">
        <v>127</v>
      </c>
      <c r="H61" s="61">
        <v>3.94</v>
      </c>
      <c r="I61" s="67" t="s">
        <v>580</v>
      </c>
      <c r="J61" s="67" t="s">
        <v>129</v>
      </c>
      <c r="K61" s="68">
        <v>2.9779E-2</v>
      </c>
      <c r="L61" s="68">
        <v>2.9200000000000004E-2</v>
      </c>
      <c r="M61" s="61">
        <v>121.48212599999999</v>
      </c>
      <c r="N61" s="63">
        <v>113.58</v>
      </c>
      <c r="O61" s="61">
        <v>0.1379794</v>
      </c>
      <c r="P61" s="62">
        <f t="shared" si="0"/>
        <v>1.1055724785507362E-4</v>
      </c>
      <c r="Q61" s="62">
        <f>O61/'סכום נכסי הקרן'!$C$41</f>
        <v>1.8049656847934519E-6</v>
      </c>
    </row>
    <row r="62" spans="1:17">
      <c r="A62" s="60" t="s">
        <v>2626</v>
      </c>
      <c r="B62" s="67" t="s">
        <v>2388</v>
      </c>
      <c r="C62" s="54" t="s">
        <v>2401</v>
      </c>
      <c r="D62" s="124" t="s">
        <v>2721</v>
      </c>
      <c r="E62" s="54" t="s">
        <v>1805</v>
      </c>
      <c r="F62" s="77">
        <v>40742</v>
      </c>
      <c r="G62" s="54" t="s">
        <v>2378</v>
      </c>
      <c r="H62" s="61">
        <v>2.9600000000322106</v>
      </c>
      <c r="I62" s="67" t="s">
        <v>260</v>
      </c>
      <c r="J62" s="67" t="s">
        <v>129</v>
      </c>
      <c r="K62" s="68">
        <v>4.4999999999999998E-2</v>
      </c>
      <c r="L62" s="68">
        <v>1.6600000000149547E-2</v>
      </c>
      <c r="M62" s="61">
        <v>13791.269496000001</v>
      </c>
      <c r="N62" s="63">
        <v>126.06</v>
      </c>
      <c r="O62" s="61">
        <v>17.385274689000003</v>
      </c>
      <c r="P62" s="62">
        <f t="shared" si="0"/>
        <v>1.3930109297622045E-2</v>
      </c>
      <c r="Q62" s="62">
        <f>O62/'סכום נכסי הקרן'!$C$41</f>
        <v>2.274239794806555E-4</v>
      </c>
    </row>
    <row r="63" spans="1:17">
      <c r="A63" s="60" t="s">
        <v>2627</v>
      </c>
      <c r="B63" s="67" t="s">
        <v>2388</v>
      </c>
      <c r="C63" s="54" t="s">
        <v>2402</v>
      </c>
      <c r="D63" s="124" t="s">
        <v>2721</v>
      </c>
      <c r="E63" s="54" t="s">
        <v>1805</v>
      </c>
      <c r="F63" s="77">
        <v>41534</v>
      </c>
      <c r="G63" s="54" t="s">
        <v>2378</v>
      </c>
      <c r="H63" s="61">
        <v>5.2700000000590848</v>
      </c>
      <c r="I63" s="67" t="s">
        <v>466</v>
      </c>
      <c r="J63" s="67" t="s">
        <v>129</v>
      </c>
      <c r="K63" s="68">
        <v>3.9842000000000002E-2</v>
      </c>
      <c r="L63" s="68">
        <v>3.3600000000305753E-2</v>
      </c>
      <c r="M63" s="61">
        <v>41695.844960000002</v>
      </c>
      <c r="N63" s="63">
        <v>116.09</v>
      </c>
      <c r="O63" s="61">
        <v>48.404702982000003</v>
      </c>
      <c r="P63" s="62">
        <f t="shared" si="0"/>
        <v>3.8784708042883177E-2</v>
      </c>
      <c r="Q63" s="62">
        <f>O63/'סכום נכסי הקרן'!$C$41</f>
        <v>6.3320196975149396E-4</v>
      </c>
    </row>
    <row r="64" spans="1:17">
      <c r="A64" s="60" t="s">
        <v>2628</v>
      </c>
      <c r="B64" s="67" t="s">
        <v>2388</v>
      </c>
      <c r="C64" s="54" t="s">
        <v>2403</v>
      </c>
      <c r="D64" s="124" t="s">
        <v>2721</v>
      </c>
      <c r="E64" s="54" t="s">
        <v>380</v>
      </c>
      <c r="F64" s="77">
        <v>43431</v>
      </c>
      <c r="G64" s="54" t="s">
        <v>239</v>
      </c>
      <c r="H64" s="61">
        <v>7.7000000009425342</v>
      </c>
      <c r="I64" s="67" t="s">
        <v>243</v>
      </c>
      <c r="J64" s="67" t="s">
        <v>129</v>
      </c>
      <c r="K64" s="68">
        <v>3.6600000000000001E-2</v>
      </c>
      <c r="L64" s="68">
        <v>3.42000000056552E-2</v>
      </c>
      <c r="M64" s="61">
        <v>1218.5357240000001</v>
      </c>
      <c r="N64" s="63">
        <v>113.19</v>
      </c>
      <c r="O64" s="61">
        <v>1.3792605410000001</v>
      </c>
      <c r="P64" s="62">
        <f t="shared" si="0"/>
        <v>1.1051450396802707E-3</v>
      </c>
      <c r="Q64" s="62">
        <f>O64/'סכום נכסי הקרן'!$C$41</f>
        <v>1.8042678449787809E-5</v>
      </c>
    </row>
    <row r="65" spans="1:17">
      <c r="A65" s="60" t="s">
        <v>2628</v>
      </c>
      <c r="B65" s="67" t="s">
        <v>2388</v>
      </c>
      <c r="C65" s="54" t="s">
        <v>2404</v>
      </c>
      <c r="D65" s="124" t="s">
        <v>2721</v>
      </c>
      <c r="E65" s="54" t="s">
        <v>380</v>
      </c>
      <c r="F65" s="77">
        <v>43276</v>
      </c>
      <c r="G65" s="54" t="s">
        <v>239</v>
      </c>
      <c r="H65" s="61">
        <v>7.7500000026284486</v>
      </c>
      <c r="I65" s="67" t="s">
        <v>243</v>
      </c>
      <c r="J65" s="67" t="s">
        <v>129</v>
      </c>
      <c r="K65" s="68">
        <v>3.2599999999999997E-2</v>
      </c>
      <c r="L65" s="68">
        <v>3.5100000012165962E-2</v>
      </c>
      <c r="M65" s="61">
        <v>1214.0624769999999</v>
      </c>
      <c r="N65" s="63">
        <v>109.68</v>
      </c>
      <c r="O65" s="61">
        <v>1.331583738</v>
      </c>
      <c r="P65" s="62">
        <f t="shared" si="0"/>
        <v>1.0669435681112645E-3</v>
      </c>
      <c r="Q65" s="62">
        <f>O65/'סכום נכסי הקרן'!$C$41</f>
        <v>1.7418998441209299E-5</v>
      </c>
    </row>
    <row r="66" spans="1:17">
      <c r="A66" s="60" t="s">
        <v>2628</v>
      </c>
      <c r="B66" s="67" t="s">
        <v>2388</v>
      </c>
      <c r="C66" s="54" t="s">
        <v>2405</v>
      </c>
      <c r="D66" s="124" t="s">
        <v>2721</v>
      </c>
      <c r="E66" s="54" t="s">
        <v>380</v>
      </c>
      <c r="F66" s="77">
        <v>43222</v>
      </c>
      <c r="G66" s="54" t="s">
        <v>239</v>
      </c>
      <c r="H66" s="61">
        <v>7.7600000002000975</v>
      </c>
      <c r="I66" s="67" t="s">
        <v>243</v>
      </c>
      <c r="J66" s="67" t="s">
        <v>129</v>
      </c>
      <c r="K66" s="68">
        <v>3.2199999999999999E-2</v>
      </c>
      <c r="L66" s="68">
        <v>3.5100000000437719E-2</v>
      </c>
      <c r="M66" s="61">
        <v>5801.6023830000013</v>
      </c>
      <c r="N66" s="63">
        <v>110.26</v>
      </c>
      <c r="O66" s="61">
        <v>6.3968471720000002</v>
      </c>
      <c r="P66" s="62">
        <f t="shared" si="0"/>
        <v>5.1255319148063461E-3</v>
      </c>
      <c r="Q66" s="62">
        <f>O66/'סכום נכסי הקרן'!$C$41</f>
        <v>8.3679807538864767E-5</v>
      </c>
    </row>
    <row r="67" spans="1:17">
      <c r="A67" s="60" t="s">
        <v>2628</v>
      </c>
      <c r="B67" s="67" t="s">
        <v>2388</v>
      </c>
      <c r="C67" s="54" t="s">
        <v>2406</v>
      </c>
      <c r="D67" s="124" t="s">
        <v>2721</v>
      </c>
      <c r="E67" s="54" t="s">
        <v>380</v>
      </c>
      <c r="F67" s="77">
        <v>43922</v>
      </c>
      <c r="G67" s="54" t="s">
        <v>239</v>
      </c>
      <c r="H67" s="61">
        <v>7.8900000005872135</v>
      </c>
      <c r="I67" s="67" t="s">
        <v>243</v>
      </c>
      <c r="J67" s="67" t="s">
        <v>129</v>
      </c>
      <c r="K67" s="68">
        <v>2.7699999999999999E-2</v>
      </c>
      <c r="L67" s="68">
        <v>3.2599999999466167E-2</v>
      </c>
      <c r="M67" s="61">
        <v>1395.863777</v>
      </c>
      <c r="N67" s="63">
        <v>107.36</v>
      </c>
      <c r="O67" s="61">
        <v>1.498599308</v>
      </c>
      <c r="P67" s="62">
        <f t="shared" si="0"/>
        <v>1.200766310985537E-3</v>
      </c>
      <c r="Q67" s="62">
        <f>O67/'סכום נכסי הקרן'!$C$41</f>
        <v>1.960379829304384E-5</v>
      </c>
    </row>
    <row r="68" spans="1:17">
      <c r="A68" s="60" t="s">
        <v>2628</v>
      </c>
      <c r="B68" s="67" t="s">
        <v>2388</v>
      </c>
      <c r="C68" s="54" t="s">
        <v>2407</v>
      </c>
      <c r="D68" s="124" t="s">
        <v>2721</v>
      </c>
      <c r="E68" s="54" t="s">
        <v>380</v>
      </c>
      <c r="F68" s="77">
        <v>43978</v>
      </c>
      <c r="G68" s="54" t="s">
        <v>239</v>
      </c>
      <c r="H68" s="61">
        <v>7.9200000073775891</v>
      </c>
      <c r="I68" s="67" t="s">
        <v>243</v>
      </c>
      <c r="J68" s="67" t="s">
        <v>129</v>
      </c>
      <c r="K68" s="68">
        <v>2.3E-2</v>
      </c>
      <c r="L68" s="68">
        <v>3.6800000038937283E-2</v>
      </c>
      <c r="M68" s="61">
        <v>585.55699200000004</v>
      </c>
      <c r="N68" s="63">
        <v>100</v>
      </c>
      <c r="O68" s="61">
        <v>0.58555702900000006</v>
      </c>
      <c r="P68" s="62">
        <f t="shared" si="0"/>
        <v>4.6918288953592735E-4</v>
      </c>
      <c r="Q68" s="62">
        <f>O68/'סכום נכסי הקרן'!$C$41</f>
        <v>7.6599140439413733E-6</v>
      </c>
    </row>
    <row r="69" spans="1:17">
      <c r="A69" s="60" t="s">
        <v>2628</v>
      </c>
      <c r="B69" s="67" t="s">
        <v>2388</v>
      </c>
      <c r="C69" s="54" t="s">
        <v>2408</v>
      </c>
      <c r="D69" s="124" t="s">
        <v>2721</v>
      </c>
      <c r="E69" s="54" t="s">
        <v>380</v>
      </c>
      <c r="F69" s="77">
        <v>44010</v>
      </c>
      <c r="G69" s="54" t="s">
        <v>239</v>
      </c>
      <c r="H69" s="61">
        <v>7.980000000021489</v>
      </c>
      <c r="I69" s="67" t="s">
        <v>243</v>
      </c>
      <c r="J69" s="67" t="s">
        <v>129</v>
      </c>
      <c r="K69" s="68">
        <v>2.2000000000000002E-2</v>
      </c>
      <c r="L69" s="68">
        <v>3.4299999995379964E-2</v>
      </c>
      <c r="M69" s="61">
        <v>918.1501300000001</v>
      </c>
      <c r="N69" s="63">
        <v>101.37</v>
      </c>
      <c r="O69" s="61">
        <v>0.93072880099999999</v>
      </c>
      <c r="P69" s="62">
        <f t="shared" si="0"/>
        <v>7.4575490789213815E-4</v>
      </c>
      <c r="Q69" s="62">
        <f>O69/'סכום נכסי הקרן'!$C$41</f>
        <v>1.2175248969440028E-5</v>
      </c>
    </row>
    <row r="70" spans="1:17">
      <c r="A70" s="60" t="s">
        <v>2628</v>
      </c>
      <c r="B70" s="67" t="s">
        <v>2388</v>
      </c>
      <c r="C70" s="54" t="s">
        <v>2409</v>
      </c>
      <c r="D70" s="124" t="s">
        <v>2721</v>
      </c>
      <c r="E70" s="54" t="s">
        <v>380</v>
      </c>
      <c r="F70" s="77">
        <v>44133</v>
      </c>
      <c r="G70" s="54" t="s">
        <v>239</v>
      </c>
      <c r="H70" s="61">
        <v>7.8899999971032901</v>
      </c>
      <c r="I70" s="67" t="s">
        <v>243</v>
      </c>
      <c r="J70" s="67" t="s">
        <v>129</v>
      </c>
      <c r="K70" s="68">
        <v>2.3799999999999998E-2</v>
      </c>
      <c r="L70" s="68">
        <v>3.6799999984395947E-2</v>
      </c>
      <c r="M70" s="61">
        <v>1193.9501720000001</v>
      </c>
      <c r="N70" s="63">
        <v>100.91</v>
      </c>
      <c r="O70" s="61">
        <v>1.2048151410000001</v>
      </c>
      <c r="P70" s="62">
        <f t="shared" si="0"/>
        <v>9.6536907801514197E-4</v>
      </c>
      <c r="Q70" s="62">
        <f>O70/'סכום נכסי הקרן'!$C$41</f>
        <v>1.5760685914162438E-5</v>
      </c>
    </row>
    <row r="71" spans="1:17">
      <c r="A71" s="60" t="s">
        <v>2628</v>
      </c>
      <c r="B71" s="67" t="s">
        <v>2388</v>
      </c>
      <c r="C71" s="54" t="s">
        <v>2410</v>
      </c>
      <c r="D71" s="124" t="s">
        <v>2721</v>
      </c>
      <c r="E71" s="54" t="s">
        <v>380</v>
      </c>
      <c r="F71" s="77">
        <v>44251</v>
      </c>
      <c r="G71" s="54" t="s">
        <v>239</v>
      </c>
      <c r="H71" s="61">
        <v>7.8000000003499137</v>
      </c>
      <c r="I71" s="67" t="s">
        <v>243</v>
      </c>
      <c r="J71" s="67" t="s">
        <v>129</v>
      </c>
      <c r="K71" s="68">
        <v>2.3599999999999999E-2</v>
      </c>
      <c r="L71" s="68">
        <v>4.2300000001078898E-2</v>
      </c>
      <c r="M71" s="61">
        <v>3544.981855</v>
      </c>
      <c r="N71" s="63">
        <v>96.74</v>
      </c>
      <c r="O71" s="61">
        <v>3.4294153810000001</v>
      </c>
      <c r="P71" s="62">
        <f t="shared" si="0"/>
        <v>2.7478502318115513E-3</v>
      </c>
      <c r="Q71" s="62">
        <f>O71/'סכום נכסי הקרן'!$C$41</f>
        <v>4.4861603120522786E-5</v>
      </c>
    </row>
    <row r="72" spans="1:17">
      <c r="A72" s="60" t="s">
        <v>2628</v>
      </c>
      <c r="B72" s="67" t="s">
        <v>2388</v>
      </c>
      <c r="C72" s="54" t="s">
        <v>2411</v>
      </c>
      <c r="D72" s="124" t="s">
        <v>2721</v>
      </c>
      <c r="E72" s="54" t="s">
        <v>380</v>
      </c>
      <c r="F72" s="77">
        <v>44294</v>
      </c>
      <c r="G72" s="54" t="s">
        <v>239</v>
      </c>
      <c r="H72" s="61">
        <v>7.7699999989981983</v>
      </c>
      <c r="I72" s="67" t="s">
        <v>243</v>
      </c>
      <c r="J72" s="67" t="s">
        <v>129</v>
      </c>
      <c r="K72" s="68">
        <v>2.3199999999999998E-2</v>
      </c>
      <c r="L72" s="68">
        <v>4.4299999996771054E-2</v>
      </c>
      <c r="M72" s="61">
        <v>2550.5715260000002</v>
      </c>
      <c r="N72" s="63">
        <v>94.71</v>
      </c>
      <c r="O72" s="61">
        <v>2.4156461459999998</v>
      </c>
      <c r="P72" s="62">
        <f t="shared" si="0"/>
        <v>1.9355584217171211E-3</v>
      </c>
      <c r="Q72" s="62">
        <f>O72/'סכום נכסי הקרן'!$C$41</f>
        <v>3.1600067837181147E-5</v>
      </c>
    </row>
    <row r="73" spans="1:17">
      <c r="A73" s="60" t="s">
        <v>2628</v>
      </c>
      <c r="B73" s="67" t="s">
        <v>2388</v>
      </c>
      <c r="C73" s="54" t="s">
        <v>2412</v>
      </c>
      <c r="D73" s="124" t="s">
        <v>2721</v>
      </c>
      <c r="E73" s="54" t="s">
        <v>380</v>
      </c>
      <c r="F73" s="77">
        <v>44602</v>
      </c>
      <c r="G73" s="54" t="s">
        <v>239</v>
      </c>
      <c r="H73" s="61">
        <v>7.6300000005219069</v>
      </c>
      <c r="I73" s="67" t="s">
        <v>243</v>
      </c>
      <c r="J73" s="67" t="s">
        <v>129</v>
      </c>
      <c r="K73" s="68">
        <v>2.0899999999999998E-2</v>
      </c>
      <c r="L73" s="68">
        <v>5.3700000004505907E-2</v>
      </c>
      <c r="M73" s="61">
        <v>3654.1574770000002</v>
      </c>
      <c r="N73" s="63">
        <v>84.42</v>
      </c>
      <c r="O73" s="61">
        <v>3.0848394529999998</v>
      </c>
      <c r="P73" s="62">
        <f t="shared" ref="P73:P136" si="1">IFERROR(O73/$O$8,0)</f>
        <v>2.4717556388738514E-3</v>
      </c>
      <c r="Q73" s="62">
        <f>O73/'סכום נכסי הקרן'!$C$41</f>
        <v>4.0354062677196759E-5</v>
      </c>
    </row>
    <row r="74" spans="1:17">
      <c r="A74" s="60" t="s">
        <v>2628</v>
      </c>
      <c r="B74" s="67" t="s">
        <v>2388</v>
      </c>
      <c r="C74" s="54" t="s">
        <v>2413</v>
      </c>
      <c r="D74" s="124" t="s">
        <v>2721</v>
      </c>
      <c r="E74" s="54" t="s">
        <v>380</v>
      </c>
      <c r="F74" s="77">
        <v>43500</v>
      </c>
      <c r="G74" s="54" t="s">
        <v>239</v>
      </c>
      <c r="H74" s="61">
        <v>7.7599999984866344</v>
      </c>
      <c r="I74" s="67" t="s">
        <v>243</v>
      </c>
      <c r="J74" s="67" t="s">
        <v>129</v>
      </c>
      <c r="K74" s="68">
        <v>3.4500000000000003E-2</v>
      </c>
      <c r="L74" s="68">
        <v>3.2699999993861611E-2</v>
      </c>
      <c r="M74" s="61">
        <v>2287.198234</v>
      </c>
      <c r="N74" s="63">
        <v>113.25</v>
      </c>
      <c r="O74" s="61">
        <v>2.5902520169999996</v>
      </c>
      <c r="P74" s="62">
        <f t="shared" si="1"/>
        <v>2.0754629622289512E-3</v>
      </c>
      <c r="Q74" s="62">
        <f>O74/'סכום נכסי הקרן'!$C$41</f>
        <v>3.3884159560427313E-5</v>
      </c>
    </row>
    <row r="75" spans="1:17">
      <c r="A75" s="60" t="s">
        <v>2628</v>
      </c>
      <c r="B75" s="67" t="s">
        <v>2388</v>
      </c>
      <c r="C75" s="54" t="s">
        <v>2414</v>
      </c>
      <c r="D75" s="124" t="s">
        <v>2721</v>
      </c>
      <c r="E75" s="54" t="s">
        <v>380</v>
      </c>
      <c r="F75" s="77">
        <v>43556</v>
      </c>
      <c r="G75" s="54" t="s">
        <v>239</v>
      </c>
      <c r="H75" s="61">
        <v>7.8400000016117879</v>
      </c>
      <c r="I75" s="67" t="s">
        <v>243</v>
      </c>
      <c r="J75" s="67" t="s">
        <v>129</v>
      </c>
      <c r="K75" s="68">
        <v>3.0499999999999999E-2</v>
      </c>
      <c r="L75" s="68">
        <v>3.2800000005372629E-2</v>
      </c>
      <c r="M75" s="61">
        <v>2306.4698330000001</v>
      </c>
      <c r="N75" s="63">
        <v>109.75</v>
      </c>
      <c r="O75" s="61">
        <v>2.5313506379999997</v>
      </c>
      <c r="P75" s="62">
        <f t="shared" si="1"/>
        <v>2.0282676971596103E-3</v>
      </c>
      <c r="Q75" s="62">
        <f>O75/'סכום נכסי הקרן'!$C$41</f>
        <v>3.3113646223784207E-5</v>
      </c>
    </row>
    <row r="76" spans="1:17">
      <c r="A76" s="60" t="s">
        <v>2628</v>
      </c>
      <c r="B76" s="67" t="s">
        <v>2388</v>
      </c>
      <c r="C76" s="54" t="s">
        <v>2415</v>
      </c>
      <c r="D76" s="124" t="s">
        <v>2721</v>
      </c>
      <c r="E76" s="54" t="s">
        <v>380</v>
      </c>
      <c r="F76" s="77">
        <v>43647</v>
      </c>
      <c r="G76" s="54" t="s">
        <v>239</v>
      </c>
      <c r="H76" s="61">
        <v>7.8199999990747981</v>
      </c>
      <c r="I76" s="67" t="s">
        <v>243</v>
      </c>
      <c r="J76" s="67" t="s">
        <v>129</v>
      </c>
      <c r="K76" s="68">
        <v>2.8999999999999998E-2</v>
      </c>
      <c r="L76" s="68">
        <v>3.5099999995818802E-2</v>
      </c>
      <c r="M76" s="61">
        <v>2141.1039730000002</v>
      </c>
      <c r="N76" s="63">
        <v>105</v>
      </c>
      <c r="O76" s="61">
        <v>2.2481589939999997</v>
      </c>
      <c r="P76" s="62">
        <f t="shared" si="1"/>
        <v>1.8013578194808132E-3</v>
      </c>
      <c r="Q76" s="62">
        <f>O76/'סכום נכסי הקרן'!$C$41</f>
        <v>2.9409099025867393E-5</v>
      </c>
    </row>
    <row r="77" spans="1:17">
      <c r="A77" s="60" t="s">
        <v>2628</v>
      </c>
      <c r="B77" s="67" t="s">
        <v>2388</v>
      </c>
      <c r="C77" s="54" t="s">
        <v>2416</v>
      </c>
      <c r="D77" s="124" t="s">
        <v>2721</v>
      </c>
      <c r="E77" s="54" t="s">
        <v>380</v>
      </c>
      <c r="F77" s="77">
        <v>43703</v>
      </c>
      <c r="G77" s="54" t="s">
        <v>239</v>
      </c>
      <c r="H77" s="61">
        <v>7.9499999848468343</v>
      </c>
      <c r="I77" s="67" t="s">
        <v>243</v>
      </c>
      <c r="J77" s="67" t="s">
        <v>129</v>
      </c>
      <c r="K77" s="68">
        <v>2.3799999999999998E-2</v>
      </c>
      <c r="L77" s="68">
        <v>3.4499999945190672E-2</v>
      </c>
      <c r="M77" s="61">
        <v>152.04224600000001</v>
      </c>
      <c r="N77" s="63">
        <v>102</v>
      </c>
      <c r="O77" s="61">
        <v>0.15508309299999998</v>
      </c>
      <c r="P77" s="62">
        <f t="shared" si="1"/>
        <v>1.2426173726608777E-4</v>
      </c>
      <c r="Q77" s="62">
        <f>O77/'סכום נכסי הקרן'!$C$41</f>
        <v>2.0287061775644158E-6</v>
      </c>
    </row>
    <row r="78" spans="1:17">
      <c r="A78" s="60" t="s">
        <v>2628</v>
      </c>
      <c r="B78" s="67" t="s">
        <v>2388</v>
      </c>
      <c r="C78" s="54" t="s">
        <v>2417</v>
      </c>
      <c r="D78" s="124" t="s">
        <v>2721</v>
      </c>
      <c r="E78" s="54" t="s">
        <v>380</v>
      </c>
      <c r="F78" s="77">
        <v>43740</v>
      </c>
      <c r="G78" s="54" t="s">
        <v>239</v>
      </c>
      <c r="H78" s="61">
        <v>7.8699999989997638</v>
      </c>
      <c r="I78" s="67" t="s">
        <v>243</v>
      </c>
      <c r="J78" s="67" t="s">
        <v>129</v>
      </c>
      <c r="K78" s="68">
        <v>2.4300000000000002E-2</v>
      </c>
      <c r="L78" s="68">
        <v>3.779999999749941E-2</v>
      </c>
      <c r="M78" s="61">
        <v>2246.8881099999999</v>
      </c>
      <c r="N78" s="63">
        <v>99.67</v>
      </c>
      <c r="O78" s="61">
        <v>2.2394733520000001</v>
      </c>
      <c r="P78" s="62">
        <f t="shared" si="1"/>
        <v>1.794398369915339E-3</v>
      </c>
      <c r="Q78" s="62">
        <f>O78/'סכום נכסי הקרן'!$C$41</f>
        <v>2.9295478545126065E-5</v>
      </c>
    </row>
    <row r="79" spans="1:17">
      <c r="A79" s="60" t="s">
        <v>2628</v>
      </c>
      <c r="B79" s="67" t="s">
        <v>2388</v>
      </c>
      <c r="C79" s="54" t="s">
        <v>2418</v>
      </c>
      <c r="D79" s="124" t="s">
        <v>2721</v>
      </c>
      <c r="E79" s="54" t="s">
        <v>380</v>
      </c>
      <c r="F79" s="77">
        <v>43831</v>
      </c>
      <c r="G79" s="54" t="s">
        <v>239</v>
      </c>
      <c r="H79" s="61">
        <v>7.8599999984140778</v>
      </c>
      <c r="I79" s="67" t="s">
        <v>243</v>
      </c>
      <c r="J79" s="67" t="s">
        <v>129</v>
      </c>
      <c r="K79" s="68">
        <v>2.3799999999999998E-2</v>
      </c>
      <c r="L79" s="68">
        <v>3.9199999990937588E-2</v>
      </c>
      <c r="M79" s="61">
        <v>2332.040677</v>
      </c>
      <c r="N79" s="63">
        <v>98.42</v>
      </c>
      <c r="O79" s="61">
        <v>2.2951944740000001</v>
      </c>
      <c r="P79" s="62">
        <f t="shared" si="1"/>
        <v>1.839045425169361E-3</v>
      </c>
      <c r="Q79" s="62">
        <f>O79/'סכום נכסי הקרן'!$C$41</f>
        <v>3.0024389622636111E-5</v>
      </c>
    </row>
    <row r="80" spans="1:17">
      <c r="A80" s="60" t="s">
        <v>2629</v>
      </c>
      <c r="B80" s="67" t="s">
        <v>2388</v>
      </c>
      <c r="C80" s="54">
        <v>7936</v>
      </c>
      <c r="D80" s="124" t="s">
        <v>2721</v>
      </c>
      <c r="E80" s="54" t="s">
        <v>2419</v>
      </c>
      <c r="F80" s="77">
        <v>44087</v>
      </c>
      <c r="G80" s="54" t="s">
        <v>2378</v>
      </c>
      <c r="H80" s="61">
        <v>5.1599999999024311</v>
      </c>
      <c r="I80" s="67" t="s">
        <v>260</v>
      </c>
      <c r="J80" s="67" t="s">
        <v>129</v>
      </c>
      <c r="K80" s="68">
        <v>1.7947999999999999E-2</v>
      </c>
      <c r="L80" s="68">
        <v>2.899999999930308E-2</v>
      </c>
      <c r="M80" s="61">
        <v>10880.640593</v>
      </c>
      <c r="N80" s="63">
        <v>105.5</v>
      </c>
      <c r="O80" s="61">
        <v>11.479075632000001</v>
      </c>
      <c r="P80" s="62">
        <f t="shared" si="1"/>
        <v>9.1977136427188397E-3</v>
      </c>
      <c r="Q80" s="62">
        <f>O80/'סכום נכסי הקרן'!$C$41</f>
        <v>1.5016254316882599E-4</v>
      </c>
    </row>
    <row r="81" spans="1:17">
      <c r="A81" s="60" t="s">
        <v>2629</v>
      </c>
      <c r="B81" s="67" t="s">
        <v>2388</v>
      </c>
      <c r="C81" s="54">
        <v>7937</v>
      </c>
      <c r="D81" s="124" t="s">
        <v>2721</v>
      </c>
      <c r="E81" s="54" t="s">
        <v>2419</v>
      </c>
      <c r="F81" s="77">
        <v>44087</v>
      </c>
      <c r="G81" s="54" t="s">
        <v>2378</v>
      </c>
      <c r="H81" s="61">
        <v>6.5299999293029778</v>
      </c>
      <c r="I81" s="67" t="s">
        <v>260</v>
      </c>
      <c r="J81" s="67" t="s">
        <v>129</v>
      </c>
      <c r="K81" s="68">
        <v>7.5499999999999998E-2</v>
      </c>
      <c r="L81" s="68">
        <v>7.5699999021311692E-2</v>
      </c>
      <c r="M81" s="61">
        <v>39.032738999999999</v>
      </c>
      <c r="N81" s="63">
        <v>101.83</v>
      </c>
      <c r="O81" s="61">
        <v>3.9747076999999999E-2</v>
      </c>
      <c r="P81" s="62">
        <f t="shared" si="1"/>
        <v>3.1847706566369298E-5</v>
      </c>
      <c r="Q81" s="62">
        <f>O81/'סכום נכסי הקרן'!$C$41</f>
        <v>5.1994797814632522E-7</v>
      </c>
    </row>
    <row r="82" spans="1:17">
      <c r="A82" s="60" t="s">
        <v>2630</v>
      </c>
      <c r="B82" s="67" t="s">
        <v>2379</v>
      </c>
      <c r="C82" s="54">
        <v>8063</v>
      </c>
      <c r="D82" s="124" t="s">
        <v>2721</v>
      </c>
      <c r="E82" s="54" t="s">
        <v>384</v>
      </c>
      <c r="F82" s="77">
        <v>44147</v>
      </c>
      <c r="G82" s="54" t="s">
        <v>127</v>
      </c>
      <c r="H82" s="61">
        <v>7.610000000234642</v>
      </c>
      <c r="I82" s="67" t="s">
        <v>529</v>
      </c>
      <c r="J82" s="67" t="s">
        <v>129</v>
      </c>
      <c r="K82" s="68">
        <v>1.6250000000000001E-2</v>
      </c>
      <c r="L82" s="68">
        <v>3.1200000000878463E-2</v>
      </c>
      <c r="M82" s="61">
        <v>8684.4909719999996</v>
      </c>
      <c r="N82" s="63">
        <v>99.62</v>
      </c>
      <c r="O82" s="61">
        <v>8.651490377</v>
      </c>
      <c r="P82" s="62">
        <f t="shared" si="1"/>
        <v>6.9320852672628908E-3</v>
      </c>
      <c r="Q82" s="62">
        <f>O82/'סכום נכסי הקרן'!$C$41</f>
        <v>1.1317372921469267E-4</v>
      </c>
    </row>
    <row r="83" spans="1:17">
      <c r="A83" s="60" t="s">
        <v>2630</v>
      </c>
      <c r="B83" s="67" t="s">
        <v>2379</v>
      </c>
      <c r="C83" s="54">
        <v>8145</v>
      </c>
      <c r="D83" s="124" t="s">
        <v>2721</v>
      </c>
      <c r="E83" s="54" t="s">
        <v>384</v>
      </c>
      <c r="F83" s="77">
        <v>44185</v>
      </c>
      <c r="G83" s="54" t="s">
        <v>127</v>
      </c>
      <c r="H83" s="61">
        <v>7.6199999994648842</v>
      </c>
      <c r="I83" s="67" t="s">
        <v>529</v>
      </c>
      <c r="J83" s="67" t="s">
        <v>129</v>
      </c>
      <c r="K83" s="68">
        <v>1.4990000000000002E-2</v>
      </c>
      <c r="L83" s="68">
        <v>3.1899999998924768E-2</v>
      </c>
      <c r="M83" s="61">
        <v>4082.4066790000002</v>
      </c>
      <c r="N83" s="63">
        <v>97.96</v>
      </c>
      <c r="O83" s="61">
        <v>3.9991253969999998</v>
      </c>
      <c r="P83" s="62">
        <f t="shared" si="1"/>
        <v>3.2043355582039687E-3</v>
      </c>
      <c r="Q83" s="62">
        <f>O83/'סכום נכסי הקרן'!$C$41</f>
        <v>5.2314215823311236E-5</v>
      </c>
    </row>
    <row r="84" spans="1:17">
      <c r="A84" s="60" t="s">
        <v>2631</v>
      </c>
      <c r="B84" s="67" t="s">
        <v>2379</v>
      </c>
      <c r="C84" s="54" t="s">
        <v>2420</v>
      </c>
      <c r="D84" s="124" t="s">
        <v>2721</v>
      </c>
      <c r="E84" s="54" t="s">
        <v>380</v>
      </c>
      <c r="F84" s="77">
        <v>42901</v>
      </c>
      <c r="G84" s="54" t="s">
        <v>239</v>
      </c>
      <c r="H84" s="61">
        <v>0.46000000015514458</v>
      </c>
      <c r="I84" s="67" t="s">
        <v>152</v>
      </c>
      <c r="J84" s="67" t="s">
        <v>129</v>
      </c>
      <c r="K84" s="68">
        <v>0.04</v>
      </c>
      <c r="L84" s="68">
        <v>5.4799999996897109E-2</v>
      </c>
      <c r="M84" s="61">
        <v>647.53875800000003</v>
      </c>
      <c r="N84" s="63">
        <v>99.54</v>
      </c>
      <c r="O84" s="61">
        <v>0.64456006499999996</v>
      </c>
      <c r="P84" s="62">
        <f t="shared" si="1"/>
        <v>5.1645960820011802E-4</v>
      </c>
      <c r="Q84" s="62">
        <f>O84/'סכום נכסי הקרן'!$C$41</f>
        <v>8.4317571979095194E-6</v>
      </c>
    </row>
    <row r="85" spans="1:17">
      <c r="A85" s="60" t="s">
        <v>2632</v>
      </c>
      <c r="B85" s="67" t="s">
        <v>2379</v>
      </c>
      <c r="C85" s="54">
        <v>8224</v>
      </c>
      <c r="D85" s="124" t="s">
        <v>2721</v>
      </c>
      <c r="E85" s="54" t="s">
        <v>384</v>
      </c>
      <c r="F85" s="77">
        <v>44223</v>
      </c>
      <c r="G85" s="54" t="s">
        <v>127</v>
      </c>
      <c r="H85" s="61">
        <v>12.249999999882204</v>
      </c>
      <c r="I85" s="67" t="s">
        <v>260</v>
      </c>
      <c r="J85" s="67" t="s">
        <v>129</v>
      </c>
      <c r="K85" s="68">
        <v>2.1537000000000001E-2</v>
      </c>
      <c r="L85" s="68">
        <v>4.0699999999740853E-2</v>
      </c>
      <c r="M85" s="61">
        <v>19163.276143999999</v>
      </c>
      <c r="N85" s="63">
        <v>88.6</v>
      </c>
      <c r="O85" s="61">
        <v>16.978662692</v>
      </c>
      <c r="P85" s="62">
        <f t="shared" si="1"/>
        <v>1.3604307740772431E-2</v>
      </c>
      <c r="Q85" s="62">
        <f>O85/'סכום נכסי הקרן'!$C$41</f>
        <v>2.2210491952235489E-4</v>
      </c>
    </row>
    <row r="86" spans="1:17">
      <c r="A86" s="60" t="s">
        <v>2632</v>
      </c>
      <c r="B86" s="67" t="s">
        <v>2379</v>
      </c>
      <c r="C86" s="54">
        <v>2963</v>
      </c>
      <c r="D86" s="124" t="s">
        <v>2721</v>
      </c>
      <c r="E86" s="54" t="s">
        <v>384</v>
      </c>
      <c r="F86" s="77">
        <v>41423</v>
      </c>
      <c r="G86" s="54" t="s">
        <v>127</v>
      </c>
      <c r="H86" s="61">
        <v>2.8399999998055274</v>
      </c>
      <c r="I86" s="67" t="s">
        <v>260</v>
      </c>
      <c r="J86" s="67" t="s">
        <v>129</v>
      </c>
      <c r="K86" s="68">
        <v>0.05</v>
      </c>
      <c r="L86" s="68">
        <v>2.0399999998055276E-2</v>
      </c>
      <c r="M86" s="61">
        <v>3362.7824259999998</v>
      </c>
      <c r="N86" s="63">
        <v>122.33</v>
      </c>
      <c r="O86" s="61">
        <v>4.1136918199999997</v>
      </c>
      <c r="P86" s="62">
        <f t="shared" si="1"/>
        <v>3.2961329455203376E-3</v>
      </c>
      <c r="Q86" s="62">
        <f>O86/'סכום נכסי הקרן'!$C$41</f>
        <v>5.3812906657917931E-5</v>
      </c>
    </row>
    <row r="87" spans="1:17">
      <c r="A87" s="60" t="s">
        <v>2632</v>
      </c>
      <c r="B87" s="67" t="s">
        <v>2379</v>
      </c>
      <c r="C87" s="54">
        <v>2968</v>
      </c>
      <c r="D87" s="124" t="s">
        <v>2721</v>
      </c>
      <c r="E87" s="54" t="s">
        <v>384</v>
      </c>
      <c r="F87" s="77">
        <v>41423</v>
      </c>
      <c r="G87" s="54" t="s">
        <v>127</v>
      </c>
      <c r="H87" s="61">
        <v>2.8399999990930014</v>
      </c>
      <c r="I87" s="67" t="s">
        <v>260</v>
      </c>
      <c r="J87" s="67" t="s">
        <v>129</v>
      </c>
      <c r="K87" s="68">
        <v>0.05</v>
      </c>
      <c r="L87" s="68">
        <v>2.0399999990930017E-2</v>
      </c>
      <c r="M87" s="61">
        <v>1081.5376699999999</v>
      </c>
      <c r="N87" s="63">
        <v>122.33</v>
      </c>
      <c r="O87" s="61">
        <v>1.3230450550000001</v>
      </c>
      <c r="P87" s="62">
        <f t="shared" si="1"/>
        <v>1.0601018707797288E-3</v>
      </c>
      <c r="Q87" s="62">
        <f>O87/'סכום נכסי הקרן'!$C$41</f>
        <v>1.7307300392019865E-5</v>
      </c>
    </row>
    <row r="88" spans="1:17">
      <c r="A88" s="60" t="s">
        <v>2632</v>
      </c>
      <c r="B88" s="67" t="s">
        <v>2379</v>
      </c>
      <c r="C88" s="54">
        <v>4605</v>
      </c>
      <c r="D88" s="124" t="s">
        <v>2721</v>
      </c>
      <c r="E88" s="54" t="s">
        <v>384</v>
      </c>
      <c r="F88" s="77">
        <v>42352</v>
      </c>
      <c r="G88" s="54" t="s">
        <v>127</v>
      </c>
      <c r="H88" s="61">
        <v>5.1099999998766403</v>
      </c>
      <c r="I88" s="67" t="s">
        <v>260</v>
      </c>
      <c r="J88" s="67" t="s">
        <v>129</v>
      </c>
      <c r="K88" s="68">
        <v>0.05</v>
      </c>
      <c r="L88" s="68">
        <v>2.6099999999686995E-2</v>
      </c>
      <c r="M88" s="61">
        <v>4312.9291880000001</v>
      </c>
      <c r="N88" s="63">
        <v>125.93</v>
      </c>
      <c r="O88" s="61">
        <v>5.4312715970000003</v>
      </c>
      <c r="P88" s="62">
        <f t="shared" si="1"/>
        <v>4.3518557126480516E-3</v>
      </c>
      <c r="Q88" s="62">
        <f>O88/'סכום נכסי הקרן'!$C$41</f>
        <v>7.1048713484609516E-5</v>
      </c>
    </row>
    <row r="89" spans="1:17">
      <c r="A89" s="60" t="s">
        <v>2632</v>
      </c>
      <c r="B89" s="67" t="s">
        <v>2379</v>
      </c>
      <c r="C89" s="54">
        <v>4606</v>
      </c>
      <c r="D89" s="124" t="s">
        <v>2721</v>
      </c>
      <c r="E89" s="54" t="s">
        <v>384</v>
      </c>
      <c r="F89" s="77">
        <v>42352</v>
      </c>
      <c r="G89" s="54" t="s">
        <v>127</v>
      </c>
      <c r="H89" s="61">
        <v>6.8199999999418255</v>
      </c>
      <c r="I89" s="67" t="s">
        <v>260</v>
      </c>
      <c r="J89" s="67" t="s">
        <v>129</v>
      </c>
      <c r="K89" s="68">
        <v>4.0999999999999995E-2</v>
      </c>
      <c r="L89" s="68">
        <v>2.7099999999769725E-2</v>
      </c>
      <c r="M89" s="61">
        <v>13434.765148</v>
      </c>
      <c r="N89" s="63">
        <v>122.83</v>
      </c>
      <c r="O89" s="61">
        <v>16.501922078</v>
      </c>
      <c r="P89" s="62">
        <f t="shared" si="1"/>
        <v>1.3222314992401457E-2</v>
      </c>
      <c r="Q89" s="62">
        <f>O89/'סכום נכסי הקרן'!$C$41</f>
        <v>2.1586847807662196E-4</v>
      </c>
    </row>
    <row r="90" spans="1:17">
      <c r="A90" s="60" t="s">
        <v>2632</v>
      </c>
      <c r="B90" s="67" t="s">
        <v>2379</v>
      </c>
      <c r="C90" s="54">
        <v>5150</v>
      </c>
      <c r="D90" s="124" t="s">
        <v>2721</v>
      </c>
      <c r="E90" s="54" t="s">
        <v>384</v>
      </c>
      <c r="F90" s="77">
        <v>42631</v>
      </c>
      <c r="G90" s="54" t="s">
        <v>127</v>
      </c>
      <c r="H90" s="61">
        <v>6.7799999995949021</v>
      </c>
      <c r="I90" s="67" t="s">
        <v>260</v>
      </c>
      <c r="J90" s="67" t="s">
        <v>129</v>
      </c>
      <c r="K90" s="68">
        <v>4.0999999999999995E-2</v>
      </c>
      <c r="L90" s="68">
        <v>2.9499999998139858E-2</v>
      </c>
      <c r="M90" s="61">
        <v>3986.7765960000002</v>
      </c>
      <c r="N90" s="63">
        <v>121.36</v>
      </c>
      <c r="O90" s="61">
        <v>4.8383520820000001</v>
      </c>
      <c r="P90" s="62">
        <f t="shared" si="1"/>
        <v>3.8767735643131184E-3</v>
      </c>
      <c r="Q90" s="62">
        <f>O90/'סכום נכסי הקרן'!$C$41</f>
        <v>6.3292487711636339E-5</v>
      </c>
    </row>
    <row r="91" spans="1:17">
      <c r="A91" s="60" t="s">
        <v>2633</v>
      </c>
      <c r="B91" s="67" t="s">
        <v>2388</v>
      </c>
      <c r="C91" s="54" t="s">
        <v>2421</v>
      </c>
      <c r="D91" s="124" t="s">
        <v>2721</v>
      </c>
      <c r="E91" s="54" t="s">
        <v>380</v>
      </c>
      <c r="F91" s="77">
        <v>42033</v>
      </c>
      <c r="G91" s="54" t="s">
        <v>239</v>
      </c>
      <c r="H91" s="61">
        <v>3.7000000001928117</v>
      </c>
      <c r="I91" s="67" t="s">
        <v>243</v>
      </c>
      <c r="J91" s="67" t="s">
        <v>129</v>
      </c>
      <c r="K91" s="68">
        <v>5.0999999999999997E-2</v>
      </c>
      <c r="L91" s="68">
        <v>2.5500000002892178E-2</v>
      </c>
      <c r="M91" s="61">
        <v>845.51720400000011</v>
      </c>
      <c r="N91" s="63">
        <v>122.68</v>
      </c>
      <c r="O91" s="61">
        <v>1.0372805539999999</v>
      </c>
      <c r="P91" s="62">
        <f t="shared" si="1"/>
        <v>8.3113046805411578E-4</v>
      </c>
      <c r="Q91" s="62">
        <f>O91/'סכום נכסי הקרן'!$C$41</f>
        <v>1.3569096585965303E-5</v>
      </c>
    </row>
    <row r="92" spans="1:17">
      <c r="A92" s="60" t="s">
        <v>2633</v>
      </c>
      <c r="B92" s="67" t="s">
        <v>2388</v>
      </c>
      <c r="C92" s="54" t="s">
        <v>2422</v>
      </c>
      <c r="D92" s="124" t="s">
        <v>2721</v>
      </c>
      <c r="E92" s="54" t="s">
        <v>380</v>
      </c>
      <c r="F92" s="77">
        <v>42054</v>
      </c>
      <c r="G92" s="54" t="s">
        <v>239</v>
      </c>
      <c r="H92" s="61">
        <v>3.7000000008805953</v>
      </c>
      <c r="I92" s="67" t="s">
        <v>243</v>
      </c>
      <c r="J92" s="67" t="s">
        <v>129</v>
      </c>
      <c r="K92" s="68">
        <v>5.0999999999999997E-2</v>
      </c>
      <c r="L92" s="68">
        <v>2.5600000007044762E-2</v>
      </c>
      <c r="M92" s="61">
        <v>1651.6423139999999</v>
      </c>
      <c r="N92" s="63">
        <v>123.76</v>
      </c>
      <c r="O92" s="61">
        <v>2.0440726759999999</v>
      </c>
      <c r="P92" s="62">
        <f t="shared" si="1"/>
        <v>1.6378318029670776E-3</v>
      </c>
      <c r="Q92" s="62">
        <f>O92/'סכום נכסי הקרן'!$C$41</f>
        <v>2.673936136411612E-5</v>
      </c>
    </row>
    <row r="93" spans="1:17">
      <c r="A93" s="60" t="s">
        <v>2633</v>
      </c>
      <c r="B93" s="67" t="s">
        <v>2388</v>
      </c>
      <c r="C93" s="54" t="s">
        <v>2423</v>
      </c>
      <c r="D93" s="124" t="s">
        <v>2721</v>
      </c>
      <c r="E93" s="54" t="s">
        <v>380</v>
      </c>
      <c r="F93" s="77">
        <v>42565</v>
      </c>
      <c r="G93" s="54" t="s">
        <v>239</v>
      </c>
      <c r="H93" s="61">
        <v>3.6999999997604838</v>
      </c>
      <c r="I93" s="67" t="s">
        <v>243</v>
      </c>
      <c r="J93" s="67" t="s">
        <v>129</v>
      </c>
      <c r="K93" s="68">
        <v>5.0999999999999997E-2</v>
      </c>
      <c r="L93" s="68">
        <v>2.559999999888226E-2</v>
      </c>
      <c r="M93" s="61">
        <v>2015.97633</v>
      </c>
      <c r="N93" s="63">
        <v>124.26</v>
      </c>
      <c r="O93" s="61">
        <v>2.505052338</v>
      </c>
      <c r="P93" s="62">
        <f t="shared" si="1"/>
        <v>2.0071959453526952E-3</v>
      </c>
      <c r="Q93" s="62">
        <f>O93/'סכום נכסי הקרן'!$C$41</f>
        <v>3.2769627268285034E-5</v>
      </c>
    </row>
    <row r="94" spans="1:17">
      <c r="A94" s="60" t="s">
        <v>2633</v>
      </c>
      <c r="B94" s="67" t="s">
        <v>2388</v>
      </c>
      <c r="C94" s="54" t="s">
        <v>2424</v>
      </c>
      <c r="D94" s="124" t="s">
        <v>2721</v>
      </c>
      <c r="E94" s="54" t="s">
        <v>380</v>
      </c>
      <c r="F94" s="77">
        <v>40570</v>
      </c>
      <c r="G94" s="54" t="s">
        <v>239</v>
      </c>
      <c r="H94" s="61">
        <v>3.7199999998325146</v>
      </c>
      <c r="I94" s="67" t="s">
        <v>243</v>
      </c>
      <c r="J94" s="67" t="s">
        <v>129</v>
      </c>
      <c r="K94" s="68">
        <v>5.0999999999999997E-2</v>
      </c>
      <c r="L94" s="68">
        <v>2.2599999998938258E-2</v>
      </c>
      <c r="M94" s="61">
        <v>10221.894253</v>
      </c>
      <c r="N94" s="63">
        <v>130.84</v>
      </c>
      <c r="O94" s="61">
        <v>13.374326967000004</v>
      </c>
      <c r="P94" s="62">
        <f t="shared" si="1"/>
        <v>1.0716300994100673E-2</v>
      </c>
      <c r="Q94" s="62">
        <f>O94/'סכום נכסי הקרן'!$C$41</f>
        <v>1.7495511092701296E-4</v>
      </c>
    </row>
    <row r="95" spans="1:17">
      <c r="A95" s="60" t="s">
        <v>2633</v>
      </c>
      <c r="B95" s="67" t="s">
        <v>2388</v>
      </c>
      <c r="C95" s="54" t="s">
        <v>2425</v>
      </c>
      <c r="D95" s="124" t="s">
        <v>2721</v>
      </c>
      <c r="E95" s="54" t="s">
        <v>380</v>
      </c>
      <c r="F95" s="77">
        <v>41207</v>
      </c>
      <c r="G95" s="54" t="s">
        <v>239</v>
      </c>
      <c r="H95" s="61">
        <v>3.719999991220678</v>
      </c>
      <c r="I95" s="67" t="s">
        <v>243</v>
      </c>
      <c r="J95" s="67" t="s">
        <v>129</v>
      </c>
      <c r="K95" s="68">
        <v>5.0999999999999997E-2</v>
      </c>
      <c r="L95" s="68">
        <v>2.2499999972564619E-2</v>
      </c>
      <c r="M95" s="61">
        <v>145.297314</v>
      </c>
      <c r="N95" s="63">
        <v>125.43</v>
      </c>
      <c r="O95" s="61">
        <v>0.18224643000000001</v>
      </c>
      <c r="P95" s="62">
        <f t="shared" si="1"/>
        <v>1.460266078285043E-4</v>
      </c>
      <c r="Q95" s="62">
        <f>O95/'סכום נכסי הקרן'!$C$41</f>
        <v>2.3840410403735044E-6</v>
      </c>
    </row>
    <row r="96" spans="1:17">
      <c r="A96" s="60" t="s">
        <v>2633</v>
      </c>
      <c r="B96" s="67" t="s">
        <v>2388</v>
      </c>
      <c r="C96" s="54" t="s">
        <v>2426</v>
      </c>
      <c r="D96" s="124" t="s">
        <v>2721</v>
      </c>
      <c r="E96" s="54" t="s">
        <v>380</v>
      </c>
      <c r="F96" s="77">
        <v>41239</v>
      </c>
      <c r="G96" s="54" t="s">
        <v>239</v>
      </c>
      <c r="H96" s="61">
        <v>3.7000000009418668</v>
      </c>
      <c r="I96" s="67" t="s">
        <v>243</v>
      </c>
      <c r="J96" s="67" t="s">
        <v>129</v>
      </c>
      <c r="K96" s="68">
        <v>5.0999999999999997E-2</v>
      </c>
      <c r="L96" s="68">
        <v>2.550000000784889E-2</v>
      </c>
      <c r="M96" s="61">
        <v>1281.3438060000001</v>
      </c>
      <c r="N96" s="63">
        <v>124.29</v>
      </c>
      <c r="O96" s="61">
        <v>1.592582285</v>
      </c>
      <c r="P96" s="62">
        <f t="shared" si="1"/>
        <v>1.2760710251845165E-3</v>
      </c>
      <c r="Q96" s="62">
        <f>O96/'סכום נכסי הקרן'!$C$41</f>
        <v>2.0833228544514221E-5</v>
      </c>
    </row>
    <row r="97" spans="1:17">
      <c r="A97" s="60" t="s">
        <v>2633</v>
      </c>
      <c r="B97" s="67" t="s">
        <v>2388</v>
      </c>
      <c r="C97" s="54" t="s">
        <v>2427</v>
      </c>
      <c r="D97" s="124" t="s">
        <v>2721</v>
      </c>
      <c r="E97" s="54" t="s">
        <v>380</v>
      </c>
      <c r="F97" s="77">
        <v>41269</v>
      </c>
      <c r="G97" s="54" t="s">
        <v>239</v>
      </c>
      <c r="H97" s="61">
        <v>3.7199999986375754</v>
      </c>
      <c r="I97" s="67" t="s">
        <v>243</v>
      </c>
      <c r="J97" s="67" t="s">
        <v>129</v>
      </c>
      <c r="K97" s="68">
        <v>5.0999999999999997E-2</v>
      </c>
      <c r="L97" s="68">
        <v>2.2600000004541414E-2</v>
      </c>
      <c r="M97" s="61">
        <v>348.85250999999994</v>
      </c>
      <c r="N97" s="63">
        <v>126.24</v>
      </c>
      <c r="O97" s="61">
        <v>0.44039143000000003</v>
      </c>
      <c r="P97" s="62">
        <f t="shared" si="1"/>
        <v>3.5286763444224503E-4</v>
      </c>
      <c r="Q97" s="62">
        <f>O97/'סכום נכסי הקרן'!$C$41</f>
        <v>5.7609427133841544E-6</v>
      </c>
    </row>
    <row r="98" spans="1:17">
      <c r="A98" s="60" t="s">
        <v>2633</v>
      </c>
      <c r="B98" s="67" t="s">
        <v>2388</v>
      </c>
      <c r="C98" s="54" t="s">
        <v>2428</v>
      </c>
      <c r="D98" s="124" t="s">
        <v>2721</v>
      </c>
      <c r="E98" s="54" t="s">
        <v>380</v>
      </c>
      <c r="F98" s="77">
        <v>41298</v>
      </c>
      <c r="G98" s="54" t="s">
        <v>239</v>
      </c>
      <c r="H98" s="61">
        <v>3.6999999994316646</v>
      </c>
      <c r="I98" s="67" t="s">
        <v>243</v>
      </c>
      <c r="J98" s="67" t="s">
        <v>129</v>
      </c>
      <c r="K98" s="68">
        <v>5.0999999999999997E-2</v>
      </c>
      <c r="L98" s="68">
        <v>2.5599999993179978E-2</v>
      </c>
      <c r="M98" s="61">
        <v>705.89909299999999</v>
      </c>
      <c r="N98" s="63">
        <v>124.63</v>
      </c>
      <c r="O98" s="61">
        <v>0.87976208499999997</v>
      </c>
      <c r="P98" s="62">
        <f t="shared" si="1"/>
        <v>7.0491736364153886E-4</v>
      </c>
      <c r="Q98" s="62">
        <f>O98/'סכום נכסי הקרן'!$C$41</f>
        <v>1.1508532246171096E-5</v>
      </c>
    </row>
    <row r="99" spans="1:17">
      <c r="A99" s="60" t="s">
        <v>2633</v>
      </c>
      <c r="B99" s="67" t="s">
        <v>2388</v>
      </c>
      <c r="C99" s="54" t="s">
        <v>2429</v>
      </c>
      <c r="D99" s="124" t="s">
        <v>2721</v>
      </c>
      <c r="E99" s="54" t="s">
        <v>380</v>
      </c>
      <c r="F99" s="77">
        <v>41330</v>
      </c>
      <c r="G99" s="54" t="s">
        <v>239</v>
      </c>
      <c r="H99" s="61">
        <v>3.6999999997072379</v>
      </c>
      <c r="I99" s="67" t="s">
        <v>243</v>
      </c>
      <c r="J99" s="67" t="s">
        <v>129</v>
      </c>
      <c r="K99" s="68">
        <v>5.0999999999999997E-2</v>
      </c>
      <c r="L99" s="68">
        <v>2.549999999560857E-2</v>
      </c>
      <c r="M99" s="61">
        <v>1094.2639380000001</v>
      </c>
      <c r="N99" s="63">
        <v>124.86</v>
      </c>
      <c r="O99" s="61">
        <v>1.3662979720000001</v>
      </c>
      <c r="P99" s="62">
        <f t="shared" si="1"/>
        <v>1.0947586634982357E-3</v>
      </c>
      <c r="Q99" s="62">
        <f>O99/'סכום נכסי הקרן'!$C$41</f>
        <v>1.7873109715384215E-5</v>
      </c>
    </row>
    <row r="100" spans="1:17">
      <c r="A100" s="60" t="s">
        <v>2633</v>
      </c>
      <c r="B100" s="67" t="s">
        <v>2388</v>
      </c>
      <c r="C100" s="54" t="s">
        <v>2430</v>
      </c>
      <c r="D100" s="124" t="s">
        <v>2721</v>
      </c>
      <c r="E100" s="54" t="s">
        <v>380</v>
      </c>
      <c r="F100" s="77">
        <v>41389</v>
      </c>
      <c r="G100" s="54" t="s">
        <v>239</v>
      </c>
      <c r="H100" s="61">
        <v>3.7199999974807985</v>
      </c>
      <c r="I100" s="67" t="s">
        <v>243</v>
      </c>
      <c r="J100" s="67" t="s">
        <v>129</v>
      </c>
      <c r="K100" s="68">
        <v>5.0999999999999997E-2</v>
      </c>
      <c r="L100" s="68">
        <v>2.2599999989061367E-2</v>
      </c>
      <c r="M100" s="61">
        <v>478.97575299999994</v>
      </c>
      <c r="N100" s="63">
        <v>125.97</v>
      </c>
      <c r="O100" s="61">
        <v>0.60336579099999998</v>
      </c>
      <c r="P100" s="62">
        <f t="shared" si="1"/>
        <v>4.834523218890613E-4</v>
      </c>
      <c r="Q100" s="62">
        <f>O100/'סכום נכסי הקרן'!$C$41</f>
        <v>7.892877836352801E-6</v>
      </c>
    </row>
    <row r="101" spans="1:17">
      <c r="A101" s="60" t="s">
        <v>2633</v>
      </c>
      <c r="B101" s="67" t="s">
        <v>2388</v>
      </c>
      <c r="C101" s="54" t="s">
        <v>2431</v>
      </c>
      <c r="D101" s="124" t="s">
        <v>2721</v>
      </c>
      <c r="E101" s="54" t="s">
        <v>380</v>
      </c>
      <c r="F101" s="77">
        <v>41422</v>
      </c>
      <c r="G101" s="54" t="s">
        <v>239</v>
      </c>
      <c r="H101" s="61">
        <v>3.7200000018178665</v>
      </c>
      <c r="I101" s="67" t="s">
        <v>243</v>
      </c>
      <c r="J101" s="67" t="s">
        <v>129</v>
      </c>
      <c r="K101" s="68">
        <v>5.0999999999999997E-2</v>
      </c>
      <c r="L101" s="68">
        <v>2.2600000009089335E-2</v>
      </c>
      <c r="M101" s="61">
        <v>175.42707300000001</v>
      </c>
      <c r="N101" s="63">
        <v>125.43</v>
      </c>
      <c r="O101" s="61">
        <v>0.22003817999999997</v>
      </c>
      <c r="P101" s="62">
        <f t="shared" si="1"/>
        <v>1.7630759087109598E-4</v>
      </c>
      <c r="Q101" s="62">
        <f>O101/'סכום נכסי הקרן'!$C$41</f>
        <v>2.8784105761034241E-6</v>
      </c>
    </row>
    <row r="102" spans="1:17">
      <c r="A102" s="60" t="s">
        <v>2633</v>
      </c>
      <c r="B102" s="67" t="s">
        <v>2388</v>
      </c>
      <c r="C102" s="54" t="s">
        <v>2432</v>
      </c>
      <c r="D102" s="124" t="s">
        <v>2721</v>
      </c>
      <c r="E102" s="54" t="s">
        <v>380</v>
      </c>
      <c r="F102" s="77">
        <v>41450</v>
      </c>
      <c r="G102" s="54" t="s">
        <v>239</v>
      </c>
      <c r="H102" s="61">
        <v>3.7199999971277964</v>
      </c>
      <c r="I102" s="67" t="s">
        <v>243</v>
      </c>
      <c r="J102" s="67" t="s">
        <v>129</v>
      </c>
      <c r="K102" s="68">
        <v>5.0999999999999997E-2</v>
      </c>
      <c r="L102" s="68">
        <v>2.2699999975420569E-2</v>
      </c>
      <c r="M102" s="61">
        <v>289.00261799999998</v>
      </c>
      <c r="N102" s="63">
        <v>125.29</v>
      </c>
      <c r="O102" s="61">
        <v>0.36209140700000009</v>
      </c>
      <c r="P102" s="62">
        <f t="shared" si="1"/>
        <v>2.9012902962247513E-4</v>
      </c>
      <c r="Q102" s="62">
        <f>O102/'סכום נכסי הקרן'!$C$41</f>
        <v>4.7366676793316948E-6</v>
      </c>
    </row>
    <row r="103" spans="1:17">
      <c r="A103" s="60" t="s">
        <v>2633</v>
      </c>
      <c r="B103" s="67" t="s">
        <v>2388</v>
      </c>
      <c r="C103" s="54" t="s">
        <v>2433</v>
      </c>
      <c r="D103" s="124" t="s">
        <v>2721</v>
      </c>
      <c r="E103" s="54" t="s">
        <v>380</v>
      </c>
      <c r="F103" s="77">
        <v>41480</v>
      </c>
      <c r="G103" s="54" t="s">
        <v>239</v>
      </c>
      <c r="H103" s="61">
        <v>3.7100000029851579</v>
      </c>
      <c r="I103" s="67" t="s">
        <v>243</v>
      </c>
      <c r="J103" s="67" t="s">
        <v>129</v>
      </c>
      <c r="K103" s="68">
        <v>5.0999999999999997E-2</v>
      </c>
      <c r="L103" s="68">
        <v>2.3200000015243361E-2</v>
      </c>
      <c r="M103" s="61">
        <v>253.80121600000001</v>
      </c>
      <c r="N103" s="63">
        <v>124.07</v>
      </c>
      <c r="O103" s="61">
        <v>0.31489118599999999</v>
      </c>
      <c r="P103" s="62">
        <f t="shared" si="1"/>
        <v>2.523094237109314E-4</v>
      </c>
      <c r="Q103" s="62">
        <f>O103/'סכום נכסי הקרן'!$C$41</f>
        <v>4.1192220373034831E-6</v>
      </c>
    </row>
    <row r="104" spans="1:17">
      <c r="A104" s="60" t="s">
        <v>2633</v>
      </c>
      <c r="B104" s="67" t="s">
        <v>2388</v>
      </c>
      <c r="C104" s="54" t="s">
        <v>2434</v>
      </c>
      <c r="D104" s="124" t="s">
        <v>2721</v>
      </c>
      <c r="E104" s="54" t="s">
        <v>380</v>
      </c>
      <c r="F104" s="77">
        <v>41512</v>
      </c>
      <c r="G104" s="54" t="s">
        <v>239</v>
      </c>
      <c r="H104" s="61">
        <v>3.670000000485504</v>
      </c>
      <c r="I104" s="67" t="s">
        <v>243</v>
      </c>
      <c r="J104" s="67" t="s">
        <v>129</v>
      </c>
      <c r="K104" s="68">
        <v>5.0999999999999997E-2</v>
      </c>
      <c r="L104" s="68">
        <v>3.2300000007810283E-2</v>
      </c>
      <c r="M104" s="61">
        <v>791.27127099999996</v>
      </c>
      <c r="N104" s="63">
        <v>119.74</v>
      </c>
      <c r="O104" s="61">
        <v>0.94746826200000001</v>
      </c>
      <c r="P104" s="62">
        <f t="shared" si="1"/>
        <v>7.5916755310394041E-4</v>
      </c>
      <c r="Q104" s="62">
        <f>O104/'סכום נכסי הקרן'!$C$41</f>
        <v>1.2394224792547957E-5</v>
      </c>
    </row>
    <row r="105" spans="1:17">
      <c r="A105" s="60" t="s">
        <v>2633</v>
      </c>
      <c r="B105" s="67" t="s">
        <v>2388</v>
      </c>
      <c r="C105" s="54" t="s">
        <v>2435</v>
      </c>
      <c r="D105" s="124" t="s">
        <v>2721</v>
      </c>
      <c r="E105" s="54" t="s">
        <v>380</v>
      </c>
      <c r="F105" s="77">
        <v>40871</v>
      </c>
      <c r="G105" s="54" t="s">
        <v>239</v>
      </c>
      <c r="H105" s="61">
        <v>3.7000000015823562</v>
      </c>
      <c r="I105" s="67" t="s">
        <v>243</v>
      </c>
      <c r="J105" s="67" t="s">
        <v>129</v>
      </c>
      <c r="K105" s="68">
        <v>5.1879999999999996E-2</v>
      </c>
      <c r="L105" s="68">
        <v>2.5500000013845617E-2</v>
      </c>
      <c r="M105" s="61">
        <v>398.21613400000001</v>
      </c>
      <c r="N105" s="63">
        <v>126.96</v>
      </c>
      <c r="O105" s="61">
        <v>0.50557522599999993</v>
      </c>
      <c r="P105" s="62">
        <f t="shared" si="1"/>
        <v>4.0509674321142759E-4</v>
      </c>
      <c r="Q105" s="62">
        <f>O105/'סכום נכסי הקרן'!$C$41</f>
        <v>6.6136389490872844E-6</v>
      </c>
    </row>
    <row r="106" spans="1:17">
      <c r="A106" s="60" t="s">
        <v>2633</v>
      </c>
      <c r="B106" s="67" t="s">
        <v>2388</v>
      </c>
      <c r="C106" s="54" t="s">
        <v>2436</v>
      </c>
      <c r="D106" s="124" t="s">
        <v>2721</v>
      </c>
      <c r="E106" s="54" t="s">
        <v>380</v>
      </c>
      <c r="F106" s="77">
        <v>41547</v>
      </c>
      <c r="G106" s="54" t="s">
        <v>239</v>
      </c>
      <c r="H106" s="61">
        <v>3.6699999991617061</v>
      </c>
      <c r="I106" s="67" t="s">
        <v>243</v>
      </c>
      <c r="J106" s="67" t="s">
        <v>129</v>
      </c>
      <c r="K106" s="68">
        <v>5.0999999999999997E-2</v>
      </c>
      <c r="L106" s="68">
        <v>3.2299999999710935E-2</v>
      </c>
      <c r="M106" s="61">
        <v>578.98014599999999</v>
      </c>
      <c r="N106" s="63">
        <v>119.5</v>
      </c>
      <c r="O106" s="61">
        <v>0.69188127399999999</v>
      </c>
      <c r="P106" s="62">
        <f t="shared" si="1"/>
        <v>5.5437615684589226E-4</v>
      </c>
      <c r="Q106" s="62">
        <f>O106/'סכום נכסי הקרן'!$C$41</f>
        <v>9.0507855340809993E-6</v>
      </c>
    </row>
    <row r="107" spans="1:17">
      <c r="A107" s="60" t="s">
        <v>2633</v>
      </c>
      <c r="B107" s="67" t="s">
        <v>2388</v>
      </c>
      <c r="C107" s="54" t="s">
        <v>2437</v>
      </c>
      <c r="D107" s="124" t="s">
        <v>2721</v>
      </c>
      <c r="E107" s="54" t="s">
        <v>380</v>
      </c>
      <c r="F107" s="77">
        <v>41571</v>
      </c>
      <c r="G107" s="54" t="s">
        <v>239</v>
      </c>
      <c r="H107" s="61">
        <v>3.7099999966086554</v>
      </c>
      <c r="I107" s="67" t="s">
        <v>243</v>
      </c>
      <c r="J107" s="67" t="s">
        <v>129</v>
      </c>
      <c r="K107" s="68">
        <v>5.0999999999999997E-2</v>
      </c>
      <c r="L107" s="68">
        <v>2.3699999986779505E-2</v>
      </c>
      <c r="M107" s="61">
        <v>282.30795799999999</v>
      </c>
      <c r="N107" s="63">
        <v>123.25</v>
      </c>
      <c r="O107" s="61">
        <v>0.34794455799999996</v>
      </c>
      <c r="P107" s="62">
        <f t="shared" si="1"/>
        <v>2.7879373833072208E-4</v>
      </c>
      <c r="Q107" s="62">
        <f>O107/'סכום נכסי הקרן'!$C$41</f>
        <v>4.5516068876993585E-6</v>
      </c>
    </row>
    <row r="108" spans="1:17">
      <c r="A108" s="60" t="s">
        <v>2633</v>
      </c>
      <c r="B108" s="67" t="s">
        <v>2388</v>
      </c>
      <c r="C108" s="54" t="s">
        <v>2438</v>
      </c>
      <c r="D108" s="124" t="s">
        <v>2721</v>
      </c>
      <c r="E108" s="54" t="s">
        <v>380</v>
      </c>
      <c r="F108" s="77">
        <v>41597</v>
      </c>
      <c r="G108" s="54" t="s">
        <v>239</v>
      </c>
      <c r="H108" s="61">
        <v>3.7099999888317066</v>
      </c>
      <c r="I108" s="67" t="s">
        <v>243</v>
      </c>
      <c r="J108" s="67" t="s">
        <v>129</v>
      </c>
      <c r="K108" s="68">
        <v>5.0999999999999997E-2</v>
      </c>
      <c r="L108" s="68">
        <v>2.3800000000000002E-2</v>
      </c>
      <c r="M108" s="61">
        <v>72.908715999999998</v>
      </c>
      <c r="N108" s="63">
        <v>122.81</v>
      </c>
      <c r="O108" s="61">
        <v>8.9539199999999999E-2</v>
      </c>
      <c r="P108" s="62">
        <f t="shared" si="1"/>
        <v>7.1744097504011521E-5</v>
      </c>
      <c r="Q108" s="62">
        <f>O108/'סכום נכסי הקרן'!$C$41</f>
        <v>1.1712993638460369E-6</v>
      </c>
    </row>
    <row r="109" spans="1:17">
      <c r="A109" s="60" t="s">
        <v>2633</v>
      </c>
      <c r="B109" s="67" t="s">
        <v>2388</v>
      </c>
      <c r="C109" s="54" t="s">
        <v>2439</v>
      </c>
      <c r="D109" s="124" t="s">
        <v>2721</v>
      </c>
      <c r="E109" s="54" t="s">
        <v>380</v>
      </c>
      <c r="F109" s="77">
        <v>41630</v>
      </c>
      <c r="G109" s="54" t="s">
        <v>239</v>
      </c>
      <c r="H109" s="61">
        <v>3.700000000787135</v>
      </c>
      <c r="I109" s="67" t="s">
        <v>243</v>
      </c>
      <c r="J109" s="67" t="s">
        <v>129</v>
      </c>
      <c r="K109" s="68">
        <v>5.0999999999999997E-2</v>
      </c>
      <c r="L109" s="68">
        <v>2.5600000008264914E-2</v>
      </c>
      <c r="M109" s="61">
        <v>829.46582699999999</v>
      </c>
      <c r="N109" s="63">
        <v>122.53</v>
      </c>
      <c r="O109" s="61">
        <v>1.0163445359999999</v>
      </c>
      <c r="P109" s="62">
        <f t="shared" si="1"/>
        <v>8.1435529341845067E-4</v>
      </c>
      <c r="Q109" s="62">
        <f>O109/'סכום נכסי הקרן'!$C$41</f>
        <v>1.329522386245572E-5</v>
      </c>
    </row>
    <row r="110" spans="1:17">
      <c r="A110" s="60" t="s">
        <v>2633</v>
      </c>
      <c r="B110" s="67" t="s">
        <v>2388</v>
      </c>
      <c r="C110" s="54" t="s">
        <v>2440</v>
      </c>
      <c r="D110" s="124" t="s">
        <v>2721</v>
      </c>
      <c r="E110" s="54" t="s">
        <v>380</v>
      </c>
      <c r="F110" s="77">
        <v>41666</v>
      </c>
      <c r="G110" s="54" t="s">
        <v>239</v>
      </c>
      <c r="H110" s="61">
        <v>3.7000000015273335</v>
      </c>
      <c r="I110" s="67" t="s">
        <v>243</v>
      </c>
      <c r="J110" s="67" t="s">
        <v>129</v>
      </c>
      <c r="K110" s="68">
        <v>5.0999999999999997E-2</v>
      </c>
      <c r="L110" s="68">
        <v>2.5500000022910009E-2</v>
      </c>
      <c r="M110" s="61">
        <v>160.43510599999999</v>
      </c>
      <c r="N110" s="63">
        <v>122.43</v>
      </c>
      <c r="O110" s="61">
        <v>0.196420701</v>
      </c>
      <c r="P110" s="62">
        <f t="shared" si="1"/>
        <v>1.573838712468985E-4</v>
      </c>
      <c r="Q110" s="62">
        <f>O110/'סכום נכסי הקרן'!$C$41</f>
        <v>2.5694605505464938E-6</v>
      </c>
    </row>
    <row r="111" spans="1:17">
      <c r="A111" s="60" t="s">
        <v>2633</v>
      </c>
      <c r="B111" s="67" t="s">
        <v>2388</v>
      </c>
      <c r="C111" s="54" t="s">
        <v>2441</v>
      </c>
      <c r="D111" s="124" t="s">
        <v>2721</v>
      </c>
      <c r="E111" s="54" t="s">
        <v>380</v>
      </c>
      <c r="F111" s="77">
        <v>41696</v>
      </c>
      <c r="G111" s="54" t="s">
        <v>239</v>
      </c>
      <c r="H111" s="61">
        <v>3.700000004206494</v>
      </c>
      <c r="I111" s="67" t="s">
        <v>243</v>
      </c>
      <c r="J111" s="67" t="s">
        <v>129</v>
      </c>
      <c r="K111" s="68">
        <v>5.0999999999999997E-2</v>
      </c>
      <c r="L111" s="68">
        <v>2.5500000036806827E-2</v>
      </c>
      <c r="M111" s="61">
        <v>154.41873100000001</v>
      </c>
      <c r="N111" s="63">
        <v>123.16</v>
      </c>
      <c r="O111" s="61">
        <v>0.19018210600000005</v>
      </c>
      <c r="P111" s="62">
        <f t="shared" si="1"/>
        <v>1.5238514032269953E-4</v>
      </c>
      <c r="Q111" s="62">
        <f>O111/'סכום נכסי הקרן'!$C$41</f>
        <v>2.487850905220279E-6</v>
      </c>
    </row>
    <row r="112" spans="1:17">
      <c r="A112" s="60" t="s">
        <v>2633</v>
      </c>
      <c r="B112" s="67" t="s">
        <v>2388</v>
      </c>
      <c r="C112" s="54" t="s">
        <v>2442</v>
      </c>
      <c r="D112" s="124" t="s">
        <v>2721</v>
      </c>
      <c r="E112" s="54" t="s">
        <v>380</v>
      </c>
      <c r="F112" s="77">
        <v>41725</v>
      </c>
      <c r="G112" s="54" t="s">
        <v>239</v>
      </c>
      <c r="H112" s="61">
        <v>3.6999999976282143</v>
      </c>
      <c r="I112" s="67" t="s">
        <v>243</v>
      </c>
      <c r="J112" s="67" t="s">
        <v>129</v>
      </c>
      <c r="K112" s="68">
        <v>5.0999999999999997E-2</v>
      </c>
      <c r="L112" s="68">
        <v>2.5499999964423203E-2</v>
      </c>
      <c r="M112" s="61">
        <v>307.52961699999997</v>
      </c>
      <c r="N112" s="63">
        <v>123.39</v>
      </c>
      <c r="O112" s="61">
        <v>0.37946081700000001</v>
      </c>
      <c r="P112" s="62">
        <f t="shared" si="1"/>
        <v>3.0404642719389802E-4</v>
      </c>
      <c r="Q112" s="62">
        <f>O112/'סכום נכסי הקרן'!$C$41</f>
        <v>4.9638841262441185E-6</v>
      </c>
    </row>
    <row r="113" spans="1:17">
      <c r="A113" s="60" t="s">
        <v>2633</v>
      </c>
      <c r="B113" s="67" t="s">
        <v>2388</v>
      </c>
      <c r="C113" s="54" t="s">
        <v>2443</v>
      </c>
      <c r="D113" s="124" t="s">
        <v>2721</v>
      </c>
      <c r="E113" s="54" t="s">
        <v>380</v>
      </c>
      <c r="F113" s="77">
        <v>41787</v>
      </c>
      <c r="G113" s="54" t="s">
        <v>239</v>
      </c>
      <c r="H113" s="61">
        <v>3.6999999970584119</v>
      </c>
      <c r="I113" s="67" t="s">
        <v>243</v>
      </c>
      <c r="J113" s="67" t="s">
        <v>129</v>
      </c>
      <c r="K113" s="68">
        <v>5.0999999999999997E-2</v>
      </c>
      <c r="L113" s="68">
        <v>2.5499999976887521E-2</v>
      </c>
      <c r="M113" s="61">
        <v>193.61050399999999</v>
      </c>
      <c r="N113" s="63">
        <v>122.91</v>
      </c>
      <c r="O113" s="61">
        <v>0.23796668099999999</v>
      </c>
      <c r="P113" s="62">
        <f t="shared" si="1"/>
        <v>1.9067296518586279E-4</v>
      </c>
      <c r="Q113" s="62">
        <f>O113/'סכום נכסי הקרן'!$C$41</f>
        <v>3.1129407239717661E-6</v>
      </c>
    </row>
    <row r="114" spans="1:17">
      <c r="A114" s="60" t="s">
        <v>2633</v>
      </c>
      <c r="B114" s="67" t="s">
        <v>2388</v>
      </c>
      <c r="C114" s="54" t="s">
        <v>2444</v>
      </c>
      <c r="D114" s="124" t="s">
        <v>2721</v>
      </c>
      <c r="E114" s="54" t="s">
        <v>380</v>
      </c>
      <c r="F114" s="77">
        <v>41815</v>
      </c>
      <c r="G114" s="54" t="s">
        <v>239</v>
      </c>
      <c r="H114" s="61">
        <v>3.7000000074806656</v>
      </c>
      <c r="I114" s="67" t="s">
        <v>243</v>
      </c>
      <c r="J114" s="67" t="s">
        <v>129</v>
      </c>
      <c r="K114" s="68">
        <v>5.0999999999999997E-2</v>
      </c>
      <c r="L114" s="68">
        <v>2.5500000074806656E-2</v>
      </c>
      <c r="M114" s="61">
        <v>108.858254</v>
      </c>
      <c r="N114" s="63">
        <v>122.8</v>
      </c>
      <c r="O114" s="61">
        <v>0.13367794</v>
      </c>
      <c r="P114" s="62">
        <f t="shared" si="1"/>
        <v>1.0711066394936968E-4</v>
      </c>
      <c r="Q114" s="62">
        <f>O114/'סכום נכסי הקרן'!$C$41</f>
        <v>1.7486965047962085E-6</v>
      </c>
    </row>
    <row r="115" spans="1:17">
      <c r="A115" s="60" t="s">
        <v>2633</v>
      </c>
      <c r="B115" s="67" t="s">
        <v>2388</v>
      </c>
      <c r="C115" s="54" t="s">
        <v>2445</v>
      </c>
      <c r="D115" s="124" t="s">
        <v>2721</v>
      </c>
      <c r="E115" s="54" t="s">
        <v>380</v>
      </c>
      <c r="F115" s="77">
        <v>41836</v>
      </c>
      <c r="G115" s="54" t="s">
        <v>239</v>
      </c>
      <c r="H115" s="61">
        <v>3.7000000025236992</v>
      </c>
      <c r="I115" s="67" t="s">
        <v>243</v>
      </c>
      <c r="J115" s="67" t="s">
        <v>129</v>
      </c>
      <c r="K115" s="68">
        <v>5.0999999999999997E-2</v>
      </c>
      <c r="L115" s="68">
        <v>2.5500000012618495E-2</v>
      </c>
      <c r="M115" s="61">
        <v>323.62282699999997</v>
      </c>
      <c r="N115" s="63">
        <v>122.44</v>
      </c>
      <c r="O115" s="61">
        <v>0.39624378999999998</v>
      </c>
      <c r="P115" s="62">
        <f t="shared" si="1"/>
        <v>3.1749393679102633E-4</v>
      </c>
      <c r="Q115" s="62">
        <f>O115/'סכום נכסי הקרן'!$C$41</f>
        <v>5.1834291478474524E-6</v>
      </c>
    </row>
    <row r="116" spans="1:17">
      <c r="A116" s="60" t="s">
        <v>2633</v>
      </c>
      <c r="B116" s="67" t="s">
        <v>2388</v>
      </c>
      <c r="C116" s="54" t="s">
        <v>2446</v>
      </c>
      <c r="D116" s="124" t="s">
        <v>2721</v>
      </c>
      <c r="E116" s="54" t="s">
        <v>380</v>
      </c>
      <c r="F116" s="77">
        <v>40903</v>
      </c>
      <c r="G116" s="54" t="s">
        <v>239</v>
      </c>
      <c r="H116" s="61">
        <v>3.6700000022025003</v>
      </c>
      <c r="I116" s="67" t="s">
        <v>243</v>
      </c>
      <c r="J116" s="67" t="s">
        <v>129</v>
      </c>
      <c r="K116" s="68">
        <v>5.2619999999999993E-2</v>
      </c>
      <c r="L116" s="68">
        <v>3.2100000030677679E-2</v>
      </c>
      <c r="M116" s="61">
        <v>408.57542499999994</v>
      </c>
      <c r="N116" s="63">
        <v>124.46</v>
      </c>
      <c r="O116" s="61">
        <v>0.50851296400000001</v>
      </c>
      <c r="P116" s="62">
        <f t="shared" si="1"/>
        <v>4.0745063247460222E-4</v>
      </c>
      <c r="Q116" s="62">
        <f>O116/'סכום נכסי הקרן'!$C$41</f>
        <v>6.6520687167258884E-6</v>
      </c>
    </row>
    <row r="117" spans="1:17">
      <c r="A117" s="60" t="s">
        <v>2633</v>
      </c>
      <c r="B117" s="67" t="s">
        <v>2388</v>
      </c>
      <c r="C117" s="54" t="s">
        <v>2447</v>
      </c>
      <c r="D117" s="124" t="s">
        <v>2721</v>
      </c>
      <c r="E117" s="54" t="s">
        <v>380</v>
      </c>
      <c r="F117" s="77">
        <v>41911</v>
      </c>
      <c r="G117" s="54" t="s">
        <v>239</v>
      </c>
      <c r="H117" s="61">
        <v>3.6999999987140342</v>
      </c>
      <c r="I117" s="67" t="s">
        <v>243</v>
      </c>
      <c r="J117" s="67" t="s">
        <v>129</v>
      </c>
      <c r="K117" s="68">
        <v>5.0999999999999997E-2</v>
      </c>
      <c r="L117" s="68">
        <v>2.5499999980710512E-2</v>
      </c>
      <c r="M117" s="61">
        <v>127.021517</v>
      </c>
      <c r="N117" s="63">
        <v>122.44</v>
      </c>
      <c r="O117" s="61">
        <v>0.155525146</v>
      </c>
      <c r="P117" s="62">
        <f t="shared" si="1"/>
        <v>1.2461593624858865E-4</v>
      </c>
      <c r="Q117" s="62">
        <f>O117/'סכום נכסי הקרן'!$C$41</f>
        <v>2.0344888559632205E-6</v>
      </c>
    </row>
    <row r="118" spans="1:17">
      <c r="A118" s="60" t="s">
        <v>2633</v>
      </c>
      <c r="B118" s="67" t="s">
        <v>2388</v>
      </c>
      <c r="C118" s="54" t="s">
        <v>2448</v>
      </c>
      <c r="D118" s="124" t="s">
        <v>2721</v>
      </c>
      <c r="E118" s="54" t="s">
        <v>380</v>
      </c>
      <c r="F118" s="77">
        <v>40933</v>
      </c>
      <c r="G118" s="54" t="s">
        <v>239</v>
      </c>
      <c r="H118" s="61">
        <v>3.6999999990580985</v>
      </c>
      <c r="I118" s="67" t="s">
        <v>243</v>
      </c>
      <c r="J118" s="67" t="s">
        <v>129</v>
      </c>
      <c r="K118" s="68">
        <v>5.1330999999999995E-2</v>
      </c>
      <c r="L118" s="68">
        <v>2.5499999993720653E-2</v>
      </c>
      <c r="M118" s="61">
        <v>1506.6442039999999</v>
      </c>
      <c r="N118" s="63">
        <v>126.84</v>
      </c>
      <c r="O118" s="61">
        <v>1.9110275240000001</v>
      </c>
      <c r="P118" s="62">
        <f t="shared" si="1"/>
        <v>1.5312281661518724E-3</v>
      </c>
      <c r="Q118" s="62">
        <f>O118/'סכום נכסי הקרן'!$C$41</f>
        <v>2.4998942621259368E-5</v>
      </c>
    </row>
    <row r="119" spans="1:17">
      <c r="A119" s="60" t="s">
        <v>2633</v>
      </c>
      <c r="B119" s="67" t="s">
        <v>2388</v>
      </c>
      <c r="C119" s="54" t="s">
        <v>2449</v>
      </c>
      <c r="D119" s="124" t="s">
        <v>2721</v>
      </c>
      <c r="E119" s="54" t="s">
        <v>380</v>
      </c>
      <c r="F119" s="77">
        <v>40993</v>
      </c>
      <c r="G119" s="54" t="s">
        <v>239</v>
      </c>
      <c r="H119" s="61">
        <v>3.7000000000898723</v>
      </c>
      <c r="I119" s="67" t="s">
        <v>243</v>
      </c>
      <c r="J119" s="67" t="s">
        <v>129</v>
      </c>
      <c r="K119" s="68">
        <v>5.1451999999999998E-2</v>
      </c>
      <c r="L119" s="68">
        <v>2.549999999685448E-2</v>
      </c>
      <c r="M119" s="61">
        <v>876.82777099999987</v>
      </c>
      <c r="N119" s="63">
        <v>126.9</v>
      </c>
      <c r="O119" s="61">
        <v>1.112694477</v>
      </c>
      <c r="P119" s="62">
        <f t="shared" si="1"/>
        <v>8.9155655902736579E-4</v>
      </c>
      <c r="Q119" s="62">
        <f>O119/'סכום נכסי הקרן'!$C$41</f>
        <v>1.4555617350446494E-5</v>
      </c>
    </row>
    <row r="120" spans="1:17">
      <c r="A120" s="60" t="s">
        <v>2633</v>
      </c>
      <c r="B120" s="67" t="s">
        <v>2388</v>
      </c>
      <c r="C120" s="54" t="s">
        <v>2450</v>
      </c>
      <c r="D120" s="124" t="s">
        <v>2721</v>
      </c>
      <c r="E120" s="54" t="s">
        <v>380</v>
      </c>
      <c r="F120" s="77">
        <v>41053</v>
      </c>
      <c r="G120" s="54" t="s">
        <v>239</v>
      </c>
      <c r="H120" s="61">
        <v>3.7699999994044204</v>
      </c>
      <c r="I120" s="67" t="s">
        <v>243</v>
      </c>
      <c r="J120" s="67" t="s">
        <v>129</v>
      </c>
      <c r="K120" s="68">
        <v>5.0999999999999997E-2</v>
      </c>
      <c r="L120" s="68">
        <v>2.5999999989642097E-2</v>
      </c>
      <c r="M120" s="61">
        <v>617.34249799999998</v>
      </c>
      <c r="N120" s="63">
        <v>125.11</v>
      </c>
      <c r="O120" s="61">
        <v>0.77235719800000002</v>
      </c>
      <c r="P120" s="62">
        <f t="shared" si="1"/>
        <v>6.1885822211095399E-4</v>
      </c>
      <c r="Q120" s="62">
        <f>O120/'סכום נכסי הקרן'!$C$41</f>
        <v>1.0103524430409334E-5</v>
      </c>
    </row>
    <row r="121" spans="1:17">
      <c r="A121" s="60" t="s">
        <v>2633</v>
      </c>
      <c r="B121" s="67" t="s">
        <v>2388</v>
      </c>
      <c r="C121" s="54" t="s">
        <v>2451</v>
      </c>
      <c r="D121" s="124" t="s">
        <v>2721</v>
      </c>
      <c r="E121" s="54" t="s">
        <v>380</v>
      </c>
      <c r="F121" s="77">
        <v>41085</v>
      </c>
      <c r="G121" s="54" t="s">
        <v>239</v>
      </c>
      <c r="H121" s="61">
        <v>3.6999999990153478</v>
      </c>
      <c r="I121" s="67" t="s">
        <v>243</v>
      </c>
      <c r="J121" s="67" t="s">
        <v>129</v>
      </c>
      <c r="K121" s="68">
        <v>5.0999999999999997E-2</v>
      </c>
      <c r="L121" s="68">
        <v>2.5599999997749364E-2</v>
      </c>
      <c r="M121" s="61">
        <v>1136.457819</v>
      </c>
      <c r="N121" s="63">
        <v>125.11</v>
      </c>
      <c r="O121" s="61">
        <v>1.4218223720000001</v>
      </c>
      <c r="P121" s="62">
        <f t="shared" si="1"/>
        <v>1.1392480934624494E-3</v>
      </c>
      <c r="Q121" s="62">
        <f>O121/'סכום נכסי הקרן'!$C$41</f>
        <v>1.859944739092669E-5</v>
      </c>
    </row>
    <row r="122" spans="1:17">
      <c r="A122" s="60" t="s">
        <v>2633</v>
      </c>
      <c r="B122" s="67" t="s">
        <v>2388</v>
      </c>
      <c r="C122" s="54" t="s">
        <v>2452</v>
      </c>
      <c r="D122" s="124" t="s">
        <v>2721</v>
      </c>
      <c r="E122" s="54" t="s">
        <v>380</v>
      </c>
      <c r="F122" s="77">
        <v>41115</v>
      </c>
      <c r="G122" s="54" t="s">
        <v>239</v>
      </c>
      <c r="H122" s="61">
        <v>3.6999999987342163</v>
      </c>
      <c r="I122" s="67" t="s">
        <v>243</v>
      </c>
      <c r="J122" s="67" t="s">
        <v>129</v>
      </c>
      <c r="K122" s="68">
        <v>5.0999999999999997E-2</v>
      </c>
      <c r="L122" s="68">
        <v>2.569999999556976E-2</v>
      </c>
      <c r="M122" s="61">
        <v>503.96259500000002</v>
      </c>
      <c r="N122" s="63">
        <v>125.41</v>
      </c>
      <c r="O122" s="61">
        <v>0.63201950399999995</v>
      </c>
      <c r="P122" s="62">
        <f t="shared" si="1"/>
        <v>5.0641136976221587E-4</v>
      </c>
      <c r="Q122" s="62">
        <f>O122/'סכום נכסי הקרן'!$C$41</f>
        <v>8.2677089249567519E-6</v>
      </c>
    </row>
    <row r="123" spans="1:17">
      <c r="A123" s="60" t="s">
        <v>2633</v>
      </c>
      <c r="B123" s="67" t="s">
        <v>2388</v>
      </c>
      <c r="C123" s="54" t="s">
        <v>2453</v>
      </c>
      <c r="D123" s="124" t="s">
        <v>2721</v>
      </c>
      <c r="E123" s="54" t="s">
        <v>380</v>
      </c>
      <c r="F123" s="77">
        <v>41179</v>
      </c>
      <c r="G123" s="54" t="s">
        <v>239</v>
      </c>
      <c r="H123" s="61">
        <v>3.7000000005073992</v>
      </c>
      <c r="I123" s="67" t="s">
        <v>243</v>
      </c>
      <c r="J123" s="67" t="s">
        <v>129</v>
      </c>
      <c r="K123" s="68">
        <v>5.0999999999999997E-2</v>
      </c>
      <c r="L123" s="68">
        <v>2.5600000006596194E-2</v>
      </c>
      <c r="M123" s="61">
        <v>635.49687600000004</v>
      </c>
      <c r="N123" s="63">
        <v>124.05</v>
      </c>
      <c r="O123" s="61">
        <v>0.78833390799999992</v>
      </c>
      <c r="P123" s="62">
        <f t="shared" si="1"/>
        <v>6.3165970615406937E-4</v>
      </c>
      <c r="Q123" s="62">
        <f>O123/'סכום נכסי הקרן'!$C$41</f>
        <v>1.031252239174194E-5</v>
      </c>
    </row>
    <row r="124" spans="1:17">
      <c r="A124" s="60" t="s">
        <v>2634</v>
      </c>
      <c r="B124" s="67" t="s">
        <v>2379</v>
      </c>
      <c r="C124" s="54">
        <v>9079</v>
      </c>
      <c r="D124" s="124" t="s">
        <v>2721</v>
      </c>
      <c r="E124" s="54" t="s">
        <v>2419</v>
      </c>
      <c r="F124" s="77">
        <v>44705</v>
      </c>
      <c r="G124" s="54" t="s">
        <v>2378</v>
      </c>
      <c r="H124" s="61">
        <v>7.4000000001727813</v>
      </c>
      <c r="I124" s="67" t="s">
        <v>260</v>
      </c>
      <c r="J124" s="67" t="s">
        <v>129</v>
      </c>
      <c r="K124" s="68">
        <v>2.3671999999999999E-2</v>
      </c>
      <c r="L124" s="68">
        <v>2.6000000000813088E-2</v>
      </c>
      <c r="M124" s="61">
        <v>18836.002207000001</v>
      </c>
      <c r="N124" s="63">
        <v>104.47</v>
      </c>
      <c r="O124" s="61">
        <v>19.677969829000002</v>
      </c>
      <c r="P124" s="62">
        <f t="shared" si="1"/>
        <v>1.5767152108716331E-2</v>
      </c>
      <c r="Q124" s="62">
        <f>O124/'סכום נכסי הקרן'!$C$41</f>
        <v>2.5741567427997131E-4</v>
      </c>
    </row>
    <row r="125" spans="1:17">
      <c r="A125" s="60" t="s">
        <v>2634</v>
      </c>
      <c r="B125" s="67" t="s">
        <v>2379</v>
      </c>
      <c r="C125" s="54">
        <v>9017</v>
      </c>
      <c r="D125" s="124" t="s">
        <v>2721</v>
      </c>
      <c r="E125" s="54" t="s">
        <v>2419</v>
      </c>
      <c r="F125" s="77">
        <v>44651</v>
      </c>
      <c r="G125" s="54" t="s">
        <v>2378</v>
      </c>
      <c r="H125" s="61">
        <v>7.5000000000581846</v>
      </c>
      <c r="I125" s="67" t="s">
        <v>260</v>
      </c>
      <c r="J125" s="67" t="s">
        <v>129</v>
      </c>
      <c r="K125" s="68">
        <v>1.797E-2</v>
      </c>
      <c r="L125" s="68">
        <v>3.7700000000384024E-2</v>
      </c>
      <c r="M125" s="61">
        <v>46150.309652000004</v>
      </c>
      <c r="N125" s="63">
        <v>93.1</v>
      </c>
      <c r="O125" s="61">
        <v>42.965940455000002</v>
      </c>
      <c r="P125" s="62">
        <f t="shared" si="1"/>
        <v>3.4426850154514153E-2</v>
      </c>
      <c r="Q125" s="62">
        <f>O125/'סכום נכסי הקרן'!$C$41</f>
        <v>5.6205526430868485E-4</v>
      </c>
    </row>
    <row r="126" spans="1:17">
      <c r="A126" s="60" t="s">
        <v>2634</v>
      </c>
      <c r="B126" s="67" t="s">
        <v>2379</v>
      </c>
      <c r="C126" s="54">
        <v>9080</v>
      </c>
      <c r="D126" s="124" t="s">
        <v>2721</v>
      </c>
      <c r="E126" s="54" t="s">
        <v>2419</v>
      </c>
      <c r="F126" s="77">
        <v>44705</v>
      </c>
      <c r="G126" s="54" t="s">
        <v>2378</v>
      </c>
      <c r="H126" s="61">
        <v>7.0299999997842413</v>
      </c>
      <c r="I126" s="67" t="s">
        <v>260</v>
      </c>
      <c r="J126" s="67" t="s">
        <v>129</v>
      </c>
      <c r="K126" s="68">
        <v>2.3184999999999997E-2</v>
      </c>
      <c r="L126" s="68">
        <v>2.7399999999391817E-2</v>
      </c>
      <c r="M126" s="61">
        <v>13385.991361</v>
      </c>
      <c r="N126" s="63">
        <v>103.18</v>
      </c>
      <c r="O126" s="61">
        <v>13.811665866000002</v>
      </c>
      <c r="P126" s="62">
        <f t="shared" si="1"/>
        <v>1.1066722760345546E-2</v>
      </c>
      <c r="Q126" s="62">
        <f>O126/'סכום נכסי הקרן'!$C$41</f>
        <v>1.806761222179763E-4</v>
      </c>
    </row>
    <row r="127" spans="1:17">
      <c r="A127" s="60" t="s">
        <v>2634</v>
      </c>
      <c r="B127" s="67" t="s">
        <v>2379</v>
      </c>
      <c r="C127" s="54">
        <v>9019</v>
      </c>
      <c r="D127" s="124" t="s">
        <v>2721</v>
      </c>
      <c r="E127" s="54" t="s">
        <v>2419</v>
      </c>
      <c r="F127" s="77">
        <v>44651</v>
      </c>
      <c r="G127" s="54" t="s">
        <v>2378</v>
      </c>
      <c r="H127" s="61">
        <v>7.0900000000495069</v>
      </c>
      <c r="I127" s="67" t="s">
        <v>260</v>
      </c>
      <c r="J127" s="67" t="s">
        <v>129</v>
      </c>
      <c r="K127" s="68">
        <v>1.8769999999999998E-2</v>
      </c>
      <c r="L127" s="68">
        <v>3.9000000000450057E-2</v>
      </c>
      <c r="M127" s="61">
        <v>28507.624522999999</v>
      </c>
      <c r="N127" s="63">
        <v>93.53</v>
      </c>
      <c r="O127" s="61">
        <v>26.663181351999999</v>
      </c>
      <c r="P127" s="62">
        <f t="shared" si="1"/>
        <v>2.1364116305316885E-2</v>
      </c>
      <c r="Q127" s="62">
        <f>O127/'סכום נכסי הקרן'!$C$41</f>
        <v>3.4879211960469952E-4</v>
      </c>
    </row>
    <row r="128" spans="1:17">
      <c r="A128" s="60" t="s">
        <v>2635</v>
      </c>
      <c r="B128" s="67" t="s">
        <v>2379</v>
      </c>
      <c r="C128" s="54">
        <v>4100</v>
      </c>
      <c r="D128" s="124" t="s">
        <v>2721</v>
      </c>
      <c r="E128" s="54" t="s">
        <v>384</v>
      </c>
      <c r="F128" s="77">
        <v>42052</v>
      </c>
      <c r="G128" s="54" t="s">
        <v>127</v>
      </c>
      <c r="H128" s="61">
        <v>3.969999999970335</v>
      </c>
      <c r="I128" s="67" t="s">
        <v>580</v>
      </c>
      <c r="J128" s="67" t="s">
        <v>129</v>
      </c>
      <c r="K128" s="68">
        <v>2.9779E-2</v>
      </c>
      <c r="L128" s="68">
        <v>0.02</v>
      </c>
      <c r="M128" s="61">
        <v>4870.4040340000001</v>
      </c>
      <c r="N128" s="63">
        <v>117.66</v>
      </c>
      <c r="O128" s="61">
        <v>5.7305174609999998</v>
      </c>
      <c r="P128" s="62">
        <f t="shared" si="1"/>
        <v>4.5916291799616765E-3</v>
      </c>
      <c r="Q128" s="62">
        <f>O128/'סכום נכסי הקרן'!$C$41</f>
        <v>7.4963272584274888E-5</v>
      </c>
    </row>
    <row r="129" spans="1:17">
      <c r="A129" s="60" t="s">
        <v>2636</v>
      </c>
      <c r="B129" s="67" t="s">
        <v>2388</v>
      </c>
      <c r="C129" s="54" t="s">
        <v>2454</v>
      </c>
      <c r="D129" s="124" t="s">
        <v>2721</v>
      </c>
      <c r="E129" s="54" t="s">
        <v>384</v>
      </c>
      <c r="F129" s="77">
        <v>41767</v>
      </c>
      <c r="G129" s="54" t="s">
        <v>127</v>
      </c>
      <c r="H129" s="61">
        <v>4.2500000000000009</v>
      </c>
      <c r="I129" s="67" t="s">
        <v>580</v>
      </c>
      <c r="J129" s="67" t="s">
        <v>129</v>
      </c>
      <c r="K129" s="68">
        <v>5.3499999999999999E-2</v>
      </c>
      <c r="L129" s="68">
        <v>2.5100000007327233E-2</v>
      </c>
      <c r="M129" s="61">
        <v>300.11463400000002</v>
      </c>
      <c r="N129" s="63">
        <v>127.33</v>
      </c>
      <c r="O129" s="61">
        <v>0.38213597199999999</v>
      </c>
      <c r="P129" s="62">
        <f t="shared" si="1"/>
        <v>3.0618991944263759E-4</v>
      </c>
      <c r="Q129" s="62">
        <f>O129/'סכום נכסי הקרן'!$C$41</f>
        <v>4.998878936893416E-6</v>
      </c>
    </row>
    <row r="130" spans="1:17">
      <c r="A130" s="60" t="s">
        <v>2636</v>
      </c>
      <c r="B130" s="67" t="s">
        <v>2388</v>
      </c>
      <c r="C130" s="54" t="s">
        <v>2455</v>
      </c>
      <c r="D130" s="124" t="s">
        <v>2721</v>
      </c>
      <c r="E130" s="54" t="s">
        <v>384</v>
      </c>
      <c r="F130" s="77">
        <v>41269</v>
      </c>
      <c r="G130" s="54" t="s">
        <v>127</v>
      </c>
      <c r="H130" s="61">
        <v>4.2900000004965122</v>
      </c>
      <c r="I130" s="67" t="s">
        <v>580</v>
      </c>
      <c r="J130" s="67" t="s">
        <v>129</v>
      </c>
      <c r="K130" s="68">
        <v>5.3499999999999999E-2</v>
      </c>
      <c r="L130" s="68">
        <v>1.9300000003343854E-2</v>
      </c>
      <c r="M130" s="61">
        <v>1490.5369209999999</v>
      </c>
      <c r="N130" s="63">
        <v>132.41999999999999</v>
      </c>
      <c r="O130" s="61">
        <v>1.9737689379999999</v>
      </c>
      <c r="P130" s="62">
        <f t="shared" si="1"/>
        <v>1.5815002941534128E-3</v>
      </c>
      <c r="Q130" s="62">
        <f>O130/'סכום נכסי הקרן'!$C$41</f>
        <v>2.5819689046344702E-5</v>
      </c>
    </row>
    <row r="131" spans="1:17">
      <c r="A131" s="60" t="s">
        <v>2636</v>
      </c>
      <c r="B131" s="67" t="s">
        <v>2388</v>
      </c>
      <c r="C131" s="54" t="s">
        <v>2456</v>
      </c>
      <c r="D131" s="124" t="s">
        <v>2721</v>
      </c>
      <c r="E131" s="54" t="s">
        <v>384</v>
      </c>
      <c r="F131" s="77">
        <v>41767</v>
      </c>
      <c r="G131" s="54" t="s">
        <v>127</v>
      </c>
      <c r="H131" s="61">
        <v>4.2499999983281116</v>
      </c>
      <c r="I131" s="67" t="s">
        <v>580</v>
      </c>
      <c r="J131" s="67" t="s">
        <v>129</v>
      </c>
      <c r="K131" s="68">
        <v>5.3499999999999999E-2</v>
      </c>
      <c r="L131" s="68">
        <v>2.5099999981943601E-2</v>
      </c>
      <c r="M131" s="61">
        <v>234.87233800000001</v>
      </c>
      <c r="N131" s="63">
        <v>127.33</v>
      </c>
      <c r="O131" s="61">
        <v>0.29906295399999999</v>
      </c>
      <c r="P131" s="62">
        <f t="shared" si="1"/>
        <v>2.3962690901430561E-4</v>
      </c>
      <c r="Q131" s="62">
        <f>O131/'סכום נכסי הקרן'!$C$41</f>
        <v>3.9121663781909663E-6</v>
      </c>
    </row>
    <row r="132" spans="1:17">
      <c r="A132" s="60" t="s">
        <v>2636</v>
      </c>
      <c r="B132" s="67" t="s">
        <v>2388</v>
      </c>
      <c r="C132" s="54" t="s">
        <v>2457</v>
      </c>
      <c r="D132" s="124" t="s">
        <v>2721</v>
      </c>
      <c r="E132" s="54" t="s">
        <v>384</v>
      </c>
      <c r="F132" s="77">
        <v>41767</v>
      </c>
      <c r="G132" s="54" t="s">
        <v>127</v>
      </c>
      <c r="H132" s="61">
        <v>4.2499999980373477</v>
      </c>
      <c r="I132" s="67" t="s">
        <v>580</v>
      </c>
      <c r="J132" s="67" t="s">
        <v>129</v>
      </c>
      <c r="K132" s="68">
        <v>5.3499999999999999E-2</v>
      </c>
      <c r="L132" s="68">
        <v>2.5099999998691565E-2</v>
      </c>
      <c r="M132" s="61">
        <v>300.114621</v>
      </c>
      <c r="N132" s="63">
        <v>127.33</v>
      </c>
      <c r="O132" s="61">
        <v>0.38213595500000003</v>
      </c>
      <c r="P132" s="62">
        <f t="shared" si="1"/>
        <v>3.0618990582123319E-4</v>
      </c>
      <c r="Q132" s="62">
        <f>O132/'סכום נכסי הקרן'!$C$41</f>
        <v>4.9988787145093745E-6</v>
      </c>
    </row>
    <row r="133" spans="1:17">
      <c r="A133" s="60" t="s">
        <v>2636</v>
      </c>
      <c r="B133" s="67" t="s">
        <v>2388</v>
      </c>
      <c r="C133" s="54" t="s">
        <v>2458</v>
      </c>
      <c r="D133" s="124" t="s">
        <v>2721</v>
      </c>
      <c r="E133" s="54" t="s">
        <v>384</v>
      </c>
      <c r="F133" s="77">
        <v>41269</v>
      </c>
      <c r="G133" s="54" t="s">
        <v>127</v>
      </c>
      <c r="H133" s="61">
        <v>4.2900000008583161</v>
      </c>
      <c r="I133" s="67" t="s">
        <v>580</v>
      </c>
      <c r="J133" s="67" t="s">
        <v>129</v>
      </c>
      <c r="K133" s="68">
        <v>5.3499999999999999E-2</v>
      </c>
      <c r="L133" s="68">
        <v>1.9300000002861056E-2</v>
      </c>
      <c r="M133" s="61">
        <v>1583.6953900000001</v>
      </c>
      <c r="N133" s="63">
        <v>132.41999999999999</v>
      </c>
      <c r="O133" s="61">
        <v>2.0971293799999997</v>
      </c>
      <c r="P133" s="62">
        <f t="shared" si="1"/>
        <v>1.6803439690911603E-3</v>
      </c>
      <c r="Q133" s="62">
        <f>O133/'סכום נכסי הקרן'!$C$41</f>
        <v>2.7433418086121309E-5</v>
      </c>
    </row>
    <row r="134" spans="1:17">
      <c r="A134" s="60" t="s">
        <v>2636</v>
      </c>
      <c r="B134" s="67" t="s">
        <v>2388</v>
      </c>
      <c r="C134" s="54" t="s">
        <v>2459</v>
      </c>
      <c r="D134" s="124" t="s">
        <v>2721</v>
      </c>
      <c r="E134" s="54" t="s">
        <v>384</v>
      </c>
      <c r="F134" s="77">
        <v>41281</v>
      </c>
      <c r="G134" s="54" t="s">
        <v>127</v>
      </c>
      <c r="H134" s="61">
        <v>4.2799999998788474</v>
      </c>
      <c r="I134" s="67" t="s">
        <v>580</v>
      </c>
      <c r="J134" s="67" t="s">
        <v>129</v>
      </c>
      <c r="K134" s="68">
        <v>5.3499999999999999E-2</v>
      </c>
      <c r="L134" s="68">
        <v>1.9399999998637025E-2</v>
      </c>
      <c r="M134" s="61">
        <v>1995.227727</v>
      </c>
      <c r="N134" s="63">
        <v>132.38</v>
      </c>
      <c r="O134" s="61">
        <v>2.6412823939999996</v>
      </c>
      <c r="P134" s="62">
        <f t="shared" si="1"/>
        <v>2.1163515154341891E-3</v>
      </c>
      <c r="Q134" s="62">
        <f>O134/'סכום נכסי הקרן'!$C$41</f>
        <v>3.4551709059606706E-5</v>
      </c>
    </row>
    <row r="135" spans="1:17">
      <c r="A135" s="60" t="s">
        <v>2636</v>
      </c>
      <c r="B135" s="67" t="s">
        <v>2388</v>
      </c>
      <c r="C135" s="54" t="s">
        <v>2460</v>
      </c>
      <c r="D135" s="124" t="s">
        <v>2721</v>
      </c>
      <c r="E135" s="54" t="s">
        <v>384</v>
      </c>
      <c r="F135" s="77">
        <v>41767</v>
      </c>
      <c r="G135" s="54" t="s">
        <v>127</v>
      </c>
      <c r="H135" s="61">
        <v>4.2500000016718893</v>
      </c>
      <c r="I135" s="67" t="s">
        <v>580</v>
      </c>
      <c r="J135" s="67" t="s">
        <v>129</v>
      </c>
      <c r="K135" s="68">
        <v>5.3499999999999999E-2</v>
      </c>
      <c r="L135" s="68">
        <v>2.5100000014489705E-2</v>
      </c>
      <c r="M135" s="61">
        <v>352.308471</v>
      </c>
      <c r="N135" s="63">
        <v>127.33</v>
      </c>
      <c r="O135" s="61">
        <v>0.44859438499999998</v>
      </c>
      <c r="P135" s="62">
        <f t="shared" si="1"/>
        <v>3.594403266635405E-4</v>
      </c>
      <c r="Q135" s="62">
        <f>O135/'סכום נכסי הקרן'!$C$41</f>
        <v>5.8682489655413951E-6</v>
      </c>
    </row>
    <row r="136" spans="1:17">
      <c r="A136" s="60" t="s">
        <v>2636</v>
      </c>
      <c r="B136" s="67" t="s">
        <v>2388</v>
      </c>
      <c r="C136" s="54" t="s">
        <v>2461</v>
      </c>
      <c r="D136" s="124" t="s">
        <v>2721</v>
      </c>
      <c r="E136" s="54" t="s">
        <v>384</v>
      </c>
      <c r="F136" s="77">
        <v>41281</v>
      </c>
      <c r="G136" s="54" t="s">
        <v>127</v>
      </c>
      <c r="H136" s="61">
        <v>4.2800000003153542</v>
      </c>
      <c r="I136" s="67" t="s">
        <v>580</v>
      </c>
      <c r="J136" s="67" t="s">
        <v>129</v>
      </c>
      <c r="K136" s="68">
        <v>5.3499999999999999E-2</v>
      </c>
      <c r="L136" s="68">
        <v>1.9400000004204727E-2</v>
      </c>
      <c r="M136" s="61">
        <v>1437.240315</v>
      </c>
      <c r="N136" s="63">
        <v>132.38</v>
      </c>
      <c r="O136" s="61">
        <v>1.9026186800000002</v>
      </c>
      <c r="P136" s="62">
        <f t="shared" si="1"/>
        <v>1.5244905034987326E-3</v>
      </c>
      <c r="Q136" s="62">
        <f>O136/'סכום נכסי הקרן'!$C$41</f>
        <v>2.4888943049810436E-5</v>
      </c>
    </row>
    <row r="137" spans="1:17">
      <c r="A137" s="60" t="s">
        <v>2636</v>
      </c>
      <c r="B137" s="67" t="s">
        <v>2388</v>
      </c>
      <c r="C137" s="54" t="s">
        <v>2462</v>
      </c>
      <c r="D137" s="124" t="s">
        <v>2721</v>
      </c>
      <c r="E137" s="54" t="s">
        <v>384</v>
      </c>
      <c r="F137" s="77">
        <v>41767</v>
      </c>
      <c r="G137" s="54" t="s">
        <v>127</v>
      </c>
      <c r="H137" s="61">
        <v>4.2499999999999991</v>
      </c>
      <c r="I137" s="67" t="s">
        <v>580</v>
      </c>
      <c r="J137" s="67" t="s">
        <v>129</v>
      </c>
      <c r="K137" s="68">
        <v>5.3499999999999999E-2</v>
      </c>
      <c r="L137" s="68">
        <v>2.5100000004378314E-2</v>
      </c>
      <c r="M137" s="61">
        <v>287.00037500000002</v>
      </c>
      <c r="N137" s="63">
        <v>127.33</v>
      </c>
      <c r="O137" s="61">
        <v>0.36543758400000004</v>
      </c>
      <c r="P137" s="62">
        <f t="shared" ref="P137:P199" si="2">IFERROR(O137/$O$8,0)</f>
        <v>2.9281018434525218E-4</v>
      </c>
      <c r="Q137" s="62">
        <f>O137/'סכום נכסי הקרן'!$C$41</f>
        <v>4.7804404067116155E-6</v>
      </c>
    </row>
    <row r="138" spans="1:17">
      <c r="A138" s="60" t="s">
        <v>2636</v>
      </c>
      <c r="B138" s="67" t="s">
        <v>2388</v>
      </c>
      <c r="C138" s="54" t="s">
        <v>2463</v>
      </c>
      <c r="D138" s="124" t="s">
        <v>2721</v>
      </c>
      <c r="E138" s="54" t="s">
        <v>384</v>
      </c>
      <c r="F138" s="77">
        <v>41281</v>
      </c>
      <c r="G138" s="54" t="s">
        <v>127</v>
      </c>
      <c r="H138" s="61">
        <v>4.2799999993522997</v>
      </c>
      <c r="I138" s="67" t="s">
        <v>580</v>
      </c>
      <c r="J138" s="67" t="s">
        <v>129</v>
      </c>
      <c r="K138" s="68">
        <v>5.3499999999999999E-2</v>
      </c>
      <c r="L138" s="68">
        <v>1.9399999997636773E-2</v>
      </c>
      <c r="M138" s="61">
        <v>1726.0974859999999</v>
      </c>
      <c r="N138" s="63">
        <v>132.38</v>
      </c>
      <c r="O138" s="61">
        <v>2.285007791</v>
      </c>
      <c r="P138" s="62">
        <f t="shared" si="2"/>
        <v>1.8308832528650019E-3</v>
      </c>
      <c r="Q138" s="62">
        <f>O138/'סכום נכסי הקרן'!$C$41</f>
        <v>2.9891133402817288E-5</v>
      </c>
    </row>
    <row r="139" spans="1:17">
      <c r="A139" s="60" t="s">
        <v>2638</v>
      </c>
      <c r="B139" s="67" t="s">
        <v>2388</v>
      </c>
      <c r="C139" s="54">
        <v>7127</v>
      </c>
      <c r="D139" s="124" t="s">
        <v>2721</v>
      </c>
      <c r="E139" s="54" t="s">
        <v>2419</v>
      </c>
      <c r="F139" s="77">
        <v>43631</v>
      </c>
      <c r="G139" s="54" t="s">
        <v>2378</v>
      </c>
      <c r="H139" s="61">
        <v>4.7200000001806552</v>
      </c>
      <c r="I139" s="67" t="s">
        <v>260</v>
      </c>
      <c r="J139" s="67" t="s">
        <v>129</v>
      </c>
      <c r="K139" s="68">
        <v>3.1E-2</v>
      </c>
      <c r="L139" s="68">
        <v>2.67000000011339E-2</v>
      </c>
      <c r="M139" s="61">
        <v>9150.208149</v>
      </c>
      <c r="N139" s="63">
        <v>113.73</v>
      </c>
      <c r="O139" s="61">
        <v>10.406531446000001</v>
      </c>
      <c r="P139" s="62">
        <f t="shared" si="2"/>
        <v>8.3383278691387241E-3</v>
      </c>
      <c r="Q139" s="62">
        <f>O139/'סכום נכסי הקרן'!$C$41</f>
        <v>1.3613214840587785E-4</v>
      </c>
    </row>
    <row r="140" spans="1:17">
      <c r="A140" s="60" t="s">
        <v>2638</v>
      </c>
      <c r="B140" s="67" t="s">
        <v>2388</v>
      </c>
      <c r="C140" s="54">
        <v>7128</v>
      </c>
      <c r="D140" s="124" t="s">
        <v>2721</v>
      </c>
      <c r="E140" s="54" t="s">
        <v>2419</v>
      </c>
      <c r="F140" s="77">
        <v>43634</v>
      </c>
      <c r="G140" s="54" t="s">
        <v>2378</v>
      </c>
      <c r="H140" s="61">
        <v>4.7400000003933256</v>
      </c>
      <c r="I140" s="67" t="s">
        <v>260</v>
      </c>
      <c r="J140" s="67" t="s">
        <v>129</v>
      </c>
      <c r="K140" s="68">
        <v>2.4900000000000002E-2</v>
      </c>
      <c r="L140" s="68">
        <v>2.6800000003239163E-2</v>
      </c>
      <c r="M140" s="61">
        <v>3843.9256719999998</v>
      </c>
      <c r="N140" s="63">
        <v>112.44</v>
      </c>
      <c r="O140" s="61">
        <v>4.3221097950000003</v>
      </c>
      <c r="P140" s="62">
        <f t="shared" si="2"/>
        <v>3.4631297415603814E-3</v>
      </c>
      <c r="Q140" s="62">
        <f>O140/'סכום נכסי הקרן'!$C$41</f>
        <v>5.6539308519131563E-5</v>
      </c>
    </row>
    <row r="141" spans="1:17">
      <c r="A141" s="60" t="s">
        <v>2638</v>
      </c>
      <c r="B141" s="67" t="s">
        <v>2388</v>
      </c>
      <c r="C141" s="54">
        <v>7130</v>
      </c>
      <c r="D141" s="124" t="s">
        <v>2721</v>
      </c>
      <c r="E141" s="54" t="s">
        <v>2419</v>
      </c>
      <c r="F141" s="77">
        <v>43634</v>
      </c>
      <c r="G141" s="54" t="s">
        <v>2378</v>
      </c>
      <c r="H141" s="61">
        <v>4.9899999998021274</v>
      </c>
      <c r="I141" s="67" t="s">
        <v>260</v>
      </c>
      <c r="J141" s="67" t="s">
        <v>129</v>
      </c>
      <c r="K141" s="68">
        <v>3.6000000000000004E-2</v>
      </c>
      <c r="L141" s="68">
        <v>2.7099999999631086E-2</v>
      </c>
      <c r="M141" s="61">
        <v>2557.6592209999999</v>
      </c>
      <c r="N141" s="63">
        <v>116.58</v>
      </c>
      <c r="O141" s="61">
        <v>2.9817191410000001</v>
      </c>
      <c r="P141" s="62">
        <f t="shared" si="2"/>
        <v>2.389129551989313E-3</v>
      </c>
      <c r="Q141" s="62">
        <f>O141/'סכום נכסי הקרן'!$C$41</f>
        <v>3.9005103161753191E-5</v>
      </c>
    </row>
    <row r="142" spans="1:17">
      <c r="A142" s="60" t="s">
        <v>2639</v>
      </c>
      <c r="B142" s="67" t="s">
        <v>2388</v>
      </c>
      <c r="C142" s="54" t="s">
        <v>2465</v>
      </c>
      <c r="D142" s="124" t="s">
        <v>2721</v>
      </c>
      <c r="E142" s="54" t="s">
        <v>2419</v>
      </c>
      <c r="F142" s="77">
        <v>45273</v>
      </c>
      <c r="G142" s="54" t="s">
        <v>2378</v>
      </c>
      <c r="H142" s="61">
        <v>3.5299999957891517</v>
      </c>
      <c r="I142" s="67" t="s">
        <v>125</v>
      </c>
      <c r="J142" s="67" t="s">
        <v>129</v>
      </c>
      <c r="K142" s="68">
        <v>6.9500000000000006E-2</v>
      </c>
      <c r="L142" s="68">
        <v>7.0799999957891518E-2</v>
      </c>
      <c r="M142" s="61">
        <v>331.77783199999999</v>
      </c>
      <c r="N142" s="63">
        <v>100.21</v>
      </c>
      <c r="O142" s="61">
        <v>0.33247458000000002</v>
      </c>
      <c r="P142" s="62">
        <f t="shared" si="2"/>
        <v>2.663982779064955E-4</v>
      </c>
      <c r="Q142" s="62">
        <f>O142/'סכום נכסי הקרן'!$C$41</f>
        <v>4.3492376975556888E-6</v>
      </c>
    </row>
    <row r="143" spans="1:17">
      <c r="A143" s="60" t="s">
        <v>2639</v>
      </c>
      <c r="B143" s="67" t="s">
        <v>2388</v>
      </c>
      <c r="C143" s="54" t="s">
        <v>2466</v>
      </c>
      <c r="D143" s="124" t="s">
        <v>2721</v>
      </c>
      <c r="E143" s="54" t="s">
        <v>2419</v>
      </c>
      <c r="F143" s="77">
        <v>45273</v>
      </c>
      <c r="G143" s="54" t="s">
        <v>2378</v>
      </c>
      <c r="H143" s="61">
        <v>4.7299999947186429</v>
      </c>
      <c r="I143" s="67" t="s">
        <v>125</v>
      </c>
      <c r="J143" s="67" t="s">
        <v>129</v>
      </c>
      <c r="K143" s="68">
        <v>6.9500000000000006E-2</v>
      </c>
      <c r="L143" s="68">
        <v>7.0499999924552054E-2</v>
      </c>
      <c r="M143" s="61">
        <v>264.00096500000001</v>
      </c>
      <c r="N143" s="63">
        <v>100.41</v>
      </c>
      <c r="O143" s="61">
        <v>0.26508337999999998</v>
      </c>
      <c r="P143" s="62">
        <f t="shared" si="2"/>
        <v>2.1240046662705203E-4</v>
      </c>
      <c r="Q143" s="62">
        <f>O143/'סכום נכסי הקרן'!$C$41</f>
        <v>3.4676654957846085E-6</v>
      </c>
    </row>
    <row r="144" spans="1:17">
      <c r="A144" s="60" t="s">
        <v>2632</v>
      </c>
      <c r="B144" s="67" t="s">
        <v>2379</v>
      </c>
      <c r="C144" s="54">
        <v>2378</v>
      </c>
      <c r="D144" s="124" t="s">
        <v>2721</v>
      </c>
      <c r="E144" s="54" t="s">
        <v>384</v>
      </c>
      <c r="F144" s="77">
        <v>40489</v>
      </c>
      <c r="G144" s="54" t="s">
        <v>127</v>
      </c>
      <c r="H144" s="61">
        <v>1.6099999997871481</v>
      </c>
      <c r="I144" s="67" t="s">
        <v>260</v>
      </c>
      <c r="J144" s="67" t="s">
        <v>129</v>
      </c>
      <c r="K144" s="68">
        <v>5.7000000000000002E-2</v>
      </c>
      <c r="L144" s="68">
        <v>2.0199999998629092E-2</v>
      </c>
      <c r="M144" s="61">
        <v>2207.964082</v>
      </c>
      <c r="N144" s="63">
        <v>125.54</v>
      </c>
      <c r="O144" s="61">
        <v>2.7718781189999997</v>
      </c>
      <c r="P144" s="62">
        <f t="shared" si="2"/>
        <v>2.2209925266114959E-3</v>
      </c>
      <c r="Q144" s="62">
        <f>O144/'סכום נכסי הקרן'!$C$41</f>
        <v>3.6260085833282507E-5</v>
      </c>
    </row>
    <row r="145" spans="1:17">
      <c r="A145" s="60" t="s">
        <v>2640</v>
      </c>
      <c r="B145" s="67" t="s">
        <v>2388</v>
      </c>
      <c r="C145" s="54" t="s">
        <v>2467</v>
      </c>
      <c r="D145" s="124" t="s">
        <v>2721</v>
      </c>
      <c r="E145" s="54" t="s">
        <v>453</v>
      </c>
      <c r="F145" s="77">
        <v>43801</v>
      </c>
      <c r="G145" s="54" t="s">
        <v>239</v>
      </c>
      <c r="H145" s="61">
        <v>4.5699999959059507</v>
      </c>
      <c r="I145" s="67" t="s">
        <v>243</v>
      </c>
      <c r="J145" s="67" t="s">
        <v>130</v>
      </c>
      <c r="K145" s="68">
        <v>2.3629999999999998E-2</v>
      </c>
      <c r="L145" s="68">
        <v>5.4199999968705177E-2</v>
      </c>
      <c r="M145" s="61">
        <v>133.198295</v>
      </c>
      <c r="N145" s="63">
        <v>87.31</v>
      </c>
      <c r="O145" s="61">
        <v>0.46653076299999996</v>
      </c>
      <c r="P145" s="62">
        <f t="shared" si="2"/>
        <v>3.7381201249612339E-4</v>
      </c>
      <c r="Q145" s="62">
        <f>O145/'סכום נכסי הקרן'!$C$41</f>
        <v>6.1028821557095233E-6</v>
      </c>
    </row>
    <row r="146" spans="1:17">
      <c r="A146" s="60" t="s">
        <v>2641</v>
      </c>
      <c r="B146" s="67" t="s">
        <v>2388</v>
      </c>
      <c r="C146" s="54">
        <v>9365</v>
      </c>
      <c r="D146" s="124" t="s">
        <v>2721</v>
      </c>
      <c r="E146" s="54" t="s">
        <v>2468</v>
      </c>
      <c r="F146" s="77">
        <v>44906</v>
      </c>
      <c r="G146" s="54" t="s">
        <v>2378</v>
      </c>
      <c r="H146" s="61">
        <v>1.7599998711533835</v>
      </c>
      <c r="I146" s="67" t="s">
        <v>260</v>
      </c>
      <c r="J146" s="67" t="s">
        <v>129</v>
      </c>
      <c r="K146" s="68">
        <v>7.6799999999999993E-2</v>
      </c>
      <c r="L146" s="68">
        <v>7.679999386083769E-2</v>
      </c>
      <c r="M146" s="61">
        <v>5.2440309999999997</v>
      </c>
      <c r="N146" s="63">
        <v>100.64</v>
      </c>
      <c r="O146" s="61">
        <v>5.2775930000000006E-3</v>
      </c>
      <c r="P146" s="62">
        <f t="shared" si="2"/>
        <v>4.2287193405624436E-6</v>
      </c>
      <c r="Q146" s="62">
        <f>O146/'סכום נכסי הקרן'!$C$41</f>
        <v>6.9038380100987028E-8</v>
      </c>
    </row>
    <row r="147" spans="1:17">
      <c r="A147" s="60" t="s">
        <v>2641</v>
      </c>
      <c r="B147" s="67" t="s">
        <v>2388</v>
      </c>
      <c r="C147" s="54">
        <v>9509</v>
      </c>
      <c r="D147" s="124" t="s">
        <v>2721</v>
      </c>
      <c r="E147" s="54" t="s">
        <v>2468</v>
      </c>
      <c r="F147" s="77">
        <v>44991</v>
      </c>
      <c r="G147" s="54" t="s">
        <v>2378</v>
      </c>
      <c r="H147" s="61">
        <v>1.7699999974106611</v>
      </c>
      <c r="I147" s="67" t="s">
        <v>260</v>
      </c>
      <c r="J147" s="67" t="s">
        <v>129</v>
      </c>
      <c r="K147" s="68">
        <v>7.6799999999999993E-2</v>
      </c>
      <c r="L147" s="68">
        <v>7.3099999922319844E-2</v>
      </c>
      <c r="M147" s="61">
        <v>259.34747499999997</v>
      </c>
      <c r="N147" s="63">
        <v>101.26</v>
      </c>
      <c r="O147" s="61">
        <v>0.26261528399999995</v>
      </c>
      <c r="P147" s="62">
        <f t="shared" si="2"/>
        <v>2.1042288228328681E-4</v>
      </c>
      <c r="Q147" s="62">
        <f>O147/'סכום נכסי הקרן'!$C$41</f>
        <v>3.4353793096816392E-6</v>
      </c>
    </row>
    <row r="148" spans="1:17">
      <c r="A148" s="60" t="s">
        <v>2641</v>
      </c>
      <c r="B148" s="67" t="s">
        <v>2388</v>
      </c>
      <c r="C148" s="54">
        <v>9316</v>
      </c>
      <c r="D148" s="124" t="s">
        <v>2721</v>
      </c>
      <c r="E148" s="54" t="s">
        <v>2468</v>
      </c>
      <c r="F148" s="77">
        <v>44885</v>
      </c>
      <c r="G148" s="54" t="s">
        <v>2378</v>
      </c>
      <c r="H148" s="61">
        <v>1.7599999997239062</v>
      </c>
      <c r="I148" s="67" t="s">
        <v>260</v>
      </c>
      <c r="J148" s="67" t="s">
        <v>129</v>
      </c>
      <c r="K148" s="68">
        <v>7.6799999999999993E-2</v>
      </c>
      <c r="L148" s="68">
        <v>8.0899999985012058E-2</v>
      </c>
      <c r="M148" s="61">
        <v>2028.9043819999999</v>
      </c>
      <c r="N148" s="63">
        <v>99.97</v>
      </c>
      <c r="O148" s="61">
        <v>2.028295956</v>
      </c>
      <c r="P148" s="62">
        <f t="shared" si="2"/>
        <v>1.6251905627284616E-3</v>
      </c>
      <c r="Q148" s="62">
        <f>O148/'סכום נכסי הקרן'!$C$41</f>
        <v>2.6532979554812741E-5</v>
      </c>
    </row>
    <row r="149" spans="1:17">
      <c r="A149" s="60" t="s">
        <v>2642</v>
      </c>
      <c r="B149" s="67" t="s">
        <v>2388</v>
      </c>
      <c r="C149" s="54" t="s">
        <v>2469</v>
      </c>
      <c r="D149" s="124" t="s">
        <v>2721</v>
      </c>
      <c r="E149" s="54" t="s">
        <v>470</v>
      </c>
      <c r="F149" s="77">
        <v>45015</v>
      </c>
      <c r="G149" s="54" t="s">
        <v>127</v>
      </c>
      <c r="H149" s="61">
        <v>4.9699999999318969</v>
      </c>
      <c r="I149" s="67" t="s">
        <v>243</v>
      </c>
      <c r="J149" s="67" t="s">
        <v>129</v>
      </c>
      <c r="K149" s="68">
        <v>4.4999999999999998E-2</v>
      </c>
      <c r="L149" s="68">
        <v>3.7099999999004638E-2</v>
      </c>
      <c r="M149" s="61">
        <v>8962.6264090000004</v>
      </c>
      <c r="N149" s="63">
        <v>106.49</v>
      </c>
      <c r="O149" s="61">
        <v>9.5443003449999999</v>
      </c>
      <c r="P149" s="62">
        <f t="shared" si="2"/>
        <v>7.6474573657040806E-3</v>
      </c>
      <c r="Q149" s="62">
        <f>O149/'סכום נכסי הקרן'!$C$41</f>
        <v>1.2485294622303984E-4</v>
      </c>
    </row>
    <row r="150" spans="1:17">
      <c r="A150" s="60" t="s">
        <v>2643</v>
      </c>
      <c r="B150" s="67" t="s">
        <v>2388</v>
      </c>
      <c r="C150" s="54" t="s">
        <v>2470</v>
      </c>
      <c r="D150" s="124" t="s">
        <v>2721</v>
      </c>
      <c r="E150" s="54" t="s">
        <v>470</v>
      </c>
      <c r="F150" s="77">
        <v>44074</v>
      </c>
      <c r="G150" s="54" t="s">
        <v>127</v>
      </c>
      <c r="H150" s="61">
        <v>8.5999999999061103</v>
      </c>
      <c r="I150" s="67" t="s">
        <v>580</v>
      </c>
      <c r="J150" s="67" t="s">
        <v>129</v>
      </c>
      <c r="K150" s="68">
        <v>2.35E-2</v>
      </c>
      <c r="L150" s="68">
        <v>4.0899999999624452E-2</v>
      </c>
      <c r="M150" s="61">
        <v>11073.544717999999</v>
      </c>
      <c r="N150" s="63">
        <v>96.18</v>
      </c>
      <c r="O150" s="61">
        <v>10.650535159999997</v>
      </c>
      <c r="P150" s="62">
        <f t="shared" si="2"/>
        <v>8.5338380618650012E-3</v>
      </c>
      <c r="Q150" s="62">
        <f>O150/'סכום נכסי הקרן'!$C$41</f>
        <v>1.3932406205916341E-4</v>
      </c>
    </row>
    <row r="151" spans="1:17">
      <c r="A151" s="60" t="s">
        <v>2643</v>
      </c>
      <c r="B151" s="67" t="s">
        <v>2388</v>
      </c>
      <c r="C151" s="54" t="s">
        <v>2471</v>
      </c>
      <c r="D151" s="124" t="s">
        <v>2721</v>
      </c>
      <c r="E151" s="54" t="s">
        <v>470</v>
      </c>
      <c r="F151" s="77">
        <v>44189</v>
      </c>
      <c r="G151" s="54" t="s">
        <v>127</v>
      </c>
      <c r="H151" s="61">
        <v>8.4999999988646842</v>
      </c>
      <c r="I151" s="67" t="s">
        <v>580</v>
      </c>
      <c r="J151" s="67" t="s">
        <v>129</v>
      </c>
      <c r="K151" s="68">
        <v>2.4700000000000003E-2</v>
      </c>
      <c r="L151" s="68">
        <v>4.3299999993112417E-2</v>
      </c>
      <c r="M151" s="61">
        <v>1385.3611530000001</v>
      </c>
      <c r="N151" s="63">
        <v>95.37</v>
      </c>
      <c r="O151" s="61">
        <v>1.3212190270000002</v>
      </c>
      <c r="P151" s="62">
        <f t="shared" si="2"/>
        <v>1.058638749254441E-3</v>
      </c>
      <c r="Q151" s="62">
        <f>O151/'סכום נכסי הקרן'!$C$41</f>
        <v>1.7283413363380285E-5</v>
      </c>
    </row>
    <row r="152" spans="1:17">
      <c r="A152" s="60" t="s">
        <v>2643</v>
      </c>
      <c r="B152" s="67" t="s">
        <v>2388</v>
      </c>
      <c r="C152" s="54" t="s">
        <v>2472</v>
      </c>
      <c r="D152" s="124" t="s">
        <v>2721</v>
      </c>
      <c r="E152" s="54" t="s">
        <v>470</v>
      </c>
      <c r="F152" s="77">
        <v>44322</v>
      </c>
      <c r="G152" s="54" t="s">
        <v>127</v>
      </c>
      <c r="H152" s="61">
        <v>8.4100000006691431</v>
      </c>
      <c r="I152" s="67" t="s">
        <v>580</v>
      </c>
      <c r="J152" s="67" t="s">
        <v>129</v>
      </c>
      <c r="K152" s="68">
        <v>2.5600000000000001E-2</v>
      </c>
      <c r="L152" s="68">
        <v>4.5900000003370876E-2</v>
      </c>
      <c r="M152" s="61">
        <v>6377.373036</v>
      </c>
      <c r="N152" s="63">
        <v>93.5</v>
      </c>
      <c r="O152" s="61">
        <v>5.962843661</v>
      </c>
      <c r="P152" s="62">
        <f t="shared" si="2"/>
        <v>4.7777826584999763E-3</v>
      </c>
      <c r="Q152" s="62">
        <f>O152/'סכום נכסי הקרן'!$C$41</f>
        <v>7.8002427839903347E-5</v>
      </c>
    </row>
    <row r="153" spans="1:17">
      <c r="A153" s="60" t="s">
        <v>2643</v>
      </c>
      <c r="B153" s="67" t="s">
        <v>2388</v>
      </c>
      <c r="C153" s="54" t="s">
        <v>2473</v>
      </c>
      <c r="D153" s="124" t="s">
        <v>2721</v>
      </c>
      <c r="E153" s="54" t="s">
        <v>470</v>
      </c>
      <c r="F153" s="77">
        <v>44418</v>
      </c>
      <c r="G153" s="54" t="s">
        <v>127</v>
      </c>
      <c r="H153" s="61">
        <v>8.5300000003165124</v>
      </c>
      <c r="I153" s="67" t="s">
        <v>580</v>
      </c>
      <c r="J153" s="67" t="s">
        <v>129</v>
      </c>
      <c r="K153" s="68">
        <v>2.2700000000000001E-2</v>
      </c>
      <c r="L153" s="68">
        <v>4.4300000001788985E-2</v>
      </c>
      <c r="M153" s="61">
        <v>6355.521968</v>
      </c>
      <c r="N153" s="63">
        <v>91.47</v>
      </c>
      <c r="O153" s="61">
        <v>5.8133958719999992</v>
      </c>
      <c r="P153" s="62">
        <f t="shared" si="2"/>
        <v>4.6580362597631658E-3</v>
      </c>
      <c r="Q153" s="62">
        <f>O153/'סכום נכסי הקרן'!$C$41</f>
        <v>7.6047439408200823E-5</v>
      </c>
    </row>
    <row r="154" spans="1:17">
      <c r="A154" s="60" t="s">
        <v>2643</v>
      </c>
      <c r="B154" s="67" t="s">
        <v>2388</v>
      </c>
      <c r="C154" s="54" t="s">
        <v>2474</v>
      </c>
      <c r="D154" s="124" t="s">
        <v>2721</v>
      </c>
      <c r="E154" s="54" t="s">
        <v>470</v>
      </c>
      <c r="F154" s="77">
        <v>44530</v>
      </c>
      <c r="G154" s="54" t="s">
        <v>127</v>
      </c>
      <c r="H154" s="61">
        <v>8.5699999991789362</v>
      </c>
      <c r="I154" s="67" t="s">
        <v>580</v>
      </c>
      <c r="J154" s="67" t="s">
        <v>129</v>
      </c>
      <c r="K154" s="68">
        <v>1.7899999999999999E-2</v>
      </c>
      <c r="L154" s="68">
        <v>4.7099999995725034E-2</v>
      </c>
      <c r="M154" s="61">
        <v>5237.0232530000003</v>
      </c>
      <c r="N154" s="63">
        <v>84.42</v>
      </c>
      <c r="O154" s="61">
        <v>4.4210951590000001</v>
      </c>
      <c r="P154" s="62">
        <f t="shared" si="2"/>
        <v>3.5424426637920524E-3</v>
      </c>
      <c r="Q154" s="62">
        <f>O154/'סכום נכסי הקרן'!$C$41</f>
        <v>5.7834177067021963E-5</v>
      </c>
    </row>
    <row r="155" spans="1:17">
      <c r="A155" s="60" t="s">
        <v>2643</v>
      </c>
      <c r="B155" s="67" t="s">
        <v>2388</v>
      </c>
      <c r="C155" s="54" t="s">
        <v>2475</v>
      </c>
      <c r="D155" s="124" t="s">
        <v>2721</v>
      </c>
      <c r="E155" s="54" t="s">
        <v>470</v>
      </c>
      <c r="F155" s="77">
        <v>44612</v>
      </c>
      <c r="G155" s="54" t="s">
        <v>127</v>
      </c>
      <c r="H155" s="61">
        <v>8.409999999508381</v>
      </c>
      <c r="I155" s="67" t="s">
        <v>580</v>
      </c>
      <c r="J155" s="67" t="s">
        <v>129</v>
      </c>
      <c r="K155" s="68">
        <v>2.3599999999999999E-2</v>
      </c>
      <c r="L155" s="68">
        <v>4.7799999998416505E-2</v>
      </c>
      <c r="M155" s="61">
        <v>6141.6307079999997</v>
      </c>
      <c r="N155" s="63">
        <v>88.43</v>
      </c>
      <c r="O155" s="61">
        <v>5.4310441870000004</v>
      </c>
      <c r="P155" s="62">
        <f t="shared" si="2"/>
        <v>4.3516734983194295E-3</v>
      </c>
      <c r="Q155" s="62">
        <f>O155/'סכום נכסי הקרן'!$C$41</f>
        <v>7.1045738640202464E-5</v>
      </c>
    </row>
    <row r="156" spans="1:17">
      <c r="A156" s="60" t="s">
        <v>2643</v>
      </c>
      <c r="B156" s="67" t="s">
        <v>2388</v>
      </c>
      <c r="C156" s="54" t="s">
        <v>2476</v>
      </c>
      <c r="D156" s="124" t="s">
        <v>2721</v>
      </c>
      <c r="E156" s="54" t="s">
        <v>470</v>
      </c>
      <c r="F156" s="77">
        <v>44662</v>
      </c>
      <c r="G156" s="54" t="s">
        <v>127</v>
      </c>
      <c r="H156" s="61">
        <v>8.4500000005181537</v>
      </c>
      <c r="I156" s="67" t="s">
        <v>580</v>
      </c>
      <c r="J156" s="67" t="s">
        <v>129</v>
      </c>
      <c r="K156" s="68">
        <v>2.4E-2</v>
      </c>
      <c r="L156" s="68">
        <v>4.5700000002949499E-2</v>
      </c>
      <c r="M156" s="61">
        <v>6994.8362070000012</v>
      </c>
      <c r="N156" s="63">
        <v>89.67</v>
      </c>
      <c r="O156" s="61">
        <v>6.2722699949999985</v>
      </c>
      <c r="P156" s="62">
        <f t="shared" si="2"/>
        <v>5.0257133198952616E-3</v>
      </c>
      <c r="Q156" s="62">
        <f>O156/'סכום נכסי הקרן'!$C$41</f>
        <v>8.2050161884560989E-5</v>
      </c>
    </row>
    <row r="157" spans="1:17">
      <c r="A157" s="60" t="s">
        <v>2643</v>
      </c>
      <c r="B157" s="67" t="s">
        <v>2388</v>
      </c>
      <c r="C157" s="54" t="s">
        <v>2477</v>
      </c>
      <c r="D157" s="124" t="s">
        <v>2721</v>
      </c>
      <c r="E157" s="54" t="s">
        <v>470</v>
      </c>
      <c r="F157" s="77">
        <v>45197</v>
      </c>
      <c r="G157" s="54" t="s">
        <v>127</v>
      </c>
      <c r="H157" s="61">
        <v>8.1999999742181711</v>
      </c>
      <c r="I157" s="67" t="s">
        <v>580</v>
      </c>
      <c r="J157" s="67" t="s">
        <v>129</v>
      </c>
      <c r="K157" s="68">
        <v>4.1200000000000001E-2</v>
      </c>
      <c r="L157" s="68">
        <v>4.1399999874773982E-2</v>
      </c>
      <c r="M157" s="61">
        <v>108.07405899999999</v>
      </c>
      <c r="N157" s="63">
        <v>100.49</v>
      </c>
      <c r="O157" s="61">
        <v>0.108603624</v>
      </c>
      <c r="P157" s="62">
        <f t="shared" si="2"/>
        <v>8.7019640442901052E-5</v>
      </c>
      <c r="Q157" s="62">
        <f>O157/'סכום נכסי הקרן'!$C$41</f>
        <v>1.4206889909958339E-6</v>
      </c>
    </row>
    <row r="158" spans="1:17">
      <c r="A158" s="60" t="s">
        <v>2643</v>
      </c>
      <c r="B158" s="67" t="s">
        <v>2388</v>
      </c>
      <c r="C158" s="54" t="s">
        <v>2478</v>
      </c>
      <c r="D158" s="124" t="s">
        <v>2721</v>
      </c>
      <c r="E158" s="54" t="s">
        <v>470</v>
      </c>
      <c r="F158" s="77">
        <v>45197</v>
      </c>
      <c r="G158" s="54" t="s">
        <v>127</v>
      </c>
      <c r="H158" s="61">
        <v>8.1999999996972761</v>
      </c>
      <c r="I158" s="67" t="s">
        <v>580</v>
      </c>
      <c r="J158" s="67" t="s">
        <v>129</v>
      </c>
      <c r="K158" s="68">
        <v>4.1200000000000001E-2</v>
      </c>
      <c r="L158" s="68">
        <v>4.1399999998183661E-2</v>
      </c>
      <c r="M158" s="61">
        <v>3287.252637</v>
      </c>
      <c r="N158" s="63">
        <v>100.49</v>
      </c>
      <c r="O158" s="61">
        <v>3.3033601899999998</v>
      </c>
      <c r="P158" s="62">
        <f t="shared" si="2"/>
        <v>2.6468473647545433E-3</v>
      </c>
      <c r="Q158" s="62">
        <f>O158/'סכום נכסי הקרן'!$C$41</f>
        <v>4.3212622952866713E-5</v>
      </c>
    </row>
    <row r="159" spans="1:17">
      <c r="A159" s="60" t="s">
        <v>2644</v>
      </c>
      <c r="B159" s="67" t="s">
        <v>2379</v>
      </c>
      <c r="C159" s="54">
        <v>7490</v>
      </c>
      <c r="D159" s="124" t="s">
        <v>2721</v>
      </c>
      <c r="E159" s="54" t="s">
        <v>2468</v>
      </c>
      <c r="F159" s="77">
        <v>43899</v>
      </c>
      <c r="G159" s="54" t="s">
        <v>2378</v>
      </c>
      <c r="H159" s="61">
        <v>3.280000000276992</v>
      </c>
      <c r="I159" s="67" t="s">
        <v>125</v>
      </c>
      <c r="J159" s="67" t="s">
        <v>129</v>
      </c>
      <c r="K159" s="68">
        <v>2.3889999999999998E-2</v>
      </c>
      <c r="L159" s="68">
        <v>4.740000000484737E-2</v>
      </c>
      <c r="M159" s="61">
        <v>622.65000299999997</v>
      </c>
      <c r="N159" s="63">
        <v>92.77</v>
      </c>
      <c r="O159" s="61">
        <v>0.577632378</v>
      </c>
      <c r="P159" s="62">
        <f t="shared" si="2"/>
        <v>4.628331909231492E-4</v>
      </c>
      <c r="Q159" s="62">
        <f>O159/'סכום נכסי הקרן'!$C$41</f>
        <v>7.5562484016863392E-6</v>
      </c>
    </row>
    <row r="160" spans="1:17">
      <c r="A160" s="60" t="s">
        <v>2644</v>
      </c>
      <c r="B160" s="67" t="s">
        <v>2379</v>
      </c>
      <c r="C160" s="54">
        <v>7491</v>
      </c>
      <c r="D160" s="124" t="s">
        <v>2721</v>
      </c>
      <c r="E160" s="54" t="s">
        <v>2468</v>
      </c>
      <c r="F160" s="77">
        <v>43899</v>
      </c>
      <c r="G160" s="54" t="s">
        <v>2378</v>
      </c>
      <c r="H160" s="61">
        <v>3.3899999999762502</v>
      </c>
      <c r="I160" s="67" t="s">
        <v>125</v>
      </c>
      <c r="J160" s="67" t="s">
        <v>129</v>
      </c>
      <c r="K160" s="68">
        <v>1.2969999999999999E-2</v>
      </c>
      <c r="L160" s="68">
        <v>2.1199999999179563E-2</v>
      </c>
      <c r="M160" s="61">
        <v>8563.7400400000006</v>
      </c>
      <c r="N160" s="63">
        <v>108.17</v>
      </c>
      <c r="O160" s="61">
        <v>9.2633976980000003</v>
      </c>
      <c r="P160" s="62">
        <f t="shared" si="2"/>
        <v>7.422381567668104E-3</v>
      </c>
      <c r="Q160" s="62">
        <f>O160/'סכום נכסי הקרן'!$C$41</f>
        <v>1.2117834234302118E-4</v>
      </c>
    </row>
    <row r="161" spans="1:17">
      <c r="A161" s="60" t="s">
        <v>2645</v>
      </c>
      <c r="B161" s="67" t="s">
        <v>2388</v>
      </c>
      <c r="C161" s="54" t="s">
        <v>2479</v>
      </c>
      <c r="D161" s="124" t="s">
        <v>2721</v>
      </c>
      <c r="E161" s="54" t="s">
        <v>470</v>
      </c>
      <c r="F161" s="77">
        <v>43924</v>
      </c>
      <c r="G161" s="54" t="s">
        <v>127</v>
      </c>
      <c r="H161" s="61">
        <v>7.8000000020175762</v>
      </c>
      <c r="I161" s="67" t="s">
        <v>580</v>
      </c>
      <c r="J161" s="67" t="s">
        <v>129</v>
      </c>
      <c r="K161" s="68">
        <v>2.7900000000000001E-2</v>
      </c>
      <c r="L161" s="68">
        <v>3.1900000008889949E-2</v>
      </c>
      <c r="M161" s="61">
        <v>1465.183702</v>
      </c>
      <c r="N161" s="63">
        <v>108.25</v>
      </c>
      <c r="O161" s="61">
        <v>1.5860612609999998</v>
      </c>
      <c r="P161" s="62">
        <f t="shared" si="2"/>
        <v>1.2708459954580726E-3</v>
      </c>
      <c r="Q161" s="62">
        <f>O161/'סכום נכסי הקרן'!$C$41</f>
        <v>2.0747924328452151E-5</v>
      </c>
    </row>
    <row r="162" spans="1:17">
      <c r="A162" s="60" t="s">
        <v>2645</v>
      </c>
      <c r="B162" s="67" t="s">
        <v>2388</v>
      </c>
      <c r="C162" s="54" t="s">
        <v>2480</v>
      </c>
      <c r="D162" s="124" t="s">
        <v>2721</v>
      </c>
      <c r="E162" s="54" t="s">
        <v>470</v>
      </c>
      <c r="F162" s="77">
        <v>44015</v>
      </c>
      <c r="G162" s="54" t="s">
        <v>127</v>
      </c>
      <c r="H162" s="61">
        <v>7.5800000030150541</v>
      </c>
      <c r="I162" s="67" t="s">
        <v>580</v>
      </c>
      <c r="J162" s="67" t="s">
        <v>129</v>
      </c>
      <c r="K162" s="68">
        <v>2.75E-2</v>
      </c>
      <c r="L162" s="68">
        <v>4.1700000017217104E-2</v>
      </c>
      <c r="M162" s="61">
        <v>1207.8694129999999</v>
      </c>
      <c r="N162" s="63">
        <v>100.5</v>
      </c>
      <c r="O162" s="61">
        <v>1.2139087230000001</v>
      </c>
      <c r="P162" s="62">
        <f t="shared" si="2"/>
        <v>9.7265539321193535E-4</v>
      </c>
      <c r="Q162" s="62">
        <f>O162/'סכום נכסי הקרן'!$C$41</f>
        <v>1.5879642827019396E-5</v>
      </c>
    </row>
    <row r="163" spans="1:17">
      <c r="A163" s="60" t="s">
        <v>2645</v>
      </c>
      <c r="B163" s="67" t="s">
        <v>2388</v>
      </c>
      <c r="C163" s="54" t="s">
        <v>2481</v>
      </c>
      <c r="D163" s="124" t="s">
        <v>2721</v>
      </c>
      <c r="E163" s="54" t="s">
        <v>470</v>
      </c>
      <c r="F163" s="77">
        <v>44108</v>
      </c>
      <c r="G163" s="54" t="s">
        <v>127</v>
      </c>
      <c r="H163" s="61">
        <v>7.4899999983698837</v>
      </c>
      <c r="I163" s="67" t="s">
        <v>580</v>
      </c>
      <c r="J163" s="67" t="s">
        <v>129</v>
      </c>
      <c r="K163" s="68">
        <v>2.75E-2</v>
      </c>
      <c r="L163" s="68">
        <v>4.5999999987420326E-2</v>
      </c>
      <c r="M163" s="61">
        <v>1959.1699240000003</v>
      </c>
      <c r="N163" s="63">
        <v>97.38</v>
      </c>
      <c r="O163" s="61">
        <v>1.9078396390000001</v>
      </c>
      <c r="P163" s="62">
        <f t="shared" si="2"/>
        <v>1.5286738443322494E-3</v>
      </c>
      <c r="Q163" s="62">
        <f>O163/'סכום נכסי הקרן'!$C$41</f>
        <v>2.4957240577098663E-5</v>
      </c>
    </row>
    <row r="164" spans="1:17">
      <c r="A164" s="60" t="s">
        <v>2645</v>
      </c>
      <c r="B164" s="67" t="s">
        <v>2388</v>
      </c>
      <c r="C164" s="54" t="s">
        <v>2482</v>
      </c>
      <c r="D164" s="124" t="s">
        <v>2721</v>
      </c>
      <c r="E164" s="54" t="s">
        <v>470</v>
      </c>
      <c r="F164" s="77">
        <v>44200</v>
      </c>
      <c r="G164" s="54" t="s">
        <v>127</v>
      </c>
      <c r="H164" s="61">
        <v>7.3600000020603602</v>
      </c>
      <c r="I164" s="67" t="s">
        <v>580</v>
      </c>
      <c r="J164" s="67" t="s">
        <v>129</v>
      </c>
      <c r="K164" s="68">
        <v>2.75E-2</v>
      </c>
      <c r="L164" s="68">
        <v>5.1600000007989151E-2</v>
      </c>
      <c r="M164" s="61">
        <v>1016.44372</v>
      </c>
      <c r="N164" s="63">
        <v>93.59</v>
      </c>
      <c r="O164" s="61">
        <v>0.95128966400000003</v>
      </c>
      <c r="P164" s="62">
        <f t="shared" si="2"/>
        <v>7.6222948617560087E-4</v>
      </c>
      <c r="Q164" s="62">
        <f>O164/'סכום נכסי הקרן'!$C$41</f>
        <v>1.2444214134999086E-5</v>
      </c>
    </row>
    <row r="165" spans="1:17">
      <c r="A165" s="60" t="s">
        <v>2645</v>
      </c>
      <c r="B165" s="67" t="s">
        <v>2388</v>
      </c>
      <c r="C165" s="54" t="s">
        <v>2483</v>
      </c>
      <c r="D165" s="124" t="s">
        <v>2721</v>
      </c>
      <c r="E165" s="54" t="s">
        <v>470</v>
      </c>
      <c r="F165" s="77">
        <v>44290</v>
      </c>
      <c r="G165" s="54" t="s">
        <v>127</v>
      </c>
      <c r="H165" s="61">
        <v>7.269999999206795</v>
      </c>
      <c r="I165" s="67" t="s">
        <v>580</v>
      </c>
      <c r="J165" s="67" t="s">
        <v>129</v>
      </c>
      <c r="K165" s="68">
        <v>2.75E-2</v>
      </c>
      <c r="L165" s="68">
        <v>5.5399999995387035E-2</v>
      </c>
      <c r="M165" s="61">
        <v>1952.3320120000001</v>
      </c>
      <c r="N165" s="63">
        <v>91.05</v>
      </c>
      <c r="O165" s="61">
        <v>1.7775982830000001</v>
      </c>
      <c r="P165" s="62">
        <f t="shared" si="2"/>
        <v>1.4243167745357952E-3</v>
      </c>
      <c r="Q165" s="62">
        <f>O165/'סכום נכסי הקרן'!$C$41</f>
        <v>2.325349945109748E-5</v>
      </c>
    </row>
    <row r="166" spans="1:17">
      <c r="A166" s="60" t="s">
        <v>2645</v>
      </c>
      <c r="B166" s="67" t="s">
        <v>2388</v>
      </c>
      <c r="C166" s="54" t="s">
        <v>2484</v>
      </c>
      <c r="D166" s="124" t="s">
        <v>2721</v>
      </c>
      <c r="E166" s="54" t="s">
        <v>470</v>
      </c>
      <c r="F166" s="77">
        <v>44496</v>
      </c>
      <c r="G166" s="54" t="s">
        <v>127</v>
      </c>
      <c r="H166" s="61">
        <v>6.709999997969037</v>
      </c>
      <c r="I166" s="67" t="s">
        <v>580</v>
      </c>
      <c r="J166" s="67" t="s">
        <v>129</v>
      </c>
      <c r="K166" s="68">
        <v>2.75E-2</v>
      </c>
      <c r="L166" s="68">
        <v>8.1599999977555709E-2</v>
      </c>
      <c r="M166" s="61">
        <v>2187.0294950000002</v>
      </c>
      <c r="N166" s="63">
        <v>74.97</v>
      </c>
      <c r="O166" s="61">
        <v>1.6396160230000001</v>
      </c>
      <c r="P166" s="62">
        <f t="shared" si="2"/>
        <v>1.3137572350797372E-3</v>
      </c>
      <c r="Q166" s="62">
        <f>O166/'סכום נכסי הקרן'!$C$41</f>
        <v>2.1448496353459367E-5</v>
      </c>
    </row>
    <row r="167" spans="1:17">
      <c r="A167" s="60" t="s">
        <v>2645</v>
      </c>
      <c r="B167" s="67" t="s">
        <v>2388</v>
      </c>
      <c r="C167" s="54" t="s">
        <v>2485</v>
      </c>
      <c r="D167" s="124" t="s">
        <v>2721</v>
      </c>
      <c r="E167" s="54" t="s">
        <v>470</v>
      </c>
      <c r="F167" s="77">
        <v>44615</v>
      </c>
      <c r="G167" s="54" t="s">
        <v>127</v>
      </c>
      <c r="H167" s="61">
        <v>6.9500000015496894</v>
      </c>
      <c r="I167" s="67" t="s">
        <v>580</v>
      </c>
      <c r="J167" s="67" t="s">
        <v>129</v>
      </c>
      <c r="K167" s="68">
        <v>2.75E-2</v>
      </c>
      <c r="L167" s="68">
        <v>7.0200000015402983E-2</v>
      </c>
      <c r="M167" s="61">
        <v>2654.8542210000001</v>
      </c>
      <c r="N167" s="63">
        <v>80.209999999999994</v>
      </c>
      <c r="O167" s="61">
        <v>2.1294585860000002</v>
      </c>
      <c r="P167" s="62">
        <f t="shared" si="2"/>
        <v>1.7062480391240766E-3</v>
      </c>
      <c r="Q167" s="62">
        <f>O167/'סכום נכסי הקרן'!$C$41</f>
        <v>2.7856329821109428E-5</v>
      </c>
    </row>
    <row r="168" spans="1:17">
      <c r="A168" s="60" t="s">
        <v>2645</v>
      </c>
      <c r="B168" s="67" t="s">
        <v>2388</v>
      </c>
      <c r="C168" s="54" t="s">
        <v>2486</v>
      </c>
      <c r="D168" s="124" t="s">
        <v>2721</v>
      </c>
      <c r="E168" s="54" t="s">
        <v>470</v>
      </c>
      <c r="F168" s="77">
        <v>44753</v>
      </c>
      <c r="G168" s="54" t="s">
        <v>127</v>
      </c>
      <c r="H168" s="61">
        <v>7.5699999990534916</v>
      </c>
      <c r="I168" s="67" t="s">
        <v>580</v>
      </c>
      <c r="J168" s="67" t="s">
        <v>129</v>
      </c>
      <c r="K168" s="68">
        <v>2.9100000000000001E-2</v>
      </c>
      <c r="L168" s="68">
        <v>4.0699999995793303E-2</v>
      </c>
      <c r="M168" s="61">
        <v>3919.0705990000001</v>
      </c>
      <c r="N168" s="63">
        <v>97.05</v>
      </c>
      <c r="O168" s="61">
        <v>3.8034578799999998</v>
      </c>
      <c r="P168" s="62">
        <f t="shared" si="2"/>
        <v>3.0475551824800866E-3</v>
      </c>
      <c r="Q168" s="62">
        <f>O168/'סכום נכסי הקרן'!$C$41</f>
        <v>4.9754607984650247E-5</v>
      </c>
    </row>
    <row r="169" spans="1:17">
      <c r="A169" s="60" t="s">
        <v>2645</v>
      </c>
      <c r="B169" s="67" t="s">
        <v>2388</v>
      </c>
      <c r="C169" s="54" t="s">
        <v>2487</v>
      </c>
      <c r="D169" s="124" t="s">
        <v>2721</v>
      </c>
      <c r="E169" s="54" t="s">
        <v>470</v>
      </c>
      <c r="F169" s="77">
        <v>44959</v>
      </c>
      <c r="G169" s="54" t="s">
        <v>127</v>
      </c>
      <c r="H169" s="61">
        <v>7.449999998545799</v>
      </c>
      <c r="I169" s="67" t="s">
        <v>580</v>
      </c>
      <c r="J169" s="67" t="s">
        <v>129</v>
      </c>
      <c r="K169" s="68">
        <v>3.4599999999999999E-2</v>
      </c>
      <c r="L169" s="68">
        <v>4.2199999993967764E-2</v>
      </c>
      <c r="M169" s="61">
        <v>1896.324441</v>
      </c>
      <c r="N169" s="63">
        <v>97.91</v>
      </c>
      <c r="O169" s="61">
        <v>1.8566911460000002</v>
      </c>
      <c r="P169" s="62">
        <f t="shared" si="2"/>
        <v>1.4876906496088741E-3</v>
      </c>
      <c r="Q169" s="62">
        <f>O169/'סכום נכסי הקרן'!$C$41</f>
        <v>2.4288145953597632E-5</v>
      </c>
    </row>
    <row r="170" spans="1:17">
      <c r="A170" s="60" t="s">
        <v>2645</v>
      </c>
      <c r="B170" s="67" t="s">
        <v>2388</v>
      </c>
      <c r="C170" s="54" t="s">
        <v>2488</v>
      </c>
      <c r="D170" s="124" t="s">
        <v>2721</v>
      </c>
      <c r="E170" s="54" t="s">
        <v>470</v>
      </c>
      <c r="F170" s="77">
        <v>45153</v>
      </c>
      <c r="G170" s="54" t="s">
        <v>127</v>
      </c>
      <c r="H170" s="61">
        <v>7.3299999994151905</v>
      </c>
      <c r="I170" s="67" t="s">
        <v>580</v>
      </c>
      <c r="J170" s="67" t="s">
        <v>129</v>
      </c>
      <c r="K170" s="68">
        <v>3.9705999999999998E-2</v>
      </c>
      <c r="L170" s="68">
        <v>4.3799999996981628E-2</v>
      </c>
      <c r="M170" s="61">
        <v>2154.6106110000001</v>
      </c>
      <c r="N170" s="63">
        <v>98.41</v>
      </c>
      <c r="O170" s="61">
        <v>2.1203522280000002</v>
      </c>
      <c r="P170" s="62">
        <f t="shared" si="2"/>
        <v>1.6989514870412075E-3</v>
      </c>
      <c r="Q170" s="62">
        <f>O170/'סכום נכסי הקרן'!$C$41</f>
        <v>2.7737205780104435E-5</v>
      </c>
    </row>
    <row r="171" spans="1:17">
      <c r="A171" s="60" t="s">
        <v>2645</v>
      </c>
      <c r="B171" s="67" t="s">
        <v>2388</v>
      </c>
      <c r="C171" s="54" t="s">
        <v>2489</v>
      </c>
      <c r="D171" s="124" t="s">
        <v>2721</v>
      </c>
      <c r="E171" s="54" t="s">
        <v>470</v>
      </c>
      <c r="F171" s="77">
        <v>43011</v>
      </c>
      <c r="G171" s="54" t="s">
        <v>127</v>
      </c>
      <c r="H171" s="61">
        <v>7.5700000001033336</v>
      </c>
      <c r="I171" s="67" t="s">
        <v>580</v>
      </c>
      <c r="J171" s="67" t="s">
        <v>129</v>
      </c>
      <c r="K171" s="68">
        <v>3.5499999999999997E-2</v>
      </c>
      <c r="L171" s="68">
        <v>3.620000000177144E-2</v>
      </c>
      <c r="M171" s="61">
        <v>1206.0112119999999</v>
      </c>
      <c r="N171" s="63">
        <v>112.34</v>
      </c>
      <c r="O171" s="61">
        <v>1.354832998</v>
      </c>
      <c r="P171" s="62">
        <f t="shared" si="2"/>
        <v>1.0855722489162764E-3</v>
      </c>
      <c r="Q171" s="62">
        <f>O171/'סכום נכסי הקרן'!$C$41</f>
        <v>1.7723131641504714E-5</v>
      </c>
    </row>
    <row r="172" spans="1:17">
      <c r="A172" s="60" t="s">
        <v>2645</v>
      </c>
      <c r="B172" s="67" t="s">
        <v>2388</v>
      </c>
      <c r="C172" s="54" t="s">
        <v>2490</v>
      </c>
      <c r="D172" s="124" t="s">
        <v>2721</v>
      </c>
      <c r="E172" s="54" t="s">
        <v>470</v>
      </c>
      <c r="F172" s="77">
        <v>43104</v>
      </c>
      <c r="G172" s="54" t="s">
        <v>127</v>
      </c>
      <c r="H172" s="61">
        <v>7.4100000010910803</v>
      </c>
      <c r="I172" s="67" t="s">
        <v>580</v>
      </c>
      <c r="J172" s="67" t="s">
        <v>129</v>
      </c>
      <c r="K172" s="68">
        <v>3.4700000000000002E-2</v>
      </c>
      <c r="L172" s="68">
        <v>4.3800000006449305E-2</v>
      </c>
      <c r="M172" s="61">
        <v>2142.9510089999999</v>
      </c>
      <c r="N172" s="63">
        <v>105.64</v>
      </c>
      <c r="O172" s="61">
        <v>2.2638134329999997</v>
      </c>
      <c r="P172" s="62">
        <f t="shared" si="2"/>
        <v>1.8139010809572014E-3</v>
      </c>
      <c r="Q172" s="62">
        <f>O172/'סכום נכסי הקרן'!$C$41</f>
        <v>2.9613881226758922E-5</v>
      </c>
    </row>
    <row r="173" spans="1:17">
      <c r="A173" s="60" t="s">
        <v>2645</v>
      </c>
      <c r="B173" s="67" t="s">
        <v>2388</v>
      </c>
      <c r="C173" s="54" t="s">
        <v>2491</v>
      </c>
      <c r="D173" s="124" t="s">
        <v>2721</v>
      </c>
      <c r="E173" s="54" t="s">
        <v>470</v>
      </c>
      <c r="F173" s="77">
        <v>43194</v>
      </c>
      <c r="G173" s="54" t="s">
        <v>127</v>
      </c>
      <c r="H173" s="61">
        <v>7.5800000008723396</v>
      </c>
      <c r="I173" s="67" t="s">
        <v>580</v>
      </c>
      <c r="J173" s="67" t="s">
        <v>129</v>
      </c>
      <c r="K173" s="68">
        <v>3.44E-2</v>
      </c>
      <c r="L173" s="68">
        <v>3.6900000005663694E-2</v>
      </c>
      <c r="M173" s="61">
        <v>1382.6265679999999</v>
      </c>
      <c r="N173" s="63">
        <v>111.1</v>
      </c>
      <c r="O173" s="61">
        <v>1.5360981770000002</v>
      </c>
      <c r="P173" s="62">
        <f t="shared" si="2"/>
        <v>1.230812620465923E-3</v>
      </c>
      <c r="Q173" s="62">
        <f>O173/'סכום נכסי הקרן'!$C$41</f>
        <v>2.0094336531096516E-5</v>
      </c>
    </row>
    <row r="174" spans="1:17">
      <c r="A174" s="60" t="s">
        <v>2645</v>
      </c>
      <c r="B174" s="67" t="s">
        <v>2388</v>
      </c>
      <c r="C174" s="54" t="s">
        <v>2492</v>
      </c>
      <c r="D174" s="124" t="s">
        <v>2721</v>
      </c>
      <c r="E174" s="54" t="s">
        <v>470</v>
      </c>
      <c r="F174" s="77">
        <v>43285</v>
      </c>
      <c r="G174" s="54" t="s">
        <v>127</v>
      </c>
      <c r="H174" s="61">
        <v>7.5300000009913779</v>
      </c>
      <c r="I174" s="67" t="s">
        <v>580</v>
      </c>
      <c r="J174" s="67" t="s">
        <v>129</v>
      </c>
      <c r="K174" s="68">
        <v>3.6600000000000001E-2</v>
      </c>
      <c r="L174" s="68">
        <v>3.7000000007775508E-2</v>
      </c>
      <c r="M174" s="61">
        <v>1844.517535</v>
      </c>
      <c r="N174" s="63">
        <v>111.56</v>
      </c>
      <c r="O174" s="61">
        <v>2.0577438320000003</v>
      </c>
      <c r="P174" s="62">
        <f t="shared" si="2"/>
        <v>1.6487859409206954E-3</v>
      </c>
      <c r="Q174" s="62">
        <f>O174/'סכום נכסי הקרן'!$C$41</f>
        <v>2.6918199418575398E-5</v>
      </c>
    </row>
    <row r="175" spans="1:17">
      <c r="A175" s="60" t="s">
        <v>2645</v>
      </c>
      <c r="B175" s="67" t="s">
        <v>2388</v>
      </c>
      <c r="C175" s="54" t="s">
        <v>2493</v>
      </c>
      <c r="D175" s="124" t="s">
        <v>2721</v>
      </c>
      <c r="E175" s="54" t="s">
        <v>470</v>
      </c>
      <c r="F175" s="77">
        <v>43377</v>
      </c>
      <c r="G175" s="54" t="s">
        <v>127</v>
      </c>
      <c r="H175" s="61">
        <v>7.4999999995051274</v>
      </c>
      <c r="I175" s="67" t="s">
        <v>580</v>
      </c>
      <c r="J175" s="67" t="s">
        <v>129</v>
      </c>
      <c r="K175" s="68">
        <v>3.6200000000000003E-2</v>
      </c>
      <c r="L175" s="68">
        <v>3.869999999772359E-2</v>
      </c>
      <c r="M175" s="61">
        <v>3687.7866399999998</v>
      </c>
      <c r="N175" s="63">
        <v>109.59</v>
      </c>
      <c r="O175" s="61">
        <v>4.0414456159999999</v>
      </c>
      <c r="P175" s="62">
        <f t="shared" si="2"/>
        <v>3.2382450181759935E-3</v>
      </c>
      <c r="Q175" s="62">
        <f>O175/'סכום נכסי הקרן'!$C$41</f>
        <v>5.286782413779835E-5</v>
      </c>
    </row>
    <row r="176" spans="1:17">
      <c r="A176" s="60" t="s">
        <v>2645</v>
      </c>
      <c r="B176" s="67" t="s">
        <v>2388</v>
      </c>
      <c r="C176" s="54" t="s">
        <v>2494</v>
      </c>
      <c r="D176" s="124" t="s">
        <v>2721</v>
      </c>
      <c r="E176" s="54" t="s">
        <v>470</v>
      </c>
      <c r="F176" s="77">
        <v>43469</v>
      </c>
      <c r="G176" s="54" t="s">
        <v>127</v>
      </c>
      <c r="H176" s="61">
        <v>7.5800000009527526</v>
      </c>
      <c r="I176" s="67" t="s">
        <v>580</v>
      </c>
      <c r="J176" s="67" t="s">
        <v>129</v>
      </c>
      <c r="K176" s="68">
        <v>3.8199999999999998E-2</v>
      </c>
      <c r="L176" s="68">
        <v>3.3800000004863703E-2</v>
      </c>
      <c r="M176" s="61">
        <v>2605.07593</v>
      </c>
      <c r="N176" s="63">
        <v>115.23</v>
      </c>
      <c r="O176" s="61">
        <v>3.0018290329999999</v>
      </c>
      <c r="P176" s="62">
        <f t="shared" si="2"/>
        <v>2.4052427856617506E-3</v>
      </c>
      <c r="Q176" s="62">
        <f>O176/'סכום נכסי הקרן'!$C$41</f>
        <v>3.9268168988861455E-5</v>
      </c>
    </row>
    <row r="177" spans="1:17">
      <c r="A177" s="60" t="s">
        <v>2645</v>
      </c>
      <c r="B177" s="67" t="s">
        <v>2388</v>
      </c>
      <c r="C177" s="54" t="s">
        <v>2495</v>
      </c>
      <c r="D177" s="124" t="s">
        <v>2721</v>
      </c>
      <c r="E177" s="54" t="s">
        <v>470</v>
      </c>
      <c r="F177" s="77">
        <v>43559</v>
      </c>
      <c r="G177" s="54" t="s">
        <v>127</v>
      </c>
      <c r="H177" s="61">
        <v>7.5899999999277714</v>
      </c>
      <c r="I177" s="67" t="s">
        <v>580</v>
      </c>
      <c r="J177" s="67" t="s">
        <v>129</v>
      </c>
      <c r="K177" s="68">
        <v>3.3700000000000001E-2</v>
      </c>
      <c r="L177" s="68">
        <v>3.6300000000103187E-2</v>
      </c>
      <c r="M177" s="61">
        <v>6185.788877</v>
      </c>
      <c r="N177" s="63">
        <v>109.67</v>
      </c>
      <c r="O177" s="61">
        <v>6.7839544109999999</v>
      </c>
      <c r="P177" s="62">
        <f t="shared" si="2"/>
        <v>5.4357051070989364E-3</v>
      </c>
      <c r="Q177" s="62">
        <f>O177/'סכום נכסי הקרן'!$C$41</f>
        <v>8.8743717678567766E-5</v>
      </c>
    </row>
    <row r="178" spans="1:17">
      <c r="A178" s="60" t="s">
        <v>2645</v>
      </c>
      <c r="B178" s="67" t="s">
        <v>2388</v>
      </c>
      <c r="C178" s="54" t="s">
        <v>2496</v>
      </c>
      <c r="D178" s="124" t="s">
        <v>2721</v>
      </c>
      <c r="E178" s="54" t="s">
        <v>470</v>
      </c>
      <c r="F178" s="77">
        <v>43742</v>
      </c>
      <c r="G178" s="54" t="s">
        <v>127</v>
      </c>
      <c r="H178" s="61">
        <v>7.4700000001470164</v>
      </c>
      <c r="I178" s="67" t="s">
        <v>580</v>
      </c>
      <c r="J178" s="67" t="s">
        <v>129</v>
      </c>
      <c r="K178" s="68">
        <v>2.75E-2</v>
      </c>
      <c r="L178" s="68">
        <v>4.6400000000345921E-2</v>
      </c>
      <c r="M178" s="61">
        <v>7201.5738000000001</v>
      </c>
      <c r="N178" s="63">
        <v>96.34</v>
      </c>
      <c r="O178" s="61">
        <v>6.9379964339999995</v>
      </c>
      <c r="P178" s="62">
        <f t="shared" si="2"/>
        <v>5.5591326775689329E-3</v>
      </c>
      <c r="Q178" s="62">
        <f>O178/'סכום נכסי הקרן'!$C$41</f>
        <v>9.0758805188233431E-5</v>
      </c>
    </row>
    <row r="179" spans="1:17">
      <c r="A179" s="60" t="s">
        <v>2645</v>
      </c>
      <c r="B179" s="67" t="s">
        <v>2388</v>
      </c>
      <c r="C179" s="54" t="s">
        <v>2497</v>
      </c>
      <c r="D179" s="124" t="s">
        <v>2721</v>
      </c>
      <c r="E179" s="54" t="s">
        <v>470</v>
      </c>
      <c r="F179" s="77">
        <v>42935</v>
      </c>
      <c r="G179" s="54" t="s">
        <v>127</v>
      </c>
      <c r="H179" s="61">
        <v>7.5399999997366418</v>
      </c>
      <c r="I179" s="67" t="s">
        <v>580</v>
      </c>
      <c r="J179" s="67" t="s">
        <v>129</v>
      </c>
      <c r="K179" s="68">
        <v>3.73E-2</v>
      </c>
      <c r="L179" s="68">
        <v>3.5999999998450834E-2</v>
      </c>
      <c r="M179" s="61">
        <v>5648.9922829999996</v>
      </c>
      <c r="N179" s="63">
        <v>114.27</v>
      </c>
      <c r="O179" s="61">
        <v>6.4551038049999994</v>
      </c>
      <c r="P179" s="62">
        <f t="shared" si="2"/>
        <v>5.1722105712853784E-3</v>
      </c>
      <c r="Q179" s="62">
        <f>O179/'סכום נכסי הקרן'!$C$41</f>
        <v>8.4441886686017199E-5</v>
      </c>
    </row>
    <row r="180" spans="1:17">
      <c r="A180" s="60" t="s">
        <v>2645</v>
      </c>
      <c r="B180" s="67" t="s">
        <v>2388</v>
      </c>
      <c r="C180" s="54" t="s">
        <v>2498</v>
      </c>
      <c r="D180" s="124" t="s">
        <v>2721</v>
      </c>
      <c r="E180" s="54" t="s">
        <v>470</v>
      </c>
      <c r="F180" s="77">
        <v>45284</v>
      </c>
      <c r="G180" s="54" t="s">
        <v>127</v>
      </c>
      <c r="H180" s="61">
        <v>7.2000000020793946</v>
      </c>
      <c r="I180" s="67" t="s">
        <v>580</v>
      </c>
      <c r="J180" s="67" t="s">
        <v>129</v>
      </c>
      <c r="K180" s="68">
        <v>4.4500000000000005E-2</v>
      </c>
      <c r="L180" s="68">
        <v>4.6900000016180277E-2</v>
      </c>
      <c r="M180" s="61">
        <v>1555.3975270000001</v>
      </c>
      <c r="N180" s="63">
        <v>98.94</v>
      </c>
      <c r="O180" s="61">
        <v>1.5389103789999998</v>
      </c>
      <c r="P180" s="62">
        <f t="shared" si="2"/>
        <v>1.2330659228685461E-3</v>
      </c>
      <c r="Q180" s="62">
        <f>O180/'סכום נכסי הקרן'!$C$41</f>
        <v>2.0131124110319983E-5</v>
      </c>
    </row>
    <row r="181" spans="1:17">
      <c r="A181" s="60" t="s">
        <v>2626</v>
      </c>
      <c r="B181" s="67" t="s">
        <v>2388</v>
      </c>
      <c r="C181" s="54" t="s">
        <v>2499</v>
      </c>
      <c r="D181" s="124" t="s">
        <v>2721</v>
      </c>
      <c r="E181" s="54" t="s">
        <v>2468</v>
      </c>
      <c r="F181" s="77">
        <v>40742</v>
      </c>
      <c r="G181" s="54" t="s">
        <v>2378</v>
      </c>
      <c r="H181" s="61">
        <v>4.9399999999544582</v>
      </c>
      <c r="I181" s="67" t="s">
        <v>260</v>
      </c>
      <c r="J181" s="67" t="s">
        <v>129</v>
      </c>
      <c r="K181" s="68">
        <v>0.06</v>
      </c>
      <c r="L181" s="68">
        <v>1.9099999999986607E-2</v>
      </c>
      <c r="M181" s="61">
        <v>21041.828380999999</v>
      </c>
      <c r="N181" s="63">
        <v>141.91999999999999</v>
      </c>
      <c r="O181" s="61">
        <v>29.862562343999997</v>
      </c>
      <c r="P181" s="62">
        <f t="shared" si="2"/>
        <v>2.3927649392976022E-2</v>
      </c>
      <c r="Q181" s="62">
        <f>O181/'סכום נכסי הקרן'!$C$41</f>
        <v>3.9064454759859158E-4</v>
      </c>
    </row>
    <row r="182" spans="1:17">
      <c r="A182" s="60" t="s">
        <v>2626</v>
      </c>
      <c r="B182" s="67" t="s">
        <v>2388</v>
      </c>
      <c r="C182" s="54" t="s">
        <v>2500</v>
      </c>
      <c r="D182" s="124" t="s">
        <v>2721</v>
      </c>
      <c r="E182" s="54" t="s">
        <v>2468</v>
      </c>
      <c r="F182" s="77">
        <v>42201</v>
      </c>
      <c r="G182" s="54" t="s">
        <v>2378</v>
      </c>
      <c r="H182" s="61">
        <v>4.5700000002590428</v>
      </c>
      <c r="I182" s="67" t="s">
        <v>260</v>
      </c>
      <c r="J182" s="67" t="s">
        <v>129</v>
      </c>
      <c r="K182" s="68">
        <v>4.2030000000000005E-2</v>
      </c>
      <c r="L182" s="68">
        <v>3.0099999999136526E-2</v>
      </c>
      <c r="M182" s="61">
        <v>1460.4166020000002</v>
      </c>
      <c r="N182" s="63">
        <v>118.95</v>
      </c>
      <c r="O182" s="61">
        <v>1.737165415</v>
      </c>
      <c r="P182" s="62">
        <f t="shared" si="2"/>
        <v>1.3919195716999553E-3</v>
      </c>
      <c r="Q182" s="62">
        <f>O182/'סכום נכסי הקרן'!$C$41</f>
        <v>2.2724580356813958E-5</v>
      </c>
    </row>
    <row r="183" spans="1:17">
      <c r="A183" s="60" t="s">
        <v>2646</v>
      </c>
      <c r="B183" s="67" t="s">
        <v>2388</v>
      </c>
      <c r="C183" s="54" t="s">
        <v>2501</v>
      </c>
      <c r="D183" s="124" t="s">
        <v>2721</v>
      </c>
      <c r="E183" s="54" t="s">
        <v>2468</v>
      </c>
      <c r="F183" s="77">
        <v>42521</v>
      </c>
      <c r="G183" s="54" t="s">
        <v>2378</v>
      </c>
      <c r="H183" s="61">
        <v>1.209999999735466</v>
      </c>
      <c r="I183" s="67" t="s">
        <v>125</v>
      </c>
      <c r="J183" s="67" t="s">
        <v>129</v>
      </c>
      <c r="K183" s="68">
        <v>2.3E-2</v>
      </c>
      <c r="L183" s="68">
        <v>3.2499999999999994E-2</v>
      </c>
      <c r="M183" s="61">
        <v>1079.29564</v>
      </c>
      <c r="N183" s="63">
        <v>112.08</v>
      </c>
      <c r="O183" s="61">
        <v>1.209674592</v>
      </c>
      <c r="P183" s="62">
        <f t="shared" si="2"/>
        <v>9.6926275727919576E-4</v>
      </c>
      <c r="Q183" s="62">
        <f>O183/'סכום נכסי הקרן'!$C$41</f>
        <v>1.5824254405559959E-5</v>
      </c>
    </row>
    <row r="184" spans="1:17">
      <c r="A184" s="60" t="s">
        <v>2647</v>
      </c>
      <c r="B184" s="67" t="s">
        <v>2388</v>
      </c>
      <c r="C184" s="54" t="s">
        <v>2502</v>
      </c>
      <c r="D184" s="124" t="s">
        <v>2721</v>
      </c>
      <c r="E184" s="54" t="s">
        <v>470</v>
      </c>
      <c r="F184" s="77">
        <v>44592</v>
      </c>
      <c r="G184" s="54" t="s">
        <v>127</v>
      </c>
      <c r="H184" s="61">
        <v>11.079999998007763</v>
      </c>
      <c r="I184" s="67" t="s">
        <v>580</v>
      </c>
      <c r="J184" s="67" t="s">
        <v>129</v>
      </c>
      <c r="K184" s="68">
        <v>2.7473999999999998E-2</v>
      </c>
      <c r="L184" s="68">
        <v>4.2499999995164475E-2</v>
      </c>
      <c r="M184" s="61">
        <v>2413.662652</v>
      </c>
      <c r="N184" s="63">
        <v>85.68</v>
      </c>
      <c r="O184" s="61">
        <v>2.0680261639999999</v>
      </c>
      <c r="P184" s="62">
        <f t="shared" si="2"/>
        <v>1.6570247528553184E-3</v>
      </c>
      <c r="Q184" s="62">
        <f>O184/'סכום נכסי הקרן'!$C$41</f>
        <v>2.7052706862582642E-5</v>
      </c>
    </row>
    <row r="185" spans="1:17">
      <c r="A185" s="60" t="s">
        <v>2647</v>
      </c>
      <c r="B185" s="67" t="s">
        <v>2388</v>
      </c>
      <c r="C185" s="54" t="s">
        <v>2503</v>
      </c>
      <c r="D185" s="124" t="s">
        <v>2721</v>
      </c>
      <c r="E185" s="54" t="s">
        <v>470</v>
      </c>
      <c r="F185" s="77">
        <v>44837</v>
      </c>
      <c r="G185" s="54" t="s">
        <v>127</v>
      </c>
      <c r="H185" s="61">
        <v>10.899999999904763</v>
      </c>
      <c r="I185" s="67" t="s">
        <v>580</v>
      </c>
      <c r="J185" s="67" t="s">
        <v>129</v>
      </c>
      <c r="K185" s="68">
        <v>3.9636999999999999E-2</v>
      </c>
      <c r="L185" s="68">
        <v>3.8999999999047616E-2</v>
      </c>
      <c r="M185" s="61">
        <v>2132.6155709999998</v>
      </c>
      <c r="N185" s="63">
        <v>98.47</v>
      </c>
      <c r="O185" s="61">
        <v>2.099986548</v>
      </c>
      <c r="P185" s="62">
        <f t="shared" si="2"/>
        <v>1.6826333009098203E-3</v>
      </c>
      <c r="Q185" s="62">
        <f>O185/'סכום נכסי הקרן'!$C$41</f>
        <v>2.7470793884216463E-5</v>
      </c>
    </row>
    <row r="186" spans="1:17">
      <c r="A186" s="60" t="s">
        <v>2647</v>
      </c>
      <c r="B186" s="67" t="s">
        <v>2388</v>
      </c>
      <c r="C186" s="54" t="s">
        <v>2504</v>
      </c>
      <c r="D186" s="124" t="s">
        <v>2721</v>
      </c>
      <c r="E186" s="54" t="s">
        <v>470</v>
      </c>
      <c r="F186" s="77">
        <v>45076</v>
      </c>
      <c r="G186" s="54" t="s">
        <v>127</v>
      </c>
      <c r="H186" s="61">
        <v>10.730000000749822</v>
      </c>
      <c r="I186" s="67" t="s">
        <v>580</v>
      </c>
      <c r="J186" s="67" t="s">
        <v>129</v>
      </c>
      <c r="K186" s="68">
        <v>4.4936999999999998E-2</v>
      </c>
      <c r="L186" s="68">
        <v>4.1700000002655627E-2</v>
      </c>
      <c r="M186" s="61">
        <v>2601.7109209999999</v>
      </c>
      <c r="N186" s="63">
        <v>98.42</v>
      </c>
      <c r="O186" s="61">
        <v>2.5606038959999999</v>
      </c>
      <c r="P186" s="62">
        <f t="shared" si="2"/>
        <v>2.0517071359111515E-3</v>
      </c>
      <c r="Q186" s="62">
        <f>O186/'סכום נכסי הקרן'!$C$41</f>
        <v>3.3496320208874809E-5</v>
      </c>
    </row>
    <row r="187" spans="1:17">
      <c r="A187" s="60" t="s">
        <v>2647</v>
      </c>
      <c r="B187" s="67" t="s">
        <v>2388</v>
      </c>
      <c r="C187" s="54" t="s">
        <v>2505</v>
      </c>
      <c r="D187" s="124" t="s">
        <v>2721</v>
      </c>
      <c r="E187" s="54" t="s">
        <v>470</v>
      </c>
      <c r="F187" s="77">
        <v>45291</v>
      </c>
      <c r="G187" s="54" t="s">
        <v>127</v>
      </c>
      <c r="H187" s="61">
        <v>10.649999999336112</v>
      </c>
      <c r="I187" s="67" t="s">
        <v>580</v>
      </c>
      <c r="J187" s="67" t="s">
        <v>129</v>
      </c>
      <c r="K187" s="68">
        <v>4.7819E-2</v>
      </c>
      <c r="L187" s="68">
        <v>4.2399999995626159E-2</v>
      </c>
      <c r="M187" s="61">
        <v>1283.5347529999999</v>
      </c>
      <c r="N187" s="63">
        <v>99.75</v>
      </c>
      <c r="O187" s="61">
        <v>1.2803360689999999</v>
      </c>
      <c r="P187" s="62">
        <f t="shared" si="2"/>
        <v>1.0258809077168304E-3</v>
      </c>
      <c r="Q187" s="62">
        <f>O187/'סכום נכסי הקרן'!$C$41</f>
        <v>1.6748606455371896E-5</v>
      </c>
    </row>
    <row r="188" spans="1:17">
      <c r="A188" s="60" t="s">
        <v>2648</v>
      </c>
      <c r="B188" s="67" t="s">
        <v>2379</v>
      </c>
      <c r="C188" s="54" t="s">
        <v>2506</v>
      </c>
      <c r="D188" s="124" t="s">
        <v>2721</v>
      </c>
      <c r="E188" s="54" t="s">
        <v>470</v>
      </c>
      <c r="F188" s="77">
        <v>42432</v>
      </c>
      <c r="G188" s="54" t="s">
        <v>127</v>
      </c>
      <c r="H188" s="61">
        <v>4.3699999998622641</v>
      </c>
      <c r="I188" s="67" t="s">
        <v>580</v>
      </c>
      <c r="J188" s="67" t="s">
        <v>129</v>
      </c>
      <c r="K188" s="68">
        <v>2.5399999999999999E-2</v>
      </c>
      <c r="L188" s="68">
        <v>2.1199999999226747E-2</v>
      </c>
      <c r="M188" s="61">
        <v>7140.0611689999987</v>
      </c>
      <c r="N188" s="63">
        <v>115.92</v>
      </c>
      <c r="O188" s="61">
        <v>8.2767589220000009</v>
      </c>
      <c r="P188" s="62">
        <f t="shared" si="2"/>
        <v>6.63182828433988E-3</v>
      </c>
      <c r="Q188" s="62">
        <f>O188/'סכום נכסי הקרן'!$C$41</f>
        <v>1.0827171183175202E-4</v>
      </c>
    </row>
    <row r="189" spans="1:17">
      <c r="A189" s="60" t="s">
        <v>2649</v>
      </c>
      <c r="B189" s="67" t="s">
        <v>2388</v>
      </c>
      <c r="C189" s="54" t="s">
        <v>2507</v>
      </c>
      <c r="D189" s="124" t="s">
        <v>2721</v>
      </c>
      <c r="E189" s="54" t="s">
        <v>470</v>
      </c>
      <c r="F189" s="77">
        <v>42242</v>
      </c>
      <c r="G189" s="54" t="s">
        <v>127</v>
      </c>
      <c r="H189" s="61">
        <v>2.9199999999904755</v>
      </c>
      <c r="I189" s="67" t="s">
        <v>466</v>
      </c>
      <c r="J189" s="67" t="s">
        <v>129</v>
      </c>
      <c r="K189" s="68">
        <v>2.3599999999999999E-2</v>
      </c>
      <c r="L189" s="68">
        <v>2.7799999999936501E-2</v>
      </c>
      <c r="M189" s="61">
        <v>11440.136667000002</v>
      </c>
      <c r="N189" s="63">
        <v>110.13</v>
      </c>
      <c r="O189" s="61">
        <v>12.599024136000001</v>
      </c>
      <c r="P189" s="62">
        <f t="shared" si="2"/>
        <v>1.0095082556786062E-2</v>
      </c>
      <c r="Q189" s="62">
        <f>O189/'סכום נכסי הקרן'!$C$41</f>
        <v>1.6481305345119975E-4</v>
      </c>
    </row>
    <row r="190" spans="1:17">
      <c r="A190" s="60" t="s">
        <v>2650</v>
      </c>
      <c r="B190" s="67" t="s">
        <v>2379</v>
      </c>
      <c r="C190" s="54">
        <v>7134</v>
      </c>
      <c r="D190" s="124" t="s">
        <v>2721</v>
      </c>
      <c r="E190" s="54" t="s">
        <v>470</v>
      </c>
      <c r="F190" s="77">
        <v>43705</v>
      </c>
      <c r="G190" s="54" t="s">
        <v>127</v>
      </c>
      <c r="H190" s="61">
        <v>5.1799999966589185</v>
      </c>
      <c r="I190" s="67" t="s">
        <v>580</v>
      </c>
      <c r="J190" s="67" t="s">
        <v>129</v>
      </c>
      <c r="K190" s="68">
        <v>0.04</v>
      </c>
      <c r="L190" s="68">
        <v>3.4699999985245589E-2</v>
      </c>
      <c r="M190" s="61">
        <v>719.82257900000002</v>
      </c>
      <c r="N190" s="63">
        <v>113.93</v>
      </c>
      <c r="O190" s="61">
        <v>0.8200938430000001</v>
      </c>
      <c r="P190" s="62">
        <f t="shared" si="2"/>
        <v>6.5710764262615171E-4</v>
      </c>
      <c r="Q190" s="62">
        <f>O190/'סכום נכסי הקרן'!$C$41</f>
        <v>1.072798725697741E-5</v>
      </c>
    </row>
    <row r="191" spans="1:17">
      <c r="A191" s="60" t="s">
        <v>2650</v>
      </c>
      <c r="B191" s="67" t="s">
        <v>2379</v>
      </c>
      <c r="C191" s="54" t="s">
        <v>2508</v>
      </c>
      <c r="D191" s="124" t="s">
        <v>2721</v>
      </c>
      <c r="E191" s="54" t="s">
        <v>470</v>
      </c>
      <c r="F191" s="77">
        <v>43256</v>
      </c>
      <c r="G191" s="54" t="s">
        <v>127</v>
      </c>
      <c r="H191" s="61">
        <v>5.1899999999400013</v>
      </c>
      <c r="I191" s="67" t="s">
        <v>580</v>
      </c>
      <c r="J191" s="67" t="s">
        <v>129</v>
      </c>
      <c r="K191" s="68">
        <v>0.04</v>
      </c>
      <c r="L191" s="68">
        <v>3.4099999999282933E-2</v>
      </c>
      <c r="M191" s="61">
        <v>11826.623573999999</v>
      </c>
      <c r="N191" s="63">
        <v>115.56</v>
      </c>
      <c r="O191" s="61">
        <v>13.666845177999999</v>
      </c>
      <c r="P191" s="62">
        <f t="shared" si="2"/>
        <v>1.0950683868324283E-2</v>
      </c>
      <c r="Q191" s="62">
        <f>O191/'סכום נכסי הקרן'!$C$41</f>
        <v>1.78781662811078E-4</v>
      </c>
    </row>
    <row r="192" spans="1:17">
      <c r="A192" s="60" t="s">
        <v>2651</v>
      </c>
      <c r="B192" s="67" t="s">
        <v>2388</v>
      </c>
      <c r="C192" s="54" t="s">
        <v>2509</v>
      </c>
      <c r="D192" s="124" t="s">
        <v>2721</v>
      </c>
      <c r="E192" s="54" t="s">
        <v>470</v>
      </c>
      <c r="F192" s="77">
        <v>44294</v>
      </c>
      <c r="G192" s="54" t="s">
        <v>127</v>
      </c>
      <c r="H192" s="61">
        <v>7.4900000001651152</v>
      </c>
      <c r="I192" s="67" t="s">
        <v>580</v>
      </c>
      <c r="J192" s="67" t="s">
        <v>129</v>
      </c>
      <c r="K192" s="68">
        <v>0.03</v>
      </c>
      <c r="L192" s="68">
        <v>4.2800000000740163E-2</v>
      </c>
      <c r="M192" s="61">
        <v>6874.1362410000002</v>
      </c>
      <c r="N192" s="63">
        <v>102.2</v>
      </c>
      <c r="O192" s="61">
        <v>7.0253675160000011</v>
      </c>
      <c r="P192" s="62">
        <f t="shared" si="2"/>
        <v>5.6291395508271166E-3</v>
      </c>
      <c r="Q192" s="62">
        <f>O192/'סכום נכסי הקרן'!$C$41</f>
        <v>9.1901742502450474E-5</v>
      </c>
    </row>
    <row r="193" spans="1:17">
      <c r="A193" s="60" t="s">
        <v>2651</v>
      </c>
      <c r="B193" s="67" t="s">
        <v>2388</v>
      </c>
      <c r="C193" s="54" t="s">
        <v>2510</v>
      </c>
      <c r="D193" s="124" t="s">
        <v>2721</v>
      </c>
      <c r="E193" s="54" t="s">
        <v>470</v>
      </c>
      <c r="F193" s="77">
        <v>42326</v>
      </c>
      <c r="G193" s="54" t="s">
        <v>127</v>
      </c>
      <c r="H193" s="61">
        <v>6.1900000182509931</v>
      </c>
      <c r="I193" s="67" t="s">
        <v>580</v>
      </c>
      <c r="J193" s="67" t="s">
        <v>129</v>
      </c>
      <c r="K193" s="68">
        <v>8.0500000000000002E-2</v>
      </c>
      <c r="L193" s="68">
        <v>7.3700000266745294E-2</v>
      </c>
      <c r="M193" s="61">
        <v>99.602030999999982</v>
      </c>
      <c r="N193" s="63">
        <v>107.27</v>
      </c>
      <c r="O193" s="61">
        <v>0.10684349500000001</v>
      </c>
      <c r="P193" s="62">
        <f t="shared" si="2"/>
        <v>8.5609321090085333E-5</v>
      </c>
      <c r="Q193" s="62">
        <f>O193/'סכום נכסי הקרן'!$C$41</f>
        <v>1.3976640144717312E-6</v>
      </c>
    </row>
    <row r="194" spans="1:17">
      <c r="A194" s="60" t="s">
        <v>2651</v>
      </c>
      <c r="B194" s="67" t="s">
        <v>2388</v>
      </c>
      <c r="C194" s="54" t="s">
        <v>2511</v>
      </c>
      <c r="D194" s="124" t="s">
        <v>2721</v>
      </c>
      <c r="E194" s="54" t="s">
        <v>470</v>
      </c>
      <c r="F194" s="77">
        <v>42606</v>
      </c>
      <c r="G194" s="54" t="s">
        <v>127</v>
      </c>
      <c r="H194" s="61">
        <v>6.189999995438499</v>
      </c>
      <c r="I194" s="67" t="s">
        <v>580</v>
      </c>
      <c r="J194" s="67" t="s">
        <v>129</v>
      </c>
      <c r="K194" s="68">
        <v>8.0500000000000002E-2</v>
      </c>
      <c r="L194" s="68">
        <v>7.3699999952159867E-2</v>
      </c>
      <c r="M194" s="61">
        <v>418.95380799999998</v>
      </c>
      <c r="N194" s="63">
        <v>107.27</v>
      </c>
      <c r="O194" s="61">
        <v>0.44941339499999994</v>
      </c>
      <c r="P194" s="62">
        <f t="shared" si="2"/>
        <v>3.6009656586711566E-4</v>
      </c>
      <c r="Q194" s="62">
        <f>O194/'סכום נכסי הקרן'!$C$41</f>
        <v>5.8789627745991426E-6</v>
      </c>
    </row>
    <row r="195" spans="1:17">
      <c r="A195" s="60" t="s">
        <v>2651</v>
      </c>
      <c r="B195" s="67" t="s">
        <v>2388</v>
      </c>
      <c r="C195" s="54" t="s">
        <v>2512</v>
      </c>
      <c r="D195" s="124" t="s">
        <v>2721</v>
      </c>
      <c r="E195" s="54" t="s">
        <v>470</v>
      </c>
      <c r="F195" s="77">
        <v>42648</v>
      </c>
      <c r="G195" s="54" t="s">
        <v>127</v>
      </c>
      <c r="H195" s="61">
        <v>6.1900000027410584</v>
      </c>
      <c r="I195" s="67" t="s">
        <v>580</v>
      </c>
      <c r="J195" s="67" t="s">
        <v>129</v>
      </c>
      <c r="K195" s="68">
        <v>8.0500000000000002E-2</v>
      </c>
      <c r="L195" s="68">
        <v>7.3700000048271722E-2</v>
      </c>
      <c r="M195" s="61">
        <v>384.30872399999998</v>
      </c>
      <c r="N195" s="63">
        <v>107.27</v>
      </c>
      <c r="O195" s="61">
        <v>0.41224947300000003</v>
      </c>
      <c r="P195" s="62">
        <f t="shared" si="2"/>
        <v>3.303186357136245E-4</v>
      </c>
      <c r="Q195" s="62">
        <f>O195/'סכום נכסי הקרן'!$C$41</f>
        <v>5.3928061169941651E-6</v>
      </c>
    </row>
    <row r="196" spans="1:17">
      <c r="A196" s="60" t="s">
        <v>2651</v>
      </c>
      <c r="B196" s="67" t="s">
        <v>2388</v>
      </c>
      <c r="C196" s="54" t="s">
        <v>2513</v>
      </c>
      <c r="D196" s="124" t="s">
        <v>2721</v>
      </c>
      <c r="E196" s="54" t="s">
        <v>470</v>
      </c>
      <c r="F196" s="77">
        <v>42718</v>
      </c>
      <c r="G196" s="54" t="s">
        <v>127</v>
      </c>
      <c r="H196" s="61">
        <v>6.1899999916327673</v>
      </c>
      <c r="I196" s="67" t="s">
        <v>580</v>
      </c>
      <c r="J196" s="67" t="s">
        <v>129</v>
      </c>
      <c r="K196" s="68">
        <v>8.0500000000000002E-2</v>
      </c>
      <c r="L196" s="68">
        <v>7.3699999880914482E-2</v>
      </c>
      <c r="M196" s="61">
        <v>268.50684100000001</v>
      </c>
      <c r="N196" s="63">
        <v>107.27</v>
      </c>
      <c r="O196" s="61">
        <v>0.28802833900000002</v>
      </c>
      <c r="P196" s="62">
        <f t="shared" si="2"/>
        <v>2.3078532349110208E-4</v>
      </c>
      <c r="Q196" s="62">
        <f>O196/'סכום נכסי הקרן'!$C$41</f>
        <v>3.7678180086524189E-6</v>
      </c>
    </row>
    <row r="197" spans="1:17">
      <c r="A197" s="60" t="s">
        <v>2651</v>
      </c>
      <c r="B197" s="67" t="s">
        <v>2388</v>
      </c>
      <c r="C197" s="54" t="s">
        <v>2514</v>
      </c>
      <c r="D197" s="124" t="s">
        <v>2721</v>
      </c>
      <c r="E197" s="54" t="s">
        <v>470</v>
      </c>
      <c r="F197" s="77">
        <v>42900</v>
      </c>
      <c r="G197" s="54" t="s">
        <v>127</v>
      </c>
      <c r="H197" s="61">
        <v>6.1899999922035409</v>
      </c>
      <c r="I197" s="67" t="s">
        <v>580</v>
      </c>
      <c r="J197" s="67" t="s">
        <v>129</v>
      </c>
      <c r="K197" s="68">
        <v>8.0500000000000002E-2</v>
      </c>
      <c r="L197" s="68">
        <v>7.3699999906794197E-2</v>
      </c>
      <c r="M197" s="61">
        <v>318.05655400000001</v>
      </c>
      <c r="N197" s="63">
        <v>107.27</v>
      </c>
      <c r="O197" s="61">
        <v>0.34118051399999999</v>
      </c>
      <c r="P197" s="62">
        <f t="shared" si="2"/>
        <v>2.7337398662133198E-4</v>
      </c>
      <c r="Q197" s="62">
        <f>O197/'סכום נכסי הקרן'!$C$41</f>
        <v>4.4631236263543101E-6</v>
      </c>
    </row>
    <row r="198" spans="1:17">
      <c r="A198" s="60" t="s">
        <v>2651</v>
      </c>
      <c r="B198" s="67" t="s">
        <v>2388</v>
      </c>
      <c r="C198" s="54" t="s">
        <v>2515</v>
      </c>
      <c r="D198" s="124" t="s">
        <v>2721</v>
      </c>
      <c r="E198" s="54" t="s">
        <v>470</v>
      </c>
      <c r="F198" s="77">
        <v>43075</v>
      </c>
      <c r="G198" s="54" t="s">
        <v>127</v>
      </c>
      <c r="H198" s="61">
        <v>6.1899999874825493</v>
      </c>
      <c r="I198" s="67" t="s">
        <v>580</v>
      </c>
      <c r="J198" s="67" t="s">
        <v>129</v>
      </c>
      <c r="K198" s="68">
        <v>8.0500000000000002E-2</v>
      </c>
      <c r="L198" s="68">
        <v>7.3699999860654786E-2</v>
      </c>
      <c r="M198" s="61">
        <v>197.35589300000001</v>
      </c>
      <c r="N198" s="63">
        <v>107.27</v>
      </c>
      <c r="O198" s="61">
        <v>0.211704435</v>
      </c>
      <c r="P198" s="62">
        <f t="shared" si="2"/>
        <v>1.696301019740144E-4</v>
      </c>
      <c r="Q198" s="62">
        <f>O198/'סכום נכסי הקרן'!$C$41</f>
        <v>2.76939340578076E-6</v>
      </c>
    </row>
    <row r="199" spans="1:17">
      <c r="A199" s="60" t="s">
        <v>2651</v>
      </c>
      <c r="B199" s="67" t="s">
        <v>2388</v>
      </c>
      <c r="C199" s="54" t="s">
        <v>2516</v>
      </c>
      <c r="D199" s="124" t="s">
        <v>2721</v>
      </c>
      <c r="E199" s="54" t="s">
        <v>470</v>
      </c>
      <c r="F199" s="77">
        <v>43292</v>
      </c>
      <c r="G199" s="54" t="s">
        <v>127</v>
      </c>
      <c r="H199" s="61">
        <v>6.1899999989952708</v>
      </c>
      <c r="I199" s="67" t="s">
        <v>580</v>
      </c>
      <c r="J199" s="67" t="s">
        <v>129</v>
      </c>
      <c r="K199" s="68">
        <v>8.0500000000000002E-2</v>
      </c>
      <c r="L199" s="68">
        <v>7.3699999994110199E-2</v>
      </c>
      <c r="M199" s="61">
        <v>538.14465700000005</v>
      </c>
      <c r="N199" s="63">
        <v>107.27</v>
      </c>
      <c r="O199" s="61">
        <v>0.57726988200000007</v>
      </c>
      <c r="P199" s="62">
        <f t="shared" si="2"/>
        <v>4.6254273770970965E-4</v>
      </c>
      <c r="Q199" s="62">
        <f>O199/'סכום נכסי הקרן'!$C$41</f>
        <v>7.551506441358386E-6</v>
      </c>
    </row>
    <row r="200" spans="1:17">
      <c r="A200" s="60" t="s">
        <v>2652</v>
      </c>
      <c r="B200" s="67" t="s">
        <v>2388</v>
      </c>
      <c r="C200" s="54" t="s">
        <v>2517</v>
      </c>
      <c r="D200" s="124" t="s">
        <v>2721</v>
      </c>
      <c r="E200" s="54" t="s">
        <v>453</v>
      </c>
      <c r="F200" s="77">
        <v>44376</v>
      </c>
      <c r="G200" s="54" t="s">
        <v>239</v>
      </c>
      <c r="H200" s="61">
        <v>4.2399999998514648</v>
      </c>
      <c r="I200" s="67" t="s">
        <v>125</v>
      </c>
      <c r="J200" s="67" t="s">
        <v>129</v>
      </c>
      <c r="K200" s="68">
        <v>7.400000000000001E-2</v>
      </c>
      <c r="L200" s="68">
        <v>7.2799999997314943E-2</v>
      </c>
      <c r="M200" s="61">
        <v>7042.5484720000004</v>
      </c>
      <c r="N200" s="63">
        <v>99.42</v>
      </c>
      <c r="O200" s="61">
        <v>7.0017019709999992</v>
      </c>
      <c r="P200" s="62">
        <f t="shared" ref="P200:P263" si="3">IFERROR(O200/$O$8,0)</f>
        <v>5.6101773178837159E-3</v>
      </c>
      <c r="Q200" s="62">
        <f>O200/'סכום נכסי הקרן'!$C$41</f>
        <v>9.1592163705637764E-5</v>
      </c>
    </row>
    <row r="201" spans="1:17">
      <c r="A201" s="60" t="s">
        <v>2652</v>
      </c>
      <c r="B201" s="67" t="s">
        <v>2388</v>
      </c>
      <c r="C201" s="54" t="s">
        <v>2518</v>
      </c>
      <c r="D201" s="124" t="s">
        <v>2721</v>
      </c>
      <c r="E201" s="54" t="s">
        <v>453</v>
      </c>
      <c r="F201" s="77">
        <v>44431</v>
      </c>
      <c r="G201" s="54" t="s">
        <v>239</v>
      </c>
      <c r="H201" s="61">
        <v>4.2399999995037376</v>
      </c>
      <c r="I201" s="67" t="s">
        <v>125</v>
      </c>
      <c r="J201" s="67" t="s">
        <v>129</v>
      </c>
      <c r="K201" s="68">
        <v>7.400000000000001E-2</v>
      </c>
      <c r="L201" s="68">
        <v>7.2699999989247657E-2</v>
      </c>
      <c r="M201" s="61">
        <v>1215.6016910000001</v>
      </c>
      <c r="N201" s="63">
        <v>99.46</v>
      </c>
      <c r="O201" s="61">
        <v>1.2090374899999998</v>
      </c>
      <c r="P201" s="62">
        <f t="shared" si="3"/>
        <v>9.6875227351333657E-4</v>
      </c>
      <c r="Q201" s="62">
        <f>O201/'סכום נכסי הקרן'!$C$41</f>
        <v>1.5815920210399566E-5</v>
      </c>
    </row>
    <row r="202" spans="1:17">
      <c r="A202" s="60" t="s">
        <v>2652</v>
      </c>
      <c r="B202" s="67" t="s">
        <v>2388</v>
      </c>
      <c r="C202" s="54" t="s">
        <v>2519</v>
      </c>
      <c r="D202" s="124" t="s">
        <v>2721</v>
      </c>
      <c r="E202" s="54" t="s">
        <v>453</v>
      </c>
      <c r="F202" s="77">
        <v>44859</v>
      </c>
      <c r="G202" s="54" t="s">
        <v>239</v>
      </c>
      <c r="H202" s="61">
        <v>4.2500000002656373</v>
      </c>
      <c r="I202" s="67" t="s">
        <v>125</v>
      </c>
      <c r="J202" s="67" t="s">
        <v>129</v>
      </c>
      <c r="K202" s="68">
        <v>7.400000000000001E-2</v>
      </c>
      <c r="L202" s="68">
        <v>6.7100000005418992E-2</v>
      </c>
      <c r="M202" s="61">
        <v>3700.1540490000002</v>
      </c>
      <c r="N202" s="63">
        <v>101.74</v>
      </c>
      <c r="O202" s="61">
        <v>3.7645368760000002</v>
      </c>
      <c r="P202" s="62">
        <f t="shared" si="3"/>
        <v>3.016369374410213E-3</v>
      </c>
      <c r="Q202" s="62">
        <f>O202/'סכום נכסי הקרן'!$C$41</f>
        <v>4.9245466209590288E-5</v>
      </c>
    </row>
    <row r="203" spans="1:17">
      <c r="A203" s="60" t="s">
        <v>2653</v>
      </c>
      <c r="B203" s="67" t="s">
        <v>2388</v>
      </c>
      <c r="C203" s="54" t="s">
        <v>2520</v>
      </c>
      <c r="D203" s="124" t="s">
        <v>2721</v>
      </c>
      <c r="E203" s="54" t="s">
        <v>453</v>
      </c>
      <c r="F203" s="77">
        <v>42516</v>
      </c>
      <c r="G203" s="54" t="s">
        <v>239</v>
      </c>
      <c r="H203" s="61">
        <v>3.3800000001728585</v>
      </c>
      <c r="I203" s="67" t="s">
        <v>243</v>
      </c>
      <c r="J203" s="67" t="s">
        <v>129</v>
      </c>
      <c r="K203" s="68">
        <v>2.3269999999999999E-2</v>
      </c>
      <c r="L203" s="68">
        <v>3.0800000001624448E-2</v>
      </c>
      <c r="M203" s="61">
        <v>8691.491865</v>
      </c>
      <c r="N203" s="63">
        <v>110.49</v>
      </c>
      <c r="O203" s="61">
        <v>9.6032297930000006</v>
      </c>
      <c r="P203" s="62">
        <f t="shared" si="3"/>
        <v>7.6946751213146916E-3</v>
      </c>
      <c r="Q203" s="62">
        <f>O203/'סכום נכסי הקרן'!$C$41</f>
        <v>1.2562382674189863E-4</v>
      </c>
    </row>
    <row r="204" spans="1:17">
      <c r="A204" s="60" t="s">
        <v>2654</v>
      </c>
      <c r="B204" s="67" t="s">
        <v>2379</v>
      </c>
      <c r="C204" s="54" t="s">
        <v>2521</v>
      </c>
      <c r="D204" s="124" t="s">
        <v>2721</v>
      </c>
      <c r="E204" s="54" t="s">
        <v>2468</v>
      </c>
      <c r="F204" s="77">
        <v>42978</v>
      </c>
      <c r="G204" s="54" t="s">
        <v>2378</v>
      </c>
      <c r="H204" s="61">
        <v>0.55999999963226765</v>
      </c>
      <c r="I204" s="67" t="s">
        <v>125</v>
      </c>
      <c r="J204" s="67" t="s">
        <v>129</v>
      </c>
      <c r="K204" s="68">
        <v>2.76E-2</v>
      </c>
      <c r="L204" s="68">
        <v>5.6900000049643858E-2</v>
      </c>
      <c r="M204" s="61">
        <v>218.972891</v>
      </c>
      <c r="N204" s="63">
        <v>99.35</v>
      </c>
      <c r="O204" s="61">
        <v>0.217549568</v>
      </c>
      <c r="P204" s="62">
        <f t="shared" si="3"/>
        <v>1.7431356789593367E-4</v>
      </c>
      <c r="Q204" s="62">
        <f>O204/'סכום נכסי הקרן'!$C$41</f>
        <v>2.8458560117063826E-6</v>
      </c>
    </row>
    <row r="205" spans="1:17">
      <c r="A205" s="60" t="s">
        <v>2655</v>
      </c>
      <c r="B205" s="67" t="s">
        <v>2388</v>
      </c>
      <c r="C205" s="54" t="s">
        <v>2522</v>
      </c>
      <c r="D205" s="124" t="s">
        <v>2721</v>
      </c>
      <c r="E205" s="54" t="s">
        <v>470</v>
      </c>
      <c r="F205" s="77">
        <v>42794</v>
      </c>
      <c r="G205" s="54" t="s">
        <v>127</v>
      </c>
      <c r="H205" s="61">
        <v>5.1600000000619106</v>
      </c>
      <c r="I205" s="67" t="s">
        <v>580</v>
      </c>
      <c r="J205" s="67" t="s">
        <v>129</v>
      </c>
      <c r="K205" s="68">
        <v>2.8999999999999998E-2</v>
      </c>
      <c r="L205" s="68">
        <v>2.4200000000145671E-2</v>
      </c>
      <c r="M205" s="61">
        <v>18841.598331000001</v>
      </c>
      <c r="N205" s="63">
        <v>116.59</v>
      </c>
      <c r="O205" s="61">
        <v>21.967418753999997</v>
      </c>
      <c r="P205" s="62">
        <f t="shared" si="3"/>
        <v>1.7601593860548534E-2</v>
      </c>
      <c r="Q205" s="62">
        <f>O205/'סכום נכסי הקרן'!$C$41</f>
        <v>2.873649039962351E-4</v>
      </c>
    </row>
    <row r="206" spans="1:17">
      <c r="A206" s="60" t="s">
        <v>2656</v>
      </c>
      <c r="B206" s="67" t="s">
        <v>2388</v>
      </c>
      <c r="C206" s="54" t="s">
        <v>2523</v>
      </c>
      <c r="D206" s="124" t="s">
        <v>2721</v>
      </c>
      <c r="E206" s="54" t="s">
        <v>470</v>
      </c>
      <c r="F206" s="77">
        <v>44728</v>
      </c>
      <c r="G206" s="54" t="s">
        <v>127</v>
      </c>
      <c r="H206" s="61">
        <v>9.3800000010233333</v>
      </c>
      <c r="I206" s="67" t="s">
        <v>580</v>
      </c>
      <c r="J206" s="67" t="s">
        <v>129</v>
      </c>
      <c r="K206" s="68">
        <v>2.6314999999999998E-2</v>
      </c>
      <c r="L206" s="68">
        <v>3.1700000005510258E-2</v>
      </c>
      <c r="M206" s="61">
        <v>2508.6072829999998</v>
      </c>
      <c r="N206" s="63">
        <v>101.28</v>
      </c>
      <c r="O206" s="61">
        <v>2.5407174799999996</v>
      </c>
      <c r="P206" s="62">
        <f t="shared" si="3"/>
        <v>2.0357729644140937E-3</v>
      </c>
      <c r="Q206" s="62">
        <f>O206/'סכום נכסי הקרן'!$C$41</f>
        <v>3.3236177763890066E-5</v>
      </c>
    </row>
    <row r="207" spans="1:17">
      <c r="A207" s="60" t="s">
        <v>2656</v>
      </c>
      <c r="B207" s="67" t="s">
        <v>2388</v>
      </c>
      <c r="C207" s="54" t="s">
        <v>2524</v>
      </c>
      <c r="D207" s="124" t="s">
        <v>2721</v>
      </c>
      <c r="E207" s="54" t="s">
        <v>470</v>
      </c>
      <c r="F207" s="77">
        <v>44923</v>
      </c>
      <c r="G207" s="54" t="s">
        <v>127</v>
      </c>
      <c r="H207" s="61">
        <v>9.0899999951723025</v>
      </c>
      <c r="I207" s="67" t="s">
        <v>580</v>
      </c>
      <c r="J207" s="67" t="s">
        <v>129</v>
      </c>
      <c r="K207" s="68">
        <v>3.0750000000000003E-2</v>
      </c>
      <c r="L207" s="68">
        <v>3.6799999977718316E-2</v>
      </c>
      <c r="M207" s="61">
        <v>816.41101200000003</v>
      </c>
      <c r="N207" s="63">
        <v>98.95</v>
      </c>
      <c r="O207" s="61">
        <v>0.80783870999999996</v>
      </c>
      <c r="P207" s="62">
        <f t="shared" si="3"/>
        <v>6.4728810596649164E-4</v>
      </c>
      <c r="Q207" s="62">
        <f>O207/'סכום נכסי הקרן'!$C$41</f>
        <v>1.056767278592173E-5</v>
      </c>
    </row>
    <row r="208" spans="1:17">
      <c r="A208" s="60" t="s">
        <v>2646</v>
      </c>
      <c r="B208" s="67" t="s">
        <v>2388</v>
      </c>
      <c r="C208" s="54" t="s">
        <v>2525</v>
      </c>
      <c r="D208" s="124" t="s">
        <v>2721</v>
      </c>
      <c r="E208" s="54" t="s">
        <v>2468</v>
      </c>
      <c r="F208" s="77">
        <v>42474</v>
      </c>
      <c r="G208" s="54" t="s">
        <v>2378</v>
      </c>
      <c r="H208" s="61">
        <v>0.19000000266989372</v>
      </c>
      <c r="I208" s="67" t="s">
        <v>125</v>
      </c>
      <c r="J208" s="67" t="s">
        <v>129</v>
      </c>
      <c r="K208" s="68">
        <v>6.8499999999999991E-2</v>
      </c>
      <c r="L208" s="68">
        <v>6.3100000164007741E-2</v>
      </c>
      <c r="M208" s="61">
        <v>104.424114</v>
      </c>
      <c r="N208" s="63">
        <v>100.43</v>
      </c>
      <c r="O208" s="61">
        <v>0.10487308799999999</v>
      </c>
      <c r="P208" s="62">
        <f t="shared" si="3"/>
        <v>8.4030514579299127E-5</v>
      </c>
      <c r="Q208" s="62">
        <f>O208/'סכום נכסי הקרן'!$C$41</f>
        <v>1.3718883043289356E-6</v>
      </c>
    </row>
    <row r="209" spans="1:17">
      <c r="A209" s="60" t="s">
        <v>2646</v>
      </c>
      <c r="B209" s="67" t="s">
        <v>2388</v>
      </c>
      <c r="C209" s="54" t="s">
        <v>2526</v>
      </c>
      <c r="D209" s="124" t="s">
        <v>2721</v>
      </c>
      <c r="E209" s="54" t="s">
        <v>2468</v>
      </c>
      <c r="F209" s="77">
        <v>42562</v>
      </c>
      <c r="G209" s="54" t="s">
        <v>2378</v>
      </c>
      <c r="H209" s="61">
        <v>1.2099999958361816</v>
      </c>
      <c r="I209" s="67" t="s">
        <v>125</v>
      </c>
      <c r="J209" s="67" t="s">
        <v>129</v>
      </c>
      <c r="K209" s="68">
        <v>3.3700000000000001E-2</v>
      </c>
      <c r="L209" s="68">
        <v>6.029999984985019E-2</v>
      </c>
      <c r="M209" s="61">
        <v>81.562388999999996</v>
      </c>
      <c r="N209" s="63">
        <v>97.17</v>
      </c>
      <c r="O209" s="61">
        <v>7.9254172999999997E-2</v>
      </c>
      <c r="P209" s="62">
        <f t="shared" si="3"/>
        <v>6.3503126176152986E-5</v>
      </c>
      <c r="Q209" s="62">
        <f>O209/'סכום נכסי הקרן'!$C$41</f>
        <v>1.0367566654274747E-6</v>
      </c>
    </row>
    <row r="210" spans="1:17">
      <c r="A210" s="60" t="s">
        <v>2646</v>
      </c>
      <c r="B210" s="67" t="s">
        <v>2388</v>
      </c>
      <c r="C210" s="54" t="s">
        <v>2527</v>
      </c>
      <c r="D210" s="124" t="s">
        <v>2721</v>
      </c>
      <c r="E210" s="54" t="s">
        <v>2468</v>
      </c>
      <c r="F210" s="77">
        <v>42717</v>
      </c>
      <c r="G210" s="54" t="s">
        <v>2378</v>
      </c>
      <c r="H210" s="61">
        <v>1.43000006146438</v>
      </c>
      <c r="I210" s="67" t="s">
        <v>125</v>
      </c>
      <c r="J210" s="67" t="s">
        <v>129</v>
      </c>
      <c r="K210" s="68">
        <v>3.85E-2</v>
      </c>
      <c r="L210" s="68">
        <v>5.9500001317093855E-2</v>
      </c>
      <c r="M210" s="61">
        <v>17.537282000000001</v>
      </c>
      <c r="N210" s="63">
        <v>97.41</v>
      </c>
      <c r="O210" s="61">
        <v>1.7083065000000001E-2</v>
      </c>
      <c r="P210" s="62">
        <f t="shared" si="3"/>
        <v>1.3687961038599481E-5</v>
      </c>
      <c r="Q210" s="62">
        <f>O210/'סכום נכסי הקרן'!$C$41</f>
        <v>2.2347064935849883E-7</v>
      </c>
    </row>
    <row r="211" spans="1:17">
      <c r="A211" s="60" t="s">
        <v>2646</v>
      </c>
      <c r="B211" s="67" t="s">
        <v>2388</v>
      </c>
      <c r="C211" s="54" t="s">
        <v>2528</v>
      </c>
      <c r="D211" s="124" t="s">
        <v>2721</v>
      </c>
      <c r="E211" s="54" t="s">
        <v>2468</v>
      </c>
      <c r="F211" s="77">
        <v>42710</v>
      </c>
      <c r="G211" s="54" t="s">
        <v>2378</v>
      </c>
      <c r="H211" s="61">
        <v>1.4300000068542571</v>
      </c>
      <c r="I211" s="67" t="s">
        <v>125</v>
      </c>
      <c r="J211" s="67" t="s">
        <v>129</v>
      </c>
      <c r="K211" s="68">
        <v>3.8399999999999997E-2</v>
      </c>
      <c r="L211" s="68">
        <v>5.9600000039167177E-2</v>
      </c>
      <c r="M211" s="61">
        <v>52.431620999999993</v>
      </c>
      <c r="N211" s="63">
        <v>97.39</v>
      </c>
      <c r="O211" s="61">
        <v>5.1063155000000006E-2</v>
      </c>
      <c r="P211" s="62">
        <f t="shared" si="3"/>
        <v>4.0914816875541149E-5</v>
      </c>
      <c r="Q211" s="62">
        <f>O211/'סכום נכסי הקרן'!$C$41</f>
        <v>6.6797828177459235E-7</v>
      </c>
    </row>
    <row r="212" spans="1:17">
      <c r="A212" s="60" t="s">
        <v>2646</v>
      </c>
      <c r="B212" s="67" t="s">
        <v>2388</v>
      </c>
      <c r="C212" s="54" t="s">
        <v>2529</v>
      </c>
      <c r="D212" s="124" t="s">
        <v>2721</v>
      </c>
      <c r="E212" s="54" t="s">
        <v>2468</v>
      </c>
      <c r="F212" s="77">
        <v>42474</v>
      </c>
      <c r="G212" s="54" t="s">
        <v>2378</v>
      </c>
      <c r="H212" s="61">
        <v>0.18999999462597758</v>
      </c>
      <c r="I212" s="67" t="s">
        <v>125</v>
      </c>
      <c r="J212" s="67" t="s">
        <v>129</v>
      </c>
      <c r="K212" s="68">
        <v>3.1800000000000002E-2</v>
      </c>
      <c r="L212" s="68">
        <v>6.5799999741669793E-2</v>
      </c>
      <c r="M212" s="61">
        <v>106.55596099999998</v>
      </c>
      <c r="N212" s="63">
        <v>99.54</v>
      </c>
      <c r="O212" s="61">
        <v>0.106065803</v>
      </c>
      <c r="P212" s="62">
        <f t="shared" si="3"/>
        <v>8.4986188309402782E-5</v>
      </c>
      <c r="Q212" s="62">
        <f>O212/'סכום נכסי הקרן'!$C$41</f>
        <v>1.3874907032865948E-6</v>
      </c>
    </row>
    <row r="213" spans="1:17">
      <c r="A213" s="60" t="s">
        <v>2657</v>
      </c>
      <c r="B213" s="67" t="s">
        <v>2379</v>
      </c>
      <c r="C213" s="54">
        <v>7355</v>
      </c>
      <c r="D213" s="124" t="s">
        <v>2721</v>
      </c>
      <c r="E213" s="54" t="s">
        <v>2468</v>
      </c>
      <c r="F213" s="77">
        <v>43842</v>
      </c>
      <c r="G213" s="54" t="s">
        <v>2378</v>
      </c>
      <c r="H213" s="61">
        <v>2.9999994467786627E-2</v>
      </c>
      <c r="I213" s="67" t="s">
        <v>125</v>
      </c>
      <c r="J213" s="67" t="s">
        <v>129</v>
      </c>
      <c r="K213" s="68">
        <v>2.0838000000000002E-2</v>
      </c>
      <c r="L213" s="68">
        <v>6.0900000295051368E-2</v>
      </c>
      <c r="M213" s="61">
        <v>64.859375</v>
      </c>
      <c r="N213" s="63">
        <v>100.33</v>
      </c>
      <c r="O213" s="61">
        <v>6.5073412000000011E-2</v>
      </c>
      <c r="P213" s="62">
        <f t="shared" si="3"/>
        <v>5.2140662586294207E-5</v>
      </c>
      <c r="Q213" s="62">
        <f>O213/'סכום נכסי הקרן'!$C$41</f>
        <v>8.5125225687621814E-7</v>
      </c>
    </row>
    <row r="214" spans="1:17">
      <c r="A214" s="60" t="s">
        <v>2658</v>
      </c>
      <c r="B214" s="67" t="s">
        <v>2388</v>
      </c>
      <c r="C214" s="54" t="s">
        <v>2530</v>
      </c>
      <c r="D214" s="124" t="s">
        <v>2721</v>
      </c>
      <c r="E214" s="54" t="s">
        <v>470</v>
      </c>
      <c r="F214" s="77">
        <v>45015</v>
      </c>
      <c r="G214" s="54" t="s">
        <v>127</v>
      </c>
      <c r="H214" s="61">
        <v>5.1100000000771573</v>
      </c>
      <c r="I214" s="67" t="s">
        <v>243</v>
      </c>
      <c r="J214" s="67" t="s">
        <v>129</v>
      </c>
      <c r="K214" s="68">
        <v>4.5499999999999999E-2</v>
      </c>
      <c r="L214" s="68">
        <v>3.7700000000455029E-2</v>
      </c>
      <c r="M214" s="61">
        <v>18970.176015000001</v>
      </c>
      <c r="N214" s="63">
        <v>106.58</v>
      </c>
      <c r="O214" s="61">
        <v>20.218412604000001</v>
      </c>
      <c r="P214" s="62">
        <f t="shared" si="3"/>
        <v>1.6200186792351412E-2</v>
      </c>
      <c r="Q214" s="62">
        <f>O214/'סכום נכסי הקרן'!$C$41</f>
        <v>2.6448543008025414E-4</v>
      </c>
    </row>
    <row r="215" spans="1:17">
      <c r="A215" s="60" t="s">
        <v>2656</v>
      </c>
      <c r="B215" s="67" t="s">
        <v>2388</v>
      </c>
      <c r="C215" s="54" t="s">
        <v>2531</v>
      </c>
      <c r="D215" s="124" t="s">
        <v>2721</v>
      </c>
      <c r="E215" s="54" t="s">
        <v>470</v>
      </c>
      <c r="F215" s="77">
        <v>44143</v>
      </c>
      <c r="G215" s="54" t="s">
        <v>127</v>
      </c>
      <c r="H215" s="61">
        <v>6.5599999997855338</v>
      </c>
      <c r="I215" s="67" t="s">
        <v>580</v>
      </c>
      <c r="J215" s="67" t="s">
        <v>129</v>
      </c>
      <c r="K215" s="68">
        <v>2.5243000000000002E-2</v>
      </c>
      <c r="L215" s="68">
        <v>3.1799999998440243E-2</v>
      </c>
      <c r="M215" s="61">
        <v>5713.1750920000013</v>
      </c>
      <c r="N215" s="63">
        <v>107.73</v>
      </c>
      <c r="O215" s="61">
        <v>6.1548034219999996</v>
      </c>
      <c r="P215" s="62">
        <f t="shared" si="3"/>
        <v>4.9315921610422224E-3</v>
      </c>
      <c r="Q215" s="62">
        <f>O215/'סכום נכסי הקרן'!$C$41</f>
        <v>8.0513532986513275E-5</v>
      </c>
    </row>
    <row r="216" spans="1:17">
      <c r="A216" s="60" t="s">
        <v>2656</v>
      </c>
      <c r="B216" s="67" t="s">
        <v>2388</v>
      </c>
      <c r="C216" s="54" t="s">
        <v>2532</v>
      </c>
      <c r="D216" s="124" t="s">
        <v>2721</v>
      </c>
      <c r="E216" s="54" t="s">
        <v>470</v>
      </c>
      <c r="F216" s="77">
        <v>43779</v>
      </c>
      <c r="G216" s="54" t="s">
        <v>127</v>
      </c>
      <c r="H216" s="61">
        <v>6.8499999996301417</v>
      </c>
      <c r="I216" s="67" t="s">
        <v>580</v>
      </c>
      <c r="J216" s="67" t="s">
        <v>129</v>
      </c>
      <c r="K216" s="68">
        <v>2.5243000000000002E-2</v>
      </c>
      <c r="L216" s="68">
        <v>3.5399999998520559E-2</v>
      </c>
      <c r="M216" s="61">
        <v>1816.6805300000001</v>
      </c>
      <c r="N216" s="63">
        <v>104.18</v>
      </c>
      <c r="O216" s="61">
        <v>1.8926177820000001</v>
      </c>
      <c r="P216" s="62">
        <f t="shared" si="3"/>
        <v>1.516477193113564E-3</v>
      </c>
      <c r="Q216" s="62">
        <f>O216/'סכום נכסי הקרן'!$C$41</f>
        <v>2.4758117160531892E-5</v>
      </c>
    </row>
    <row r="217" spans="1:17">
      <c r="A217" s="60" t="s">
        <v>2656</v>
      </c>
      <c r="B217" s="67" t="s">
        <v>2388</v>
      </c>
      <c r="C217" s="54" t="s">
        <v>2533</v>
      </c>
      <c r="D217" s="124" t="s">
        <v>2721</v>
      </c>
      <c r="E217" s="54" t="s">
        <v>470</v>
      </c>
      <c r="F217" s="77">
        <v>43835</v>
      </c>
      <c r="G217" s="54" t="s">
        <v>127</v>
      </c>
      <c r="H217" s="61">
        <v>6.8500000024733856</v>
      </c>
      <c r="I217" s="67" t="s">
        <v>580</v>
      </c>
      <c r="J217" s="67" t="s">
        <v>129</v>
      </c>
      <c r="K217" s="68">
        <v>2.5243000000000002E-2</v>
      </c>
      <c r="L217" s="68">
        <v>3.5800000008371462E-2</v>
      </c>
      <c r="M217" s="61">
        <v>1011.635321</v>
      </c>
      <c r="N217" s="63">
        <v>103.91</v>
      </c>
      <c r="O217" s="61">
        <v>1.0511902640000002</v>
      </c>
      <c r="P217" s="62">
        <f t="shared" si="3"/>
        <v>8.4227574956760424E-4</v>
      </c>
      <c r="Q217" s="62">
        <f>O217/'סכום נכסי הקרן'!$C$41</f>
        <v>1.3751055264111671E-5</v>
      </c>
    </row>
    <row r="218" spans="1:17">
      <c r="A218" s="60" t="s">
        <v>2656</v>
      </c>
      <c r="B218" s="67" t="s">
        <v>2388</v>
      </c>
      <c r="C218" s="54" t="s">
        <v>2534</v>
      </c>
      <c r="D218" s="124" t="s">
        <v>2721</v>
      </c>
      <c r="E218" s="54" t="s">
        <v>470</v>
      </c>
      <c r="F218" s="77">
        <v>43227</v>
      </c>
      <c r="G218" s="54" t="s">
        <v>127</v>
      </c>
      <c r="H218" s="61">
        <v>6.8800000039986298</v>
      </c>
      <c r="I218" s="67" t="s">
        <v>580</v>
      </c>
      <c r="J218" s="67" t="s">
        <v>129</v>
      </c>
      <c r="K218" s="68">
        <v>2.7806000000000001E-2</v>
      </c>
      <c r="L218" s="68">
        <v>3.1600000022416558E-2</v>
      </c>
      <c r="M218" s="61">
        <v>597.54400799999996</v>
      </c>
      <c r="N218" s="63">
        <v>110.49</v>
      </c>
      <c r="O218" s="61">
        <v>0.66022637200000001</v>
      </c>
      <c r="P218" s="62">
        <f t="shared" si="3"/>
        <v>5.2901237901933212E-4</v>
      </c>
      <c r="Q218" s="62">
        <f>O218/'סכום נכסי הקרן'!$C$41</f>
        <v>8.6366946490249724E-6</v>
      </c>
    </row>
    <row r="219" spans="1:17">
      <c r="A219" s="60" t="s">
        <v>2656</v>
      </c>
      <c r="B219" s="67" t="s">
        <v>2388</v>
      </c>
      <c r="C219" s="54" t="s">
        <v>2535</v>
      </c>
      <c r="D219" s="124" t="s">
        <v>2721</v>
      </c>
      <c r="E219" s="54" t="s">
        <v>470</v>
      </c>
      <c r="F219" s="77">
        <v>43279</v>
      </c>
      <c r="G219" s="54" t="s">
        <v>127</v>
      </c>
      <c r="H219" s="61">
        <v>6.900000004415249</v>
      </c>
      <c r="I219" s="67" t="s">
        <v>580</v>
      </c>
      <c r="J219" s="67" t="s">
        <v>129</v>
      </c>
      <c r="K219" s="68">
        <v>2.7797000000000002E-2</v>
      </c>
      <c r="L219" s="68">
        <v>3.0700000015842954E-2</v>
      </c>
      <c r="M219" s="61">
        <v>698.84611499999994</v>
      </c>
      <c r="N219" s="63">
        <v>110.19</v>
      </c>
      <c r="O219" s="61">
        <v>0.77005855400000001</v>
      </c>
      <c r="P219" s="62">
        <f t="shared" si="3"/>
        <v>6.1701641272173663E-4</v>
      </c>
      <c r="Q219" s="62">
        <f>O219/'סכום נכסי הקרן'!$C$41</f>
        <v>1.007345491610824E-5</v>
      </c>
    </row>
    <row r="220" spans="1:17">
      <c r="A220" s="60" t="s">
        <v>2656</v>
      </c>
      <c r="B220" s="67" t="s">
        <v>2388</v>
      </c>
      <c r="C220" s="54" t="s">
        <v>2536</v>
      </c>
      <c r="D220" s="124" t="s">
        <v>2721</v>
      </c>
      <c r="E220" s="54" t="s">
        <v>470</v>
      </c>
      <c r="F220" s="77">
        <v>43321</v>
      </c>
      <c r="G220" s="54" t="s">
        <v>127</v>
      </c>
      <c r="H220" s="61">
        <v>6.8999999997005697</v>
      </c>
      <c r="I220" s="67" t="s">
        <v>580</v>
      </c>
      <c r="J220" s="67" t="s">
        <v>129</v>
      </c>
      <c r="K220" s="68">
        <v>2.8528999999999999E-2</v>
      </c>
      <c r="L220" s="68">
        <v>3.0399999999355075E-2</v>
      </c>
      <c r="M220" s="61">
        <v>3914.8355569999999</v>
      </c>
      <c r="N220" s="63">
        <v>110.9</v>
      </c>
      <c r="O220" s="61">
        <v>4.3415523569999994</v>
      </c>
      <c r="P220" s="62">
        <f t="shared" si="3"/>
        <v>3.4787082710073243E-3</v>
      </c>
      <c r="Q220" s="62">
        <f>O220/'סכום נכסי הקרן'!$C$41</f>
        <v>5.6793644726090484E-5</v>
      </c>
    </row>
    <row r="221" spans="1:17">
      <c r="A221" s="60" t="s">
        <v>2656</v>
      </c>
      <c r="B221" s="67" t="s">
        <v>2388</v>
      </c>
      <c r="C221" s="54" t="s">
        <v>2537</v>
      </c>
      <c r="D221" s="124" t="s">
        <v>2721</v>
      </c>
      <c r="E221" s="54" t="s">
        <v>470</v>
      </c>
      <c r="F221" s="77">
        <v>43138</v>
      </c>
      <c r="G221" s="54" t="s">
        <v>127</v>
      </c>
      <c r="H221" s="61">
        <v>6.8299999999597665</v>
      </c>
      <c r="I221" s="67" t="s">
        <v>580</v>
      </c>
      <c r="J221" s="67" t="s">
        <v>129</v>
      </c>
      <c r="K221" s="68">
        <v>2.6242999999999999E-2</v>
      </c>
      <c r="L221" s="68">
        <v>3.5799999999597661E-2</v>
      </c>
      <c r="M221" s="61">
        <v>3746.6913260000001</v>
      </c>
      <c r="N221" s="63">
        <v>106.14</v>
      </c>
      <c r="O221" s="61">
        <v>3.9767379520000001</v>
      </c>
      <c r="P221" s="62">
        <f t="shared" si="3"/>
        <v>3.186397414497685E-3</v>
      </c>
      <c r="Q221" s="62">
        <f>O221/'סכום נכסי הקרן'!$C$41</f>
        <v>5.2021356382009124E-5</v>
      </c>
    </row>
    <row r="222" spans="1:17">
      <c r="A222" s="60" t="s">
        <v>2656</v>
      </c>
      <c r="B222" s="67" t="s">
        <v>2388</v>
      </c>
      <c r="C222" s="54" t="s">
        <v>2538</v>
      </c>
      <c r="D222" s="124" t="s">
        <v>2721</v>
      </c>
      <c r="E222" s="54" t="s">
        <v>470</v>
      </c>
      <c r="F222" s="77">
        <v>43417</v>
      </c>
      <c r="G222" s="54" t="s">
        <v>127</v>
      </c>
      <c r="H222" s="61">
        <v>6.8499999993878857</v>
      </c>
      <c r="I222" s="67" t="s">
        <v>580</v>
      </c>
      <c r="J222" s="67" t="s">
        <v>129</v>
      </c>
      <c r="K222" s="68">
        <v>3.0796999999999998E-2</v>
      </c>
      <c r="L222" s="68">
        <v>3.1299999997812439E-2</v>
      </c>
      <c r="M222" s="61">
        <v>4457.2178999999996</v>
      </c>
      <c r="N222" s="63">
        <v>111.79</v>
      </c>
      <c r="O222" s="61">
        <v>4.9827237929999999</v>
      </c>
      <c r="P222" s="62">
        <f t="shared" si="3"/>
        <v>3.9924527094339704E-3</v>
      </c>
      <c r="Q222" s="62">
        <f>O222/'סכום נכסי הקרן'!$C$41</f>
        <v>6.5181073864423758E-5</v>
      </c>
    </row>
    <row r="223" spans="1:17">
      <c r="A223" s="60" t="s">
        <v>2656</v>
      </c>
      <c r="B223" s="67" t="s">
        <v>2388</v>
      </c>
      <c r="C223" s="54" t="s">
        <v>2539</v>
      </c>
      <c r="D223" s="124" t="s">
        <v>2721</v>
      </c>
      <c r="E223" s="54" t="s">
        <v>470</v>
      </c>
      <c r="F223" s="77">
        <v>43485</v>
      </c>
      <c r="G223" s="54" t="s">
        <v>127</v>
      </c>
      <c r="H223" s="61">
        <v>6.8800000000126005</v>
      </c>
      <c r="I223" s="67" t="s">
        <v>580</v>
      </c>
      <c r="J223" s="67" t="s">
        <v>129</v>
      </c>
      <c r="K223" s="68">
        <v>3.0190999999999999E-2</v>
      </c>
      <c r="L223" s="68">
        <v>2.9800000000283506E-2</v>
      </c>
      <c r="M223" s="61">
        <v>5632.5793500000009</v>
      </c>
      <c r="N223" s="63">
        <v>112.72</v>
      </c>
      <c r="O223" s="61">
        <v>6.3490437589999997</v>
      </c>
      <c r="P223" s="62">
        <f t="shared" si="3"/>
        <v>5.0872289958245305E-3</v>
      </c>
      <c r="Q223" s="62">
        <f>O223/'סכום נכסי הקרן'!$C$41</f>
        <v>8.3054471292432253E-5</v>
      </c>
    </row>
    <row r="224" spans="1:17">
      <c r="A224" s="60" t="s">
        <v>2656</v>
      </c>
      <c r="B224" s="67" t="s">
        <v>2388</v>
      </c>
      <c r="C224" s="54" t="s">
        <v>2540</v>
      </c>
      <c r="D224" s="124" t="s">
        <v>2721</v>
      </c>
      <c r="E224" s="54" t="s">
        <v>470</v>
      </c>
      <c r="F224" s="77">
        <v>43613</v>
      </c>
      <c r="G224" s="54" t="s">
        <v>127</v>
      </c>
      <c r="H224" s="61">
        <v>6.9200000002777502</v>
      </c>
      <c r="I224" s="67" t="s">
        <v>580</v>
      </c>
      <c r="J224" s="67" t="s">
        <v>129</v>
      </c>
      <c r="K224" s="68">
        <v>2.5243000000000002E-2</v>
      </c>
      <c r="L224" s="68">
        <v>3.1700000002777513E-2</v>
      </c>
      <c r="M224" s="61">
        <v>1486.6324780000002</v>
      </c>
      <c r="N224" s="63">
        <v>106.56</v>
      </c>
      <c r="O224" s="61">
        <v>1.5841555679999999</v>
      </c>
      <c r="P224" s="62">
        <f t="shared" si="3"/>
        <v>1.2693190416277424E-3</v>
      </c>
      <c r="Q224" s="62">
        <f>O224/'סכום נכסי הקרן'!$C$41</f>
        <v>2.0722995168948986E-5</v>
      </c>
    </row>
    <row r="225" spans="1:17">
      <c r="A225" s="60" t="s">
        <v>2656</v>
      </c>
      <c r="B225" s="67" t="s">
        <v>2388</v>
      </c>
      <c r="C225" s="54" t="s">
        <v>2541</v>
      </c>
      <c r="D225" s="124" t="s">
        <v>2721</v>
      </c>
      <c r="E225" s="54" t="s">
        <v>470</v>
      </c>
      <c r="F225" s="77">
        <v>43657</v>
      </c>
      <c r="G225" s="54" t="s">
        <v>127</v>
      </c>
      <c r="H225" s="61">
        <v>6.8499999976492134</v>
      </c>
      <c r="I225" s="67" t="s">
        <v>580</v>
      </c>
      <c r="J225" s="67" t="s">
        <v>129</v>
      </c>
      <c r="K225" s="68">
        <v>2.5243000000000002E-2</v>
      </c>
      <c r="L225" s="68">
        <v>3.5899999989603568E-2</v>
      </c>
      <c r="M225" s="61">
        <v>1466.718738</v>
      </c>
      <c r="N225" s="63">
        <v>102.96</v>
      </c>
      <c r="O225" s="61">
        <v>1.5101336230000002</v>
      </c>
      <c r="P225" s="62">
        <f t="shared" si="3"/>
        <v>1.2100082856737406E-3</v>
      </c>
      <c r="Q225" s="62">
        <f>O225/'סכום נכסי הקרן'!$C$41</f>
        <v>1.9754683445266554E-5</v>
      </c>
    </row>
    <row r="226" spans="1:17">
      <c r="A226" s="60" t="s">
        <v>2656</v>
      </c>
      <c r="B226" s="67" t="s">
        <v>2388</v>
      </c>
      <c r="C226" s="54" t="s">
        <v>2542</v>
      </c>
      <c r="D226" s="124" t="s">
        <v>2721</v>
      </c>
      <c r="E226" s="54" t="s">
        <v>470</v>
      </c>
      <c r="F226" s="77">
        <v>43541</v>
      </c>
      <c r="G226" s="54" t="s">
        <v>127</v>
      </c>
      <c r="H226" s="61">
        <v>6.9099999987941807</v>
      </c>
      <c r="I226" s="67" t="s">
        <v>580</v>
      </c>
      <c r="J226" s="67" t="s">
        <v>129</v>
      </c>
      <c r="K226" s="68">
        <v>2.7271E-2</v>
      </c>
      <c r="L226" s="68">
        <v>3.0699999994724544E-2</v>
      </c>
      <c r="M226" s="61">
        <v>483.69614799999994</v>
      </c>
      <c r="N226" s="63">
        <v>109.73</v>
      </c>
      <c r="O226" s="61">
        <v>0.530759804</v>
      </c>
      <c r="P226" s="62">
        <f t="shared" si="3"/>
        <v>4.2527611514717628E-4</v>
      </c>
      <c r="Q226" s="62">
        <f>O226/'סכום נכסי הקרן'!$C$41</f>
        <v>6.9430888457820398E-6</v>
      </c>
    </row>
    <row r="227" spans="1:17">
      <c r="A227" s="60" t="s">
        <v>2659</v>
      </c>
      <c r="B227" s="67" t="s">
        <v>2379</v>
      </c>
      <c r="C227" s="54">
        <v>22333</v>
      </c>
      <c r="D227" s="124" t="s">
        <v>2721</v>
      </c>
      <c r="E227" s="54" t="s">
        <v>453</v>
      </c>
      <c r="F227" s="77">
        <v>41639</v>
      </c>
      <c r="G227" s="54" t="s">
        <v>239</v>
      </c>
      <c r="H227" s="61">
        <v>0</v>
      </c>
      <c r="I227" s="67" t="s">
        <v>124</v>
      </c>
      <c r="J227" s="67" t="s">
        <v>129</v>
      </c>
      <c r="K227" s="68">
        <v>3.7000000000000005E-2</v>
      </c>
      <c r="L227" s="68">
        <v>5.3399999995601417E-2</v>
      </c>
      <c r="M227" s="61">
        <v>2326.8252499999999</v>
      </c>
      <c r="N227" s="63">
        <v>113.34</v>
      </c>
      <c r="O227" s="61">
        <v>2.6372236240000002</v>
      </c>
      <c r="P227" s="62">
        <f t="shared" si="3"/>
        <v>2.1130993890959341E-3</v>
      </c>
      <c r="Q227" s="62">
        <f>O227/'סכום נכסי הקרן'!$C$41</f>
        <v>3.4498614608025756E-5</v>
      </c>
    </row>
    <row r="228" spans="1:17">
      <c r="A228" s="60" t="s">
        <v>2659</v>
      </c>
      <c r="B228" s="67" t="s">
        <v>2379</v>
      </c>
      <c r="C228" s="54">
        <v>22334</v>
      </c>
      <c r="D228" s="124" t="s">
        <v>2721</v>
      </c>
      <c r="E228" s="54" t="s">
        <v>453</v>
      </c>
      <c r="F228" s="77">
        <v>42004</v>
      </c>
      <c r="G228" s="54" t="s">
        <v>239</v>
      </c>
      <c r="H228" s="61">
        <v>0.48000000004687121</v>
      </c>
      <c r="I228" s="67" t="s">
        <v>124</v>
      </c>
      <c r="J228" s="67" t="s">
        <v>129</v>
      </c>
      <c r="K228" s="68">
        <v>3.7000000000000005E-2</v>
      </c>
      <c r="L228" s="68">
        <v>0.10490000001781107</v>
      </c>
      <c r="M228" s="61">
        <v>2326.8252550000002</v>
      </c>
      <c r="N228" s="63">
        <v>110.03</v>
      </c>
      <c r="O228" s="61">
        <v>2.5602057559999998</v>
      </c>
      <c r="P228" s="62">
        <f t="shared" si="3"/>
        <v>2.0513881226188698E-3</v>
      </c>
      <c r="Q228" s="62">
        <f>O228/'סכום נכסי הקרן'!$C$41</f>
        <v>3.349111197461851E-5</v>
      </c>
    </row>
    <row r="229" spans="1:17">
      <c r="A229" s="60" t="s">
        <v>2659</v>
      </c>
      <c r="B229" s="67" t="s">
        <v>2379</v>
      </c>
      <c r="C229" s="54" t="s">
        <v>2543</v>
      </c>
      <c r="D229" s="124" t="s">
        <v>2721</v>
      </c>
      <c r="E229" s="54" t="s">
        <v>453</v>
      </c>
      <c r="F229" s="77">
        <v>42759</v>
      </c>
      <c r="G229" s="54" t="s">
        <v>239</v>
      </c>
      <c r="H229" s="61">
        <v>1.4299999994999382</v>
      </c>
      <c r="I229" s="67" t="s">
        <v>124</v>
      </c>
      <c r="J229" s="67" t="s">
        <v>129</v>
      </c>
      <c r="K229" s="68">
        <v>7.0499999999999993E-2</v>
      </c>
      <c r="L229" s="68">
        <v>7.1699999995908592E-2</v>
      </c>
      <c r="M229" s="61">
        <v>426.84463399999999</v>
      </c>
      <c r="N229" s="63">
        <v>103.07</v>
      </c>
      <c r="O229" s="61">
        <v>0.4399454539999999</v>
      </c>
      <c r="P229" s="62">
        <f t="shared" si="3"/>
        <v>3.5251029212035189E-4</v>
      </c>
      <c r="Q229" s="62">
        <f>O229/'סכום נכסי הקרן'!$C$41</f>
        <v>5.7551087165973759E-6</v>
      </c>
    </row>
    <row r="230" spans="1:17">
      <c r="A230" s="60" t="s">
        <v>2659</v>
      </c>
      <c r="B230" s="67" t="s">
        <v>2379</v>
      </c>
      <c r="C230" s="54" t="s">
        <v>2544</v>
      </c>
      <c r="D230" s="124" t="s">
        <v>2721</v>
      </c>
      <c r="E230" s="54" t="s">
        <v>453</v>
      </c>
      <c r="F230" s="77">
        <v>42759</v>
      </c>
      <c r="G230" s="54" t="s">
        <v>239</v>
      </c>
      <c r="H230" s="61">
        <v>1.4799999989701069</v>
      </c>
      <c r="I230" s="67" t="s">
        <v>124</v>
      </c>
      <c r="J230" s="67" t="s">
        <v>129</v>
      </c>
      <c r="K230" s="68">
        <v>3.8800000000000001E-2</v>
      </c>
      <c r="L230" s="68">
        <v>5.0299999974486732E-2</v>
      </c>
      <c r="M230" s="61">
        <v>426.84463399999999</v>
      </c>
      <c r="N230" s="63">
        <v>100.09</v>
      </c>
      <c r="O230" s="61">
        <v>0.42722880300000005</v>
      </c>
      <c r="P230" s="62">
        <f t="shared" si="3"/>
        <v>3.423209599700928E-4</v>
      </c>
      <c r="Q230" s="62">
        <f>O230/'סכום נכסי הקרן'!$C$41</f>
        <v>5.5887569374151636E-6</v>
      </c>
    </row>
    <row r="231" spans="1:17">
      <c r="A231" s="60" t="s">
        <v>2660</v>
      </c>
      <c r="B231" s="67" t="s">
        <v>2388</v>
      </c>
      <c r="C231" s="54">
        <v>9806</v>
      </c>
      <c r="D231" s="124" t="s">
        <v>2721</v>
      </c>
      <c r="E231" s="54" t="s">
        <v>517</v>
      </c>
      <c r="F231" s="77">
        <v>45216</v>
      </c>
      <c r="G231" s="54" t="s">
        <v>127</v>
      </c>
      <c r="H231" s="61">
        <v>5.8199999995616345</v>
      </c>
      <c r="I231" s="67" t="s">
        <v>152</v>
      </c>
      <c r="J231" s="67" t="s">
        <v>129</v>
      </c>
      <c r="K231" s="68">
        <v>7.3617000000000002E-2</v>
      </c>
      <c r="L231" s="68">
        <v>6.599999999800743E-2</v>
      </c>
      <c r="M231" s="61">
        <v>938.94053299999996</v>
      </c>
      <c r="N231" s="63">
        <v>106.9</v>
      </c>
      <c r="O231" s="61">
        <v>1.003727442</v>
      </c>
      <c r="P231" s="62">
        <f t="shared" si="3"/>
        <v>8.0424573221896188E-4</v>
      </c>
      <c r="Q231" s="62">
        <f>O231/'סכום נכסי הקרן'!$C$41</f>
        <v>1.3130174429628696E-5</v>
      </c>
    </row>
    <row r="232" spans="1:17">
      <c r="A232" s="60" t="s">
        <v>2660</v>
      </c>
      <c r="B232" s="67" t="s">
        <v>2379</v>
      </c>
      <c r="C232" s="54">
        <v>7561</v>
      </c>
      <c r="D232" s="124" t="s">
        <v>2721</v>
      </c>
      <c r="E232" s="54" t="s">
        <v>517</v>
      </c>
      <c r="F232" s="77">
        <v>43920</v>
      </c>
      <c r="G232" s="54" t="s">
        <v>127</v>
      </c>
      <c r="H232" s="61">
        <v>4.0300000000839642</v>
      </c>
      <c r="I232" s="67" t="s">
        <v>152</v>
      </c>
      <c r="J232" s="67" t="s">
        <v>129</v>
      </c>
      <c r="K232" s="68">
        <v>4.8917999999999996E-2</v>
      </c>
      <c r="L232" s="68">
        <v>5.3700000007556765E-2</v>
      </c>
      <c r="M232" s="61">
        <v>1196.7295200000001</v>
      </c>
      <c r="N232" s="63">
        <v>99.52</v>
      </c>
      <c r="O232" s="61">
        <v>1.1909852299999999</v>
      </c>
      <c r="P232" s="62">
        <f t="shared" si="3"/>
        <v>9.5428773617541344E-4</v>
      </c>
      <c r="Q232" s="62">
        <f>O232/'סכום נכסי הקרן'!$C$41</f>
        <v>1.5579771119789161E-5</v>
      </c>
    </row>
    <row r="233" spans="1:17">
      <c r="A233" s="60" t="s">
        <v>2660</v>
      </c>
      <c r="B233" s="67" t="s">
        <v>2379</v>
      </c>
      <c r="C233" s="54">
        <v>8991</v>
      </c>
      <c r="D233" s="124" t="s">
        <v>2721</v>
      </c>
      <c r="E233" s="54" t="s">
        <v>517</v>
      </c>
      <c r="F233" s="77">
        <v>44636</v>
      </c>
      <c r="G233" s="54" t="s">
        <v>127</v>
      </c>
      <c r="H233" s="61">
        <v>4.2500000005000302</v>
      </c>
      <c r="I233" s="67" t="s">
        <v>152</v>
      </c>
      <c r="J233" s="67" t="s">
        <v>129</v>
      </c>
      <c r="K233" s="68">
        <v>4.2824000000000001E-2</v>
      </c>
      <c r="L233" s="68">
        <v>7.1300000011000689E-2</v>
      </c>
      <c r="M233" s="61">
        <v>1110.1787569999999</v>
      </c>
      <c r="N233" s="63">
        <v>90.07</v>
      </c>
      <c r="O233" s="61">
        <v>0.99993803000000003</v>
      </c>
      <c r="P233" s="62">
        <f t="shared" si="3"/>
        <v>8.0120943142544495E-4</v>
      </c>
      <c r="Q233" s="62">
        <f>O233/'סכום נכסי הקרן'!$C$41</f>
        <v>1.3080603561618367E-5</v>
      </c>
    </row>
    <row r="234" spans="1:17">
      <c r="A234" s="60" t="s">
        <v>2660</v>
      </c>
      <c r="B234" s="67" t="s">
        <v>2379</v>
      </c>
      <c r="C234" s="54">
        <v>9112</v>
      </c>
      <c r="D234" s="124" t="s">
        <v>2721</v>
      </c>
      <c r="E234" s="54" t="s">
        <v>517</v>
      </c>
      <c r="F234" s="77">
        <v>44722</v>
      </c>
      <c r="G234" s="54" t="s">
        <v>127</v>
      </c>
      <c r="H234" s="61">
        <v>4.2100000006927401</v>
      </c>
      <c r="I234" s="67" t="s">
        <v>152</v>
      </c>
      <c r="J234" s="67" t="s">
        <v>129</v>
      </c>
      <c r="K234" s="68">
        <v>5.2750000000000005E-2</v>
      </c>
      <c r="L234" s="68">
        <v>6.5700000012981596E-2</v>
      </c>
      <c r="M234" s="61">
        <v>1781.966617</v>
      </c>
      <c r="N234" s="63">
        <v>96.4</v>
      </c>
      <c r="O234" s="61">
        <v>1.7178158610000001</v>
      </c>
      <c r="P234" s="62">
        <f t="shared" si="3"/>
        <v>1.3764155657580313E-3</v>
      </c>
      <c r="Q234" s="62">
        <f>O234/'סכום נכסי הקרן'!$C$41</f>
        <v>2.2471460826028513E-5</v>
      </c>
    </row>
    <row r="235" spans="1:17">
      <c r="A235" s="60" t="s">
        <v>2660</v>
      </c>
      <c r="B235" s="67" t="s">
        <v>2379</v>
      </c>
      <c r="C235" s="54">
        <v>9247</v>
      </c>
      <c r="D235" s="124" t="s">
        <v>2721</v>
      </c>
      <c r="E235" s="54" t="s">
        <v>517</v>
      </c>
      <c r="F235" s="77">
        <v>44816</v>
      </c>
      <c r="G235" s="54" t="s">
        <v>127</v>
      </c>
      <c r="H235" s="61">
        <v>4.1199999989874998</v>
      </c>
      <c r="I235" s="67" t="s">
        <v>152</v>
      </c>
      <c r="J235" s="67" t="s">
        <v>129</v>
      </c>
      <c r="K235" s="68">
        <v>5.6036999999999997E-2</v>
      </c>
      <c r="L235" s="68">
        <v>7.8299999985542656E-2</v>
      </c>
      <c r="M235" s="61">
        <v>2205.3886120000002</v>
      </c>
      <c r="N235" s="63">
        <v>93.15</v>
      </c>
      <c r="O235" s="61">
        <v>2.0543195590000001</v>
      </c>
      <c r="P235" s="62">
        <f t="shared" si="3"/>
        <v>1.6460422110683808E-3</v>
      </c>
      <c r="Q235" s="62">
        <f>O235/'סכום נכסי הקרן'!$C$41</f>
        <v>2.6873405085070795E-5</v>
      </c>
    </row>
    <row r="236" spans="1:17">
      <c r="A236" s="60" t="s">
        <v>2660</v>
      </c>
      <c r="B236" s="67" t="s">
        <v>2379</v>
      </c>
      <c r="C236" s="54">
        <v>9486</v>
      </c>
      <c r="D236" s="124" t="s">
        <v>2721</v>
      </c>
      <c r="E236" s="54" t="s">
        <v>517</v>
      </c>
      <c r="F236" s="77">
        <v>44976</v>
      </c>
      <c r="G236" s="54" t="s">
        <v>127</v>
      </c>
      <c r="H236" s="61">
        <v>4.1500000005901994</v>
      </c>
      <c r="I236" s="67" t="s">
        <v>152</v>
      </c>
      <c r="J236" s="67" t="s">
        <v>129</v>
      </c>
      <c r="K236" s="68">
        <v>6.1999000000000005E-2</v>
      </c>
      <c r="L236" s="68">
        <v>6.1800000010714395E-2</v>
      </c>
      <c r="M236" s="61">
        <v>2160.5144639999999</v>
      </c>
      <c r="N236" s="63">
        <v>101.95</v>
      </c>
      <c r="O236" s="61">
        <v>2.2026444980000002</v>
      </c>
      <c r="P236" s="62">
        <f t="shared" si="3"/>
        <v>1.7648889160410918E-3</v>
      </c>
      <c r="Q236" s="62">
        <f>O236/'סכום נכסי הקרן'!$C$41</f>
        <v>2.8813705050819902E-5</v>
      </c>
    </row>
    <row r="237" spans="1:17">
      <c r="A237" s="60" t="s">
        <v>2660</v>
      </c>
      <c r="B237" s="67" t="s">
        <v>2379</v>
      </c>
      <c r="C237" s="54">
        <v>9567</v>
      </c>
      <c r="D237" s="124" t="s">
        <v>2721</v>
      </c>
      <c r="E237" s="54" t="s">
        <v>517</v>
      </c>
      <c r="F237" s="77">
        <v>45056</v>
      </c>
      <c r="G237" s="54" t="s">
        <v>127</v>
      </c>
      <c r="H237" s="61">
        <v>4.1399999998336172</v>
      </c>
      <c r="I237" s="67" t="s">
        <v>152</v>
      </c>
      <c r="J237" s="67" t="s">
        <v>129</v>
      </c>
      <c r="K237" s="68">
        <v>6.3411999999999996E-2</v>
      </c>
      <c r="L237" s="68">
        <v>6.2E-2</v>
      </c>
      <c r="M237" s="61">
        <v>2346.1371720000002</v>
      </c>
      <c r="N237" s="63">
        <v>102.47</v>
      </c>
      <c r="O237" s="61">
        <v>2.4040866599999999</v>
      </c>
      <c r="P237" s="62">
        <f t="shared" si="3"/>
        <v>1.9262962785364778E-3</v>
      </c>
      <c r="Q237" s="62">
        <f>O237/'סכום נכסי הקרן'!$C$41</f>
        <v>3.1448853412681189E-5</v>
      </c>
    </row>
    <row r="238" spans="1:17">
      <c r="A238" s="60" t="s">
        <v>2660</v>
      </c>
      <c r="B238" s="67" t="s">
        <v>2379</v>
      </c>
      <c r="C238" s="54">
        <v>7894</v>
      </c>
      <c r="D238" s="124" t="s">
        <v>2721</v>
      </c>
      <c r="E238" s="54" t="s">
        <v>517</v>
      </c>
      <c r="F238" s="77">
        <v>44068</v>
      </c>
      <c r="G238" s="54" t="s">
        <v>127</v>
      </c>
      <c r="H238" s="61">
        <v>3.9900000010077261</v>
      </c>
      <c r="I238" s="67" t="s">
        <v>152</v>
      </c>
      <c r="J238" s="67" t="s">
        <v>129</v>
      </c>
      <c r="K238" s="68">
        <v>4.5102999999999997E-2</v>
      </c>
      <c r="L238" s="68">
        <v>6.350000001179254E-2</v>
      </c>
      <c r="M238" s="61">
        <v>1483.1343730000001</v>
      </c>
      <c r="N238" s="63">
        <v>94.34</v>
      </c>
      <c r="O238" s="61">
        <v>1.3991890410000001</v>
      </c>
      <c r="P238" s="62">
        <f t="shared" si="3"/>
        <v>1.1211129313646803E-3</v>
      </c>
      <c r="Q238" s="62">
        <f>O238/'סכום נכסי הקרן'!$C$41</f>
        <v>1.8303371413008453E-5</v>
      </c>
    </row>
    <row r="239" spans="1:17">
      <c r="A239" s="60" t="s">
        <v>2660</v>
      </c>
      <c r="B239" s="67" t="s">
        <v>2379</v>
      </c>
      <c r="C239" s="54">
        <v>8076</v>
      </c>
      <c r="D239" s="124" t="s">
        <v>2721</v>
      </c>
      <c r="E239" s="54" t="s">
        <v>517</v>
      </c>
      <c r="F239" s="77">
        <v>44160</v>
      </c>
      <c r="G239" s="54" t="s">
        <v>127</v>
      </c>
      <c r="H239" s="61">
        <v>3.8399999985595579</v>
      </c>
      <c r="I239" s="67" t="s">
        <v>152</v>
      </c>
      <c r="J239" s="67" t="s">
        <v>129</v>
      </c>
      <c r="K239" s="68">
        <v>4.5465999999999999E-2</v>
      </c>
      <c r="L239" s="68">
        <v>9.0599999968961911E-2</v>
      </c>
      <c r="M239" s="61">
        <v>1362.1916570000001</v>
      </c>
      <c r="N239" s="63">
        <v>85.62</v>
      </c>
      <c r="O239" s="61">
        <v>1.166308527</v>
      </c>
      <c r="P239" s="62">
        <f t="shared" si="3"/>
        <v>9.3451530369768833E-4</v>
      </c>
      <c r="Q239" s="62">
        <f>O239/'סכום נכסי הקרן'!$C$41</f>
        <v>1.5256964946339796E-5</v>
      </c>
    </row>
    <row r="240" spans="1:17">
      <c r="A240" s="60" t="s">
        <v>2660</v>
      </c>
      <c r="B240" s="67" t="s">
        <v>2379</v>
      </c>
      <c r="C240" s="54">
        <v>9311</v>
      </c>
      <c r="D240" s="124" t="s">
        <v>2721</v>
      </c>
      <c r="E240" s="54" t="s">
        <v>517</v>
      </c>
      <c r="F240" s="77">
        <v>44880</v>
      </c>
      <c r="G240" s="54" t="s">
        <v>127</v>
      </c>
      <c r="H240" s="61">
        <v>3.6600000002466215</v>
      </c>
      <c r="I240" s="67" t="s">
        <v>152</v>
      </c>
      <c r="J240" s="67" t="s">
        <v>129</v>
      </c>
      <c r="K240" s="68">
        <v>7.2695999999999997E-2</v>
      </c>
      <c r="L240" s="68">
        <v>9.7099999997181483E-2</v>
      </c>
      <c r="M240" s="61">
        <v>1207.9410029999999</v>
      </c>
      <c r="N240" s="63">
        <v>93.99</v>
      </c>
      <c r="O240" s="61">
        <v>1.1353437919999998</v>
      </c>
      <c r="P240" s="62">
        <f t="shared" si="3"/>
        <v>9.097045284503565E-4</v>
      </c>
      <c r="Q240" s="62">
        <f>O240/'סכום נכסי הקרן'!$C$41</f>
        <v>1.4851902421689572E-5</v>
      </c>
    </row>
    <row r="241" spans="1:17">
      <c r="A241" s="60" t="s">
        <v>2661</v>
      </c>
      <c r="B241" s="67" t="s">
        <v>2379</v>
      </c>
      <c r="C241" s="54">
        <v>8811</v>
      </c>
      <c r="D241" s="124" t="s">
        <v>2721</v>
      </c>
      <c r="E241" s="54" t="s">
        <v>2545</v>
      </c>
      <c r="F241" s="77">
        <v>44550</v>
      </c>
      <c r="G241" s="54" t="s">
        <v>2378</v>
      </c>
      <c r="H241" s="61">
        <v>4.890000000643008</v>
      </c>
      <c r="I241" s="67" t="s">
        <v>260</v>
      </c>
      <c r="J241" s="67" t="s">
        <v>129</v>
      </c>
      <c r="K241" s="68">
        <v>7.85E-2</v>
      </c>
      <c r="L241" s="68">
        <v>7.9500000012915115E-2</v>
      </c>
      <c r="M241" s="61">
        <v>1811.7842599999997</v>
      </c>
      <c r="N241" s="63">
        <v>100.43</v>
      </c>
      <c r="O241" s="61">
        <v>1.819574247</v>
      </c>
      <c r="P241" s="62">
        <f t="shared" si="3"/>
        <v>1.4579503970613581E-3</v>
      </c>
      <c r="Q241" s="62">
        <f>O241/'סכום נכסי הקרן'!$C$41</f>
        <v>2.3802604423333371E-5</v>
      </c>
    </row>
    <row r="242" spans="1:17">
      <c r="A242" s="60" t="s">
        <v>2662</v>
      </c>
      <c r="B242" s="67" t="s">
        <v>2388</v>
      </c>
      <c r="C242" s="54" t="s">
        <v>2546</v>
      </c>
      <c r="D242" s="124" t="s">
        <v>2721</v>
      </c>
      <c r="E242" s="54" t="s">
        <v>2545</v>
      </c>
      <c r="F242" s="77">
        <v>42732</v>
      </c>
      <c r="G242" s="54" t="s">
        <v>2378</v>
      </c>
      <c r="H242" s="61">
        <v>2.2899999999878311</v>
      </c>
      <c r="I242" s="67" t="s">
        <v>125</v>
      </c>
      <c r="J242" s="67" t="s">
        <v>129</v>
      </c>
      <c r="K242" s="68">
        <v>2.1613000000000004E-2</v>
      </c>
      <c r="L242" s="68">
        <v>2.3699999999634933E-2</v>
      </c>
      <c r="M242" s="61">
        <v>5854.0415720000001</v>
      </c>
      <c r="N242" s="63">
        <v>112.3</v>
      </c>
      <c r="O242" s="61">
        <v>6.5740892519999994</v>
      </c>
      <c r="P242" s="62">
        <f t="shared" si="3"/>
        <v>5.2675487417305732E-3</v>
      </c>
      <c r="Q242" s="62">
        <f>O242/'סכום נכסי הקרן'!$C$41</f>
        <v>8.5998384604002128E-5</v>
      </c>
    </row>
    <row r="243" spans="1:17">
      <c r="A243" s="60" t="s">
        <v>2663</v>
      </c>
      <c r="B243" s="67" t="s">
        <v>2379</v>
      </c>
      <c r="C243" s="54">
        <v>9533</v>
      </c>
      <c r="D243" s="124" t="s">
        <v>2721</v>
      </c>
      <c r="E243" s="54" t="s">
        <v>530</v>
      </c>
      <c r="F243" s="77">
        <v>45015</v>
      </c>
      <c r="G243" s="54" t="s">
        <v>239</v>
      </c>
      <c r="H243" s="61">
        <v>3.8000000000413294</v>
      </c>
      <c r="I243" s="67" t="s">
        <v>529</v>
      </c>
      <c r="J243" s="67" t="s">
        <v>129</v>
      </c>
      <c r="K243" s="68">
        <v>3.3593000000000005E-2</v>
      </c>
      <c r="L243" s="68">
        <v>2.98000000001791E-2</v>
      </c>
      <c r="M243" s="61">
        <v>13988.516911000002</v>
      </c>
      <c r="N243" s="63">
        <v>103.78</v>
      </c>
      <c r="O243" s="61">
        <v>14.517282813</v>
      </c>
      <c r="P243" s="62">
        <f t="shared" si="3"/>
        <v>1.163210474997747E-2</v>
      </c>
      <c r="Q243" s="62">
        <f>O243/'סכום נכסי הקרן'!$C$41</f>
        <v>1.8990658978011756E-4</v>
      </c>
    </row>
    <row r="244" spans="1:17">
      <c r="A244" s="60" t="s">
        <v>2639</v>
      </c>
      <c r="B244" s="67" t="s">
        <v>2388</v>
      </c>
      <c r="C244" s="54" t="s">
        <v>2547</v>
      </c>
      <c r="D244" s="124" t="s">
        <v>2721</v>
      </c>
      <c r="E244" s="54" t="s">
        <v>517</v>
      </c>
      <c r="F244" s="77">
        <v>45286</v>
      </c>
      <c r="G244" s="54" t="s">
        <v>127</v>
      </c>
      <c r="H244" s="61">
        <v>1.7299999998679267</v>
      </c>
      <c r="I244" s="67" t="s">
        <v>125</v>
      </c>
      <c r="J244" s="67" t="s">
        <v>129</v>
      </c>
      <c r="K244" s="68">
        <v>6.7500000000000004E-2</v>
      </c>
      <c r="L244" s="68">
        <v>7.1699999994309441E-2</v>
      </c>
      <c r="M244" s="61">
        <v>6153.2613970000002</v>
      </c>
      <c r="N244" s="63">
        <v>99.67</v>
      </c>
      <c r="O244" s="61">
        <v>6.1329567969999994</v>
      </c>
      <c r="P244" s="62">
        <f t="shared" si="3"/>
        <v>4.9140873542745317E-3</v>
      </c>
      <c r="Q244" s="62">
        <f>O244/'סכום נכסי הקרן'!$C$41</f>
        <v>8.0227748235647922E-5</v>
      </c>
    </row>
    <row r="245" spans="1:17">
      <c r="A245" s="60" t="s">
        <v>2639</v>
      </c>
      <c r="B245" s="67" t="s">
        <v>2388</v>
      </c>
      <c r="C245" s="54" t="s">
        <v>2548</v>
      </c>
      <c r="D245" s="124" t="s">
        <v>2721</v>
      </c>
      <c r="E245" s="54" t="s">
        <v>517</v>
      </c>
      <c r="F245" s="77">
        <v>45169</v>
      </c>
      <c r="G245" s="54" t="s">
        <v>127</v>
      </c>
      <c r="H245" s="61">
        <v>1.8199999992384011</v>
      </c>
      <c r="I245" s="67" t="s">
        <v>125</v>
      </c>
      <c r="J245" s="67" t="s">
        <v>129</v>
      </c>
      <c r="K245" s="68">
        <v>6.9500000000000006E-2</v>
      </c>
      <c r="L245" s="68">
        <v>7.1399999984768023E-2</v>
      </c>
      <c r="M245" s="61">
        <v>419.95872000000003</v>
      </c>
      <c r="N245" s="63">
        <v>100.05</v>
      </c>
      <c r="O245" s="61">
        <v>0.42016872600000005</v>
      </c>
      <c r="P245" s="62">
        <f t="shared" si="3"/>
        <v>3.3666400912985939E-4</v>
      </c>
      <c r="Q245" s="62">
        <f>O245/'סכום נכסי הקרן'!$C$41</f>
        <v>5.496401145775256E-6</v>
      </c>
    </row>
    <row r="246" spans="1:17">
      <c r="A246" s="60" t="s">
        <v>2639</v>
      </c>
      <c r="B246" s="67" t="s">
        <v>2388</v>
      </c>
      <c r="C246" s="54" t="s">
        <v>2549</v>
      </c>
      <c r="D246" s="124" t="s">
        <v>2721</v>
      </c>
      <c r="E246" s="54" t="s">
        <v>517</v>
      </c>
      <c r="F246" s="77">
        <v>45195</v>
      </c>
      <c r="G246" s="54" t="s">
        <v>127</v>
      </c>
      <c r="H246" s="61">
        <v>1.8200000025276386</v>
      </c>
      <c r="I246" s="67" t="s">
        <v>125</v>
      </c>
      <c r="J246" s="67" t="s">
        <v>129</v>
      </c>
      <c r="K246" s="68">
        <v>6.9500000000000006E-2</v>
      </c>
      <c r="L246" s="68">
        <v>7.1400000140825565E-2</v>
      </c>
      <c r="M246" s="61">
        <v>221.41782699999999</v>
      </c>
      <c r="N246" s="63">
        <v>100.06</v>
      </c>
      <c r="O246" s="61">
        <v>0.22155069199999997</v>
      </c>
      <c r="P246" s="62">
        <f t="shared" si="3"/>
        <v>1.775195048529496E-4</v>
      </c>
      <c r="Q246" s="62">
        <f>O246/'סכום נכסי הקרן'!$C$41</f>
        <v>2.8981963720833913E-6</v>
      </c>
    </row>
    <row r="247" spans="1:17">
      <c r="A247" s="60" t="s">
        <v>2639</v>
      </c>
      <c r="B247" s="67" t="s">
        <v>2388</v>
      </c>
      <c r="C247" s="54" t="s">
        <v>2550</v>
      </c>
      <c r="D247" s="124" t="s">
        <v>2721</v>
      </c>
      <c r="E247" s="54" t="s">
        <v>517</v>
      </c>
      <c r="F247" s="77">
        <v>45230</v>
      </c>
      <c r="G247" s="54" t="s">
        <v>127</v>
      </c>
      <c r="H247" s="61">
        <v>1.8199999994971523</v>
      </c>
      <c r="I247" s="67" t="s">
        <v>125</v>
      </c>
      <c r="J247" s="67" t="s">
        <v>129</v>
      </c>
      <c r="K247" s="68">
        <v>6.9500000000000006E-2</v>
      </c>
      <c r="L247" s="68">
        <v>6.3500000014856867E-2</v>
      </c>
      <c r="M247" s="61">
        <v>431.42509899999999</v>
      </c>
      <c r="N247" s="63">
        <v>101.41</v>
      </c>
      <c r="O247" s="61">
        <v>0.43750822099999997</v>
      </c>
      <c r="P247" s="62">
        <f t="shared" si="3"/>
        <v>3.5055743703574102E-4</v>
      </c>
      <c r="Q247" s="62">
        <f>O247/'סכום נכסי הקרן'!$C$41</f>
        <v>5.7232262621813822E-6</v>
      </c>
    </row>
    <row r="248" spans="1:17">
      <c r="A248" s="60" t="s">
        <v>2639</v>
      </c>
      <c r="B248" s="67" t="s">
        <v>2388</v>
      </c>
      <c r="C248" s="54" t="s">
        <v>2551</v>
      </c>
      <c r="D248" s="124" t="s">
        <v>2721</v>
      </c>
      <c r="E248" s="54" t="s">
        <v>517</v>
      </c>
      <c r="F248" s="77">
        <v>45257</v>
      </c>
      <c r="G248" s="54" t="s">
        <v>127</v>
      </c>
      <c r="H248" s="61">
        <v>1.8200000015359392</v>
      </c>
      <c r="I248" s="67" t="s">
        <v>125</v>
      </c>
      <c r="J248" s="67" t="s">
        <v>129</v>
      </c>
      <c r="K248" s="68">
        <v>6.9500000000000006E-2</v>
      </c>
      <c r="L248" s="68">
        <v>6.8100000113732614E-2</v>
      </c>
      <c r="M248" s="61">
        <v>271.763418</v>
      </c>
      <c r="N248" s="63">
        <v>100.62</v>
      </c>
      <c r="O248" s="61">
        <v>0.27344836900000002</v>
      </c>
      <c r="P248" s="62">
        <f t="shared" si="3"/>
        <v>2.1910299006299948E-4</v>
      </c>
      <c r="Q248" s="62">
        <f>O248/'סכום נכסי הקרן'!$C$41</f>
        <v>3.5770913818130648E-6</v>
      </c>
    </row>
    <row r="249" spans="1:17">
      <c r="A249" s="60" t="s">
        <v>2636</v>
      </c>
      <c r="B249" s="67" t="s">
        <v>2388</v>
      </c>
      <c r="C249" s="54" t="s">
        <v>2552</v>
      </c>
      <c r="D249" s="124" t="s">
        <v>2721</v>
      </c>
      <c r="E249" s="54" t="s">
        <v>552</v>
      </c>
      <c r="F249" s="77">
        <v>44858</v>
      </c>
      <c r="G249" s="54" t="s">
        <v>127</v>
      </c>
      <c r="H249" s="61">
        <v>5.4000000011315814</v>
      </c>
      <c r="I249" s="67" t="s">
        <v>580</v>
      </c>
      <c r="J249" s="67" t="s">
        <v>129</v>
      </c>
      <c r="K249" s="68">
        <v>3.49E-2</v>
      </c>
      <c r="L249" s="68">
        <v>4.4700000007921063E-2</v>
      </c>
      <c r="M249" s="61">
        <v>884.338886</v>
      </c>
      <c r="N249" s="63">
        <v>99.93</v>
      </c>
      <c r="O249" s="61">
        <v>0.88371978999999989</v>
      </c>
      <c r="P249" s="62">
        <f t="shared" si="3"/>
        <v>7.0808851073032354E-4</v>
      </c>
      <c r="Q249" s="62">
        <f>O249/'סכום נכסי הקרן'!$C$41</f>
        <v>1.1560304624624223E-5</v>
      </c>
    </row>
    <row r="250" spans="1:17">
      <c r="A250" s="60" t="s">
        <v>2636</v>
      </c>
      <c r="B250" s="67" t="s">
        <v>2388</v>
      </c>
      <c r="C250" s="54" t="s">
        <v>2553</v>
      </c>
      <c r="D250" s="124" t="s">
        <v>2721</v>
      </c>
      <c r="E250" s="54" t="s">
        <v>552</v>
      </c>
      <c r="F250" s="77">
        <v>44858</v>
      </c>
      <c r="G250" s="54" t="s">
        <v>127</v>
      </c>
      <c r="H250" s="61">
        <v>5.4300000014212504</v>
      </c>
      <c r="I250" s="67" t="s">
        <v>580</v>
      </c>
      <c r="J250" s="67" t="s">
        <v>129</v>
      </c>
      <c r="K250" s="68">
        <v>3.49E-2</v>
      </c>
      <c r="L250" s="68">
        <v>4.4600000012025964E-2</v>
      </c>
      <c r="M250" s="61">
        <v>732.18953199999999</v>
      </c>
      <c r="N250" s="63">
        <v>99.94</v>
      </c>
      <c r="O250" s="61">
        <v>0.73175017200000003</v>
      </c>
      <c r="P250" s="62">
        <f t="shared" si="3"/>
        <v>5.8632147359531032E-4</v>
      </c>
      <c r="Q250" s="62">
        <f>O250/'סכום נכסי הקרן'!$C$41</f>
        <v>9.5723271031886372E-6</v>
      </c>
    </row>
    <row r="251" spans="1:17">
      <c r="A251" s="60" t="s">
        <v>2636</v>
      </c>
      <c r="B251" s="67" t="s">
        <v>2388</v>
      </c>
      <c r="C251" s="54" t="s">
        <v>2554</v>
      </c>
      <c r="D251" s="124" t="s">
        <v>2721</v>
      </c>
      <c r="E251" s="54" t="s">
        <v>552</v>
      </c>
      <c r="F251" s="77">
        <v>44858</v>
      </c>
      <c r="G251" s="54" t="s">
        <v>127</v>
      </c>
      <c r="H251" s="61">
        <v>5.3200000000873793</v>
      </c>
      <c r="I251" s="67" t="s">
        <v>580</v>
      </c>
      <c r="J251" s="67" t="s">
        <v>129</v>
      </c>
      <c r="K251" s="68">
        <v>3.49E-2</v>
      </c>
      <c r="L251" s="68">
        <v>4.4699999996504813E-2</v>
      </c>
      <c r="M251" s="61">
        <v>915.72656199999994</v>
      </c>
      <c r="N251" s="63">
        <v>99.98</v>
      </c>
      <c r="O251" s="61">
        <v>0.91554335600000003</v>
      </c>
      <c r="P251" s="62">
        <f t="shared" si="3"/>
        <v>7.3358743211927218E-4</v>
      </c>
      <c r="Q251" s="62">
        <f>O251/'סכום נכסי הקרן'!$C$41</f>
        <v>1.1976601873327722E-5</v>
      </c>
    </row>
    <row r="252" spans="1:17">
      <c r="A252" s="60" t="s">
        <v>2636</v>
      </c>
      <c r="B252" s="67" t="s">
        <v>2388</v>
      </c>
      <c r="C252" s="54" t="s">
        <v>2555</v>
      </c>
      <c r="D252" s="124" t="s">
        <v>2721</v>
      </c>
      <c r="E252" s="54" t="s">
        <v>552</v>
      </c>
      <c r="F252" s="77">
        <v>44858</v>
      </c>
      <c r="G252" s="54" t="s">
        <v>127</v>
      </c>
      <c r="H252" s="61">
        <v>5.3600000011132165</v>
      </c>
      <c r="I252" s="67" t="s">
        <v>580</v>
      </c>
      <c r="J252" s="67" t="s">
        <v>129</v>
      </c>
      <c r="K252" s="68">
        <v>3.49E-2</v>
      </c>
      <c r="L252" s="68">
        <v>4.4700000011042393E-2</v>
      </c>
      <c r="M252" s="61">
        <v>1114.223735</v>
      </c>
      <c r="N252" s="63">
        <v>99.97</v>
      </c>
      <c r="O252" s="61">
        <v>1.1138893909999998</v>
      </c>
      <c r="P252" s="62">
        <f t="shared" si="3"/>
        <v>8.9251399472619816E-4</v>
      </c>
      <c r="Q252" s="62">
        <f>O252/'סכום נכסי הקרן'!$C$41</f>
        <v>1.4571248515434012E-5</v>
      </c>
    </row>
    <row r="253" spans="1:17">
      <c r="A253" s="60" t="s">
        <v>2636</v>
      </c>
      <c r="B253" s="67" t="s">
        <v>2388</v>
      </c>
      <c r="C253" s="54" t="s">
        <v>2556</v>
      </c>
      <c r="D253" s="124" t="s">
        <v>2721</v>
      </c>
      <c r="E253" s="54" t="s">
        <v>552</v>
      </c>
      <c r="F253" s="77">
        <v>44858</v>
      </c>
      <c r="G253" s="54" t="s">
        <v>127</v>
      </c>
      <c r="H253" s="61">
        <v>5.520000000664588</v>
      </c>
      <c r="I253" s="67" t="s">
        <v>580</v>
      </c>
      <c r="J253" s="67" t="s">
        <v>129</v>
      </c>
      <c r="K253" s="68">
        <v>3.49E-2</v>
      </c>
      <c r="L253" s="68">
        <v>4.4500000002265644E-2</v>
      </c>
      <c r="M253" s="61">
        <v>662.726225</v>
      </c>
      <c r="N253" s="63">
        <v>99.9</v>
      </c>
      <c r="O253" s="61">
        <v>0.66206345300000002</v>
      </c>
      <c r="P253" s="62">
        <f t="shared" si="3"/>
        <v>5.3048435686129151E-4</v>
      </c>
      <c r="Q253" s="62">
        <f>O253/'סכום נכסי הקרן'!$C$41</f>
        <v>8.6607262665358925E-6</v>
      </c>
    </row>
    <row r="254" spans="1:17">
      <c r="A254" s="60" t="s">
        <v>2664</v>
      </c>
      <c r="B254" s="67" t="s">
        <v>2379</v>
      </c>
      <c r="C254" s="54">
        <v>9637</v>
      </c>
      <c r="D254" s="124" t="s">
        <v>2721</v>
      </c>
      <c r="E254" s="54" t="s">
        <v>552</v>
      </c>
      <c r="F254" s="77">
        <v>45104</v>
      </c>
      <c r="G254" s="54" t="s">
        <v>127</v>
      </c>
      <c r="H254" s="61">
        <v>2.2999999999157645</v>
      </c>
      <c r="I254" s="67" t="s">
        <v>260</v>
      </c>
      <c r="J254" s="67" t="s">
        <v>129</v>
      </c>
      <c r="K254" s="68">
        <v>5.2159000000000004E-2</v>
      </c>
      <c r="L254" s="68">
        <v>5.7899999999466517E-2</v>
      </c>
      <c r="M254" s="61">
        <v>7136.45</v>
      </c>
      <c r="N254" s="63">
        <v>99.81</v>
      </c>
      <c r="O254" s="61">
        <v>7.1228910220000001</v>
      </c>
      <c r="P254" s="62">
        <f t="shared" si="3"/>
        <v>5.7072811460546474E-3</v>
      </c>
      <c r="Q254" s="62">
        <f>O254/'סכום נכסי הקרן'!$C$41</f>
        <v>9.3177487880316637E-5</v>
      </c>
    </row>
    <row r="255" spans="1:17">
      <c r="A255" s="60" t="s">
        <v>2665</v>
      </c>
      <c r="B255" s="67" t="s">
        <v>2379</v>
      </c>
      <c r="C255" s="54">
        <v>9577</v>
      </c>
      <c r="D255" s="124" t="s">
        <v>2721</v>
      </c>
      <c r="E255" s="54" t="s">
        <v>552</v>
      </c>
      <c r="F255" s="77">
        <v>45063</v>
      </c>
      <c r="G255" s="54" t="s">
        <v>127</v>
      </c>
      <c r="H255" s="61">
        <v>3.3699999999007746</v>
      </c>
      <c r="I255" s="67" t="s">
        <v>260</v>
      </c>
      <c r="J255" s="67" t="s">
        <v>129</v>
      </c>
      <c r="K255" s="68">
        <v>4.4344000000000001E-2</v>
      </c>
      <c r="L255" s="68">
        <v>4.189999999833411E-2</v>
      </c>
      <c r="M255" s="61">
        <v>10704.674999999999</v>
      </c>
      <c r="N255" s="63">
        <v>102.62</v>
      </c>
      <c r="O255" s="61">
        <v>10.985137357000001</v>
      </c>
      <c r="P255" s="62">
        <f t="shared" si="3"/>
        <v>8.8019411122231099E-3</v>
      </c>
      <c r="Q255" s="62">
        <f>O255/'סכום נכסי הקרן'!$C$41</f>
        <v>1.4370113199599097E-4</v>
      </c>
    </row>
    <row r="256" spans="1:17">
      <c r="A256" s="60" t="s">
        <v>2666</v>
      </c>
      <c r="B256" s="67" t="s">
        <v>2388</v>
      </c>
      <c r="C256" s="54" t="s">
        <v>2557</v>
      </c>
      <c r="D256" s="124" t="s">
        <v>2721</v>
      </c>
      <c r="E256" s="54" t="s">
        <v>552</v>
      </c>
      <c r="F256" s="77">
        <v>42372</v>
      </c>
      <c r="G256" s="54" t="s">
        <v>127</v>
      </c>
      <c r="H256" s="61">
        <v>9.360000000299598</v>
      </c>
      <c r="I256" s="67" t="s">
        <v>125</v>
      </c>
      <c r="J256" s="67" t="s">
        <v>129</v>
      </c>
      <c r="K256" s="68">
        <v>6.7000000000000004E-2</v>
      </c>
      <c r="L256" s="68">
        <v>3.4100000000779569E-2</v>
      </c>
      <c r="M256" s="61">
        <v>8637.5674560000007</v>
      </c>
      <c r="N256" s="63">
        <v>151.47999999999999</v>
      </c>
      <c r="O256" s="61">
        <v>13.084187178000001</v>
      </c>
      <c r="P256" s="62">
        <f t="shared" si="3"/>
        <v>1.0483823852113593E-2</v>
      </c>
      <c r="Q256" s="62">
        <f>O256/'סכום נכסי הקרן'!$C$41</f>
        <v>1.7115967216631232E-4</v>
      </c>
    </row>
    <row r="257" spans="1:17">
      <c r="A257" s="60" t="s">
        <v>2667</v>
      </c>
      <c r="B257" s="67" t="s">
        <v>2388</v>
      </c>
      <c r="C257" s="54" t="s">
        <v>2558</v>
      </c>
      <c r="D257" s="124" t="s">
        <v>2721</v>
      </c>
      <c r="E257" s="54" t="s">
        <v>573</v>
      </c>
      <c r="F257" s="77">
        <v>44871</v>
      </c>
      <c r="G257" s="124" t="s">
        <v>2721</v>
      </c>
      <c r="H257" s="61">
        <v>4.6900000001220077</v>
      </c>
      <c r="I257" s="67" t="s">
        <v>260</v>
      </c>
      <c r="J257" s="67" t="s">
        <v>129</v>
      </c>
      <c r="K257" s="68">
        <v>0.05</v>
      </c>
      <c r="L257" s="68">
        <v>6.990000000170811E-2</v>
      </c>
      <c r="M257" s="61">
        <v>10689.957815</v>
      </c>
      <c r="N257" s="63">
        <v>95.84</v>
      </c>
      <c r="O257" s="61">
        <v>10.245255175</v>
      </c>
      <c r="P257" s="62">
        <f t="shared" si="3"/>
        <v>8.2091037917323209E-3</v>
      </c>
      <c r="Q257" s="62">
        <f>O257/'סכום נכסי הקרן'!$C$41</f>
        <v>1.3402242670157671E-4</v>
      </c>
    </row>
    <row r="258" spans="1:17">
      <c r="A258" s="60" t="s">
        <v>2667</v>
      </c>
      <c r="B258" s="67" t="s">
        <v>2388</v>
      </c>
      <c r="C258" s="54" t="s">
        <v>2559</v>
      </c>
      <c r="D258" s="124" t="s">
        <v>2721</v>
      </c>
      <c r="E258" s="54" t="s">
        <v>573</v>
      </c>
      <c r="F258" s="77">
        <v>44969</v>
      </c>
      <c r="G258" s="124" t="s">
        <v>2721</v>
      </c>
      <c r="H258" s="61">
        <v>4.690000000316692</v>
      </c>
      <c r="I258" s="67" t="s">
        <v>260</v>
      </c>
      <c r="J258" s="67" t="s">
        <v>129</v>
      </c>
      <c r="K258" s="68">
        <v>0.05</v>
      </c>
      <c r="L258" s="68">
        <v>6.7100000003781607E-2</v>
      </c>
      <c r="M258" s="61">
        <v>7750.2059740000004</v>
      </c>
      <c r="N258" s="63">
        <v>96.56</v>
      </c>
      <c r="O258" s="61">
        <v>7.4835993270000003</v>
      </c>
      <c r="P258" s="62">
        <f t="shared" si="3"/>
        <v>5.9963019526335171E-3</v>
      </c>
      <c r="Q258" s="62">
        <f>O258/'סכום נכסי הקרן'!$C$41</f>
        <v>9.7896062629482166E-5</v>
      </c>
    </row>
    <row r="259" spans="1:17">
      <c r="A259" s="60" t="s">
        <v>2667</v>
      </c>
      <c r="B259" s="67" t="s">
        <v>2388</v>
      </c>
      <c r="C259" s="54" t="s">
        <v>2560</v>
      </c>
      <c r="D259" s="124" t="s">
        <v>2721</v>
      </c>
      <c r="E259" s="54" t="s">
        <v>573</v>
      </c>
      <c r="F259" s="77">
        <v>45018</v>
      </c>
      <c r="G259" s="124" t="s">
        <v>2721</v>
      </c>
      <c r="H259" s="61">
        <v>4.6899999998142352</v>
      </c>
      <c r="I259" s="67" t="s">
        <v>260</v>
      </c>
      <c r="J259" s="67" t="s">
        <v>129</v>
      </c>
      <c r="K259" s="68">
        <v>0.05</v>
      </c>
      <c r="L259" s="68">
        <v>4.1799999999297108E-2</v>
      </c>
      <c r="M259" s="61">
        <v>3695.9985069999993</v>
      </c>
      <c r="N259" s="63">
        <v>107.78</v>
      </c>
      <c r="O259" s="61">
        <v>3.983547046</v>
      </c>
      <c r="P259" s="62">
        <f t="shared" si="3"/>
        <v>3.1918532629288746E-3</v>
      </c>
      <c r="Q259" s="62">
        <f>O259/'סכום נכסי הקרן'!$C$41</f>
        <v>5.2110428961064641E-5</v>
      </c>
    </row>
    <row r="260" spans="1:17">
      <c r="A260" s="60" t="s">
        <v>2667</v>
      </c>
      <c r="B260" s="67" t="s">
        <v>2388</v>
      </c>
      <c r="C260" s="54" t="s">
        <v>2561</v>
      </c>
      <c r="D260" s="124" t="s">
        <v>2721</v>
      </c>
      <c r="E260" s="54" t="s">
        <v>573</v>
      </c>
      <c r="F260" s="77">
        <v>45109</v>
      </c>
      <c r="G260" s="124" t="s">
        <v>2721</v>
      </c>
      <c r="H260" s="61">
        <v>4.6899999995004809</v>
      </c>
      <c r="I260" s="67" t="s">
        <v>260</v>
      </c>
      <c r="J260" s="67" t="s">
        <v>129</v>
      </c>
      <c r="K260" s="68">
        <v>0.05</v>
      </c>
      <c r="L260" s="68">
        <v>5.2499999996305328E-2</v>
      </c>
      <c r="M260" s="61">
        <v>3337.5286019999999</v>
      </c>
      <c r="N260" s="63">
        <v>101.37</v>
      </c>
      <c r="O260" s="61">
        <v>3.3832525009999999</v>
      </c>
      <c r="P260" s="62">
        <f t="shared" si="3"/>
        <v>2.7108618048009682E-3</v>
      </c>
      <c r="Q260" s="62">
        <f>O260/'סכום נכסי הקרן'!$C$41</f>
        <v>4.4257727365799705E-5</v>
      </c>
    </row>
    <row r="261" spans="1:17">
      <c r="A261" s="60" t="s">
        <v>2667</v>
      </c>
      <c r="B261" s="67" t="s">
        <v>2388</v>
      </c>
      <c r="C261" s="54" t="s">
        <v>2562</v>
      </c>
      <c r="D261" s="124" t="s">
        <v>2721</v>
      </c>
      <c r="E261" s="54" t="s">
        <v>573</v>
      </c>
      <c r="F261" s="77">
        <v>45200</v>
      </c>
      <c r="G261" s="124" t="s">
        <v>2721</v>
      </c>
      <c r="H261" s="61">
        <v>4.6900000003701576</v>
      </c>
      <c r="I261" s="67" t="s">
        <v>260</v>
      </c>
      <c r="J261" s="67" t="s">
        <v>129</v>
      </c>
      <c r="K261" s="68">
        <v>0.05</v>
      </c>
      <c r="L261" s="68">
        <v>4.9200000002467714E-2</v>
      </c>
      <c r="M261" s="61">
        <v>3988.1279229999996</v>
      </c>
      <c r="N261" s="63">
        <v>101.61</v>
      </c>
      <c r="O261" s="61">
        <v>4.0523369499999999</v>
      </c>
      <c r="P261" s="62">
        <f t="shared" si="3"/>
        <v>3.2469717984961745E-3</v>
      </c>
      <c r="Q261" s="62">
        <f>O261/'סכום נכסי הקרן'!$C$41</f>
        <v>5.3010298189226494E-5</v>
      </c>
    </row>
    <row r="262" spans="1:17">
      <c r="A262" s="60" t="s">
        <v>2637</v>
      </c>
      <c r="B262" s="67" t="s">
        <v>2388</v>
      </c>
      <c r="C262" s="54" t="s">
        <v>2464</v>
      </c>
      <c r="D262" s="124" t="s">
        <v>2721</v>
      </c>
      <c r="E262" s="54" t="s">
        <v>573</v>
      </c>
      <c r="F262" s="77">
        <v>44748</v>
      </c>
      <c r="G262" s="124" t="s">
        <v>2721</v>
      </c>
      <c r="H262" s="61">
        <v>1.4199999999294566</v>
      </c>
      <c r="I262" s="67" t="s">
        <v>260</v>
      </c>
      <c r="J262" s="67" t="s">
        <v>129</v>
      </c>
      <c r="K262" s="68">
        <v>7.5660000000000005E-2</v>
      </c>
      <c r="L262" s="68">
        <v>7.839999999858914E-2</v>
      </c>
      <c r="M262" s="61">
        <v>6691.872531</v>
      </c>
      <c r="N262" s="63">
        <v>101.68</v>
      </c>
      <c r="O262" s="61">
        <v>6.8042959939999994</v>
      </c>
      <c r="P262" s="62">
        <f>IFERROR(O262/$O$8,0)</f>
        <v>5.4520039852901407E-3</v>
      </c>
      <c r="Q262" s="62">
        <f>O262/'סכום נכסי הקרן'!$C$41</f>
        <v>8.900981435161735E-5</v>
      </c>
    </row>
    <row r="263" spans="1:17">
      <c r="A263" s="60" t="s">
        <v>2668</v>
      </c>
      <c r="B263" s="67" t="s">
        <v>2388</v>
      </c>
      <c r="C263" s="54" t="s">
        <v>2563</v>
      </c>
      <c r="D263" s="124" t="s">
        <v>2721</v>
      </c>
      <c r="E263" s="54" t="s">
        <v>573</v>
      </c>
      <c r="F263" s="77">
        <v>41816</v>
      </c>
      <c r="G263" s="124" t="s">
        <v>2721</v>
      </c>
      <c r="H263" s="61">
        <v>5.5399999997928955</v>
      </c>
      <c r="I263" s="67" t="s">
        <v>580</v>
      </c>
      <c r="J263" s="67" t="s">
        <v>129</v>
      </c>
      <c r="K263" s="68">
        <v>4.4999999999999998E-2</v>
      </c>
      <c r="L263" s="68">
        <v>9.0499999995253849E-2</v>
      </c>
      <c r="M263" s="61">
        <v>2657.259935</v>
      </c>
      <c r="N263" s="63">
        <v>87.22</v>
      </c>
      <c r="O263" s="61">
        <v>2.3176622619999998</v>
      </c>
      <c r="P263" s="62">
        <f t="shared" si="3"/>
        <v>1.857047944434347E-3</v>
      </c>
      <c r="Q263" s="62">
        <f>O263/'סכום נכסי הקרן'!$C$41</f>
        <v>3.0318300064000645E-5</v>
      </c>
    </row>
    <row r="264" spans="1:17">
      <c r="A264" s="60" t="s">
        <v>2668</v>
      </c>
      <c r="B264" s="67" t="s">
        <v>2388</v>
      </c>
      <c r="C264" s="54" t="s">
        <v>2564</v>
      </c>
      <c r="D264" s="124" t="s">
        <v>2721</v>
      </c>
      <c r="E264" s="54" t="s">
        <v>573</v>
      </c>
      <c r="F264" s="77">
        <v>42625</v>
      </c>
      <c r="G264" s="124" t="s">
        <v>2721</v>
      </c>
      <c r="H264" s="61">
        <v>5.5400000011408697</v>
      </c>
      <c r="I264" s="67" t="s">
        <v>580</v>
      </c>
      <c r="J264" s="67" t="s">
        <v>129</v>
      </c>
      <c r="K264" s="68">
        <v>4.4999999999999998E-2</v>
      </c>
      <c r="L264" s="68">
        <v>9.050000003160516E-2</v>
      </c>
      <c r="M264" s="61">
        <v>739.93682899999999</v>
      </c>
      <c r="N264" s="63">
        <v>87.66</v>
      </c>
      <c r="O264" s="61">
        <v>0.64862861899999991</v>
      </c>
      <c r="P264" s="62">
        <f t="shared" ref="P264:P327" si="4">IFERROR(O264/$O$8,0)</f>
        <v>5.1971957405726578E-4</v>
      </c>
      <c r="Q264" s="62">
        <f>O264/'סכום נכסי הקרן'!$C$41</f>
        <v>8.4849796380471714E-6</v>
      </c>
    </row>
    <row r="265" spans="1:17">
      <c r="A265" s="60" t="s">
        <v>2668</v>
      </c>
      <c r="B265" s="67" t="s">
        <v>2388</v>
      </c>
      <c r="C265" s="54" t="s">
        <v>2565</v>
      </c>
      <c r="D265" s="124" t="s">
        <v>2721</v>
      </c>
      <c r="E265" s="54" t="s">
        <v>573</v>
      </c>
      <c r="F265" s="77">
        <v>42716</v>
      </c>
      <c r="G265" s="124" t="s">
        <v>2721</v>
      </c>
      <c r="H265" s="61">
        <v>5.539999996908894</v>
      </c>
      <c r="I265" s="67" t="s">
        <v>580</v>
      </c>
      <c r="J265" s="67" t="s">
        <v>129</v>
      </c>
      <c r="K265" s="68">
        <v>4.4999999999999998E-2</v>
      </c>
      <c r="L265" s="68">
        <v>9.0499999961361169E-2</v>
      </c>
      <c r="M265" s="61">
        <v>559.80568500000004</v>
      </c>
      <c r="N265" s="63">
        <v>87.84</v>
      </c>
      <c r="O265" s="61">
        <v>0.49173333800000002</v>
      </c>
      <c r="P265" s="62">
        <f t="shared" si="4"/>
        <v>3.9400580469163289E-4</v>
      </c>
      <c r="Q265" s="62">
        <f>O265/'סכום נכסי הקרן'!$C$41</f>
        <v>6.4325674786159387E-6</v>
      </c>
    </row>
    <row r="266" spans="1:17">
      <c r="A266" s="60" t="s">
        <v>2668</v>
      </c>
      <c r="B266" s="67" t="s">
        <v>2388</v>
      </c>
      <c r="C266" s="54" t="s">
        <v>2566</v>
      </c>
      <c r="D266" s="124" t="s">
        <v>2721</v>
      </c>
      <c r="E266" s="54" t="s">
        <v>573</v>
      </c>
      <c r="F266" s="77">
        <v>42803</v>
      </c>
      <c r="G266" s="124" t="s">
        <v>2721</v>
      </c>
      <c r="H266" s="61">
        <v>5.5400000002018661</v>
      </c>
      <c r="I266" s="67" t="s">
        <v>580</v>
      </c>
      <c r="J266" s="67" t="s">
        <v>129</v>
      </c>
      <c r="K266" s="68">
        <v>4.4999999999999998E-2</v>
      </c>
      <c r="L266" s="68">
        <v>9.0500000000946254E-2</v>
      </c>
      <c r="M266" s="61">
        <v>3587.6549829999999</v>
      </c>
      <c r="N266" s="63">
        <v>88.37</v>
      </c>
      <c r="O266" s="61">
        <v>3.1704107339999998</v>
      </c>
      <c r="P266" s="62">
        <f t="shared" si="4"/>
        <v>2.5403204052287793E-3</v>
      </c>
      <c r="Q266" s="62">
        <f>O266/'סכום נכסי הקרן'!$C$41</f>
        <v>4.1473456049024859E-5</v>
      </c>
    </row>
    <row r="267" spans="1:17">
      <c r="A267" s="60" t="s">
        <v>2668</v>
      </c>
      <c r="B267" s="67" t="s">
        <v>2388</v>
      </c>
      <c r="C267" s="54" t="s">
        <v>2567</v>
      </c>
      <c r="D267" s="124" t="s">
        <v>2721</v>
      </c>
      <c r="E267" s="54" t="s">
        <v>573</v>
      </c>
      <c r="F267" s="77">
        <v>42898</v>
      </c>
      <c r="G267" s="124" t="s">
        <v>2721</v>
      </c>
      <c r="H267" s="61">
        <v>5.5400000009439747</v>
      </c>
      <c r="I267" s="67" t="s">
        <v>580</v>
      </c>
      <c r="J267" s="67" t="s">
        <v>129</v>
      </c>
      <c r="K267" s="68">
        <v>4.4999999999999998E-2</v>
      </c>
      <c r="L267" s="68">
        <v>9.0500000011799669E-2</v>
      </c>
      <c r="M267" s="61">
        <v>674.74596699999995</v>
      </c>
      <c r="N267" s="63">
        <v>87.92</v>
      </c>
      <c r="O267" s="61">
        <v>0.59323668600000001</v>
      </c>
      <c r="P267" s="62">
        <f t="shared" si="4"/>
        <v>4.7533628448032447E-4</v>
      </c>
      <c r="Q267" s="62">
        <f>O267/'סכום נכסי הקרן'!$C$41</f>
        <v>7.7603748182017601E-6</v>
      </c>
    </row>
    <row r="268" spans="1:17">
      <c r="A268" s="60" t="s">
        <v>2668</v>
      </c>
      <c r="B268" s="67" t="s">
        <v>2388</v>
      </c>
      <c r="C268" s="54" t="s">
        <v>2568</v>
      </c>
      <c r="D268" s="124" t="s">
        <v>2721</v>
      </c>
      <c r="E268" s="54" t="s">
        <v>573</v>
      </c>
      <c r="F268" s="77">
        <v>42989</v>
      </c>
      <c r="G268" s="124" t="s">
        <v>2721</v>
      </c>
      <c r="H268" s="61">
        <v>5.5399999974420941</v>
      </c>
      <c r="I268" s="67" t="s">
        <v>580</v>
      </c>
      <c r="J268" s="67" t="s">
        <v>129</v>
      </c>
      <c r="K268" s="68">
        <v>4.4999999999999998E-2</v>
      </c>
      <c r="L268" s="68">
        <v>9.0499999968026171E-2</v>
      </c>
      <c r="M268" s="61">
        <v>850.264858</v>
      </c>
      <c r="N268" s="63">
        <v>88.28</v>
      </c>
      <c r="O268" s="61">
        <v>0.75061384799999997</v>
      </c>
      <c r="P268" s="62">
        <f t="shared" si="4"/>
        <v>6.014361653753136E-4</v>
      </c>
      <c r="Q268" s="62">
        <f>O268/'סכום נכסי הקרן'!$C$41</f>
        <v>9.8190906625972285E-6</v>
      </c>
    </row>
    <row r="269" spans="1:17">
      <c r="A269" s="60" t="s">
        <v>2668</v>
      </c>
      <c r="B269" s="67" t="s">
        <v>2388</v>
      </c>
      <c r="C269" s="54" t="s">
        <v>2569</v>
      </c>
      <c r="D269" s="124" t="s">
        <v>2721</v>
      </c>
      <c r="E269" s="54" t="s">
        <v>573</v>
      </c>
      <c r="F269" s="77">
        <v>43080</v>
      </c>
      <c r="G269" s="124" t="s">
        <v>2721</v>
      </c>
      <c r="H269" s="61">
        <v>5.5400000021648861</v>
      </c>
      <c r="I269" s="67" t="s">
        <v>580</v>
      </c>
      <c r="J269" s="67" t="s">
        <v>129</v>
      </c>
      <c r="K269" s="68">
        <v>4.4999999999999998E-2</v>
      </c>
      <c r="L269" s="68">
        <v>9.0500000032473285E-2</v>
      </c>
      <c r="M269" s="61">
        <v>263.441441</v>
      </c>
      <c r="N269" s="63">
        <v>87.67</v>
      </c>
      <c r="O269" s="61">
        <v>0.23095912499999996</v>
      </c>
      <c r="P269" s="62">
        <f t="shared" si="4"/>
        <v>1.8505809727405631E-4</v>
      </c>
      <c r="Q269" s="62">
        <f>O269/'סכום נכסי הקרן'!$C$41</f>
        <v>3.0212719812879413E-6</v>
      </c>
    </row>
    <row r="270" spans="1:17">
      <c r="A270" s="60" t="s">
        <v>2668</v>
      </c>
      <c r="B270" s="67" t="s">
        <v>2388</v>
      </c>
      <c r="C270" s="54" t="s">
        <v>2570</v>
      </c>
      <c r="D270" s="124" t="s">
        <v>2721</v>
      </c>
      <c r="E270" s="54" t="s">
        <v>573</v>
      </c>
      <c r="F270" s="77">
        <v>43171</v>
      </c>
      <c r="G270" s="124" t="s">
        <v>2721</v>
      </c>
      <c r="H270" s="61">
        <v>5.4299999828508945</v>
      </c>
      <c r="I270" s="67" t="s">
        <v>580</v>
      </c>
      <c r="J270" s="67" t="s">
        <v>129</v>
      </c>
      <c r="K270" s="68">
        <v>4.4999999999999998E-2</v>
      </c>
      <c r="L270" s="68">
        <v>9.1499999775565402E-2</v>
      </c>
      <c r="M270" s="61">
        <v>196.839575</v>
      </c>
      <c r="N270" s="63">
        <v>88.28</v>
      </c>
      <c r="O270" s="61">
        <v>0.17376998599999999</v>
      </c>
      <c r="P270" s="62">
        <f t="shared" si="4"/>
        <v>1.3923478006118791E-4</v>
      </c>
      <c r="Q270" s="62">
        <f>O270/'סכום נכסי הקרן'!$C$41</f>
        <v>2.2731571653235086E-6</v>
      </c>
    </row>
    <row r="271" spans="1:17">
      <c r="A271" s="60" t="s">
        <v>2668</v>
      </c>
      <c r="B271" s="67" t="s">
        <v>2388</v>
      </c>
      <c r="C271" s="54" t="s">
        <v>2571</v>
      </c>
      <c r="D271" s="124" t="s">
        <v>2721</v>
      </c>
      <c r="E271" s="54" t="s">
        <v>573</v>
      </c>
      <c r="F271" s="77">
        <v>43341</v>
      </c>
      <c r="G271" s="124" t="s">
        <v>2721</v>
      </c>
      <c r="H271" s="61">
        <v>5.5800000021103502</v>
      </c>
      <c r="I271" s="67" t="s">
        <v>580</v>
      </c>
      <c r="J271" s="67" t="s">
        <v>129</v>
      </c>
      <c r="K271" s="68">
        <v>4.4999999999999998E-2</v>
      </c>
      <c r="L271" s="68">
        <v>8.7800000016515778E-2</v>
      </c>
      <c r="M271" s="61">
        <v>493.82282500000002</v>
      </c>
      <c r="N271" s="63">
        <v>88.28</v>
      </c>
      <c r="O271" s="61">
        <v>0.43594677599999998</v>
      </c>
      <c r="P271" s="62">
        <f t="shared" si="4"/>
        <v>3.4930631504305899E-4</v>
      </c>
      <c r="Q271" s="62">
        <f>O271/'סכום נכסי הקרן'!$C$41</f>
        <v>5.7028003533595415E-6</v>
      </c>
    </row>
    <row r="272" spans="1:17">
      <c r="A272" s="60" t="s">
        <v>2668</v>
      </c>
      <c r="B272" s="67" t="s">
        <v>2388</v>
      </c>
      <c r="C272" s="54" t="s">
        <v>2572</v>
      </c>
      <c r="D272" s="124" t="s">
        <v>2721</v>
      </c>
      <c r="E272" s="54" t="s">
        <v>573</v>
      </c>
      <c r="F272" s="77">
        <v>43990</v>
      </c>
      <c r="G272" s="124" t="s">
        <v>2721</v>
      </c>
      <c r="H272" s="61">
        <v>5.54000000045151</v>
      </c>
      <c r="I272" s="67" t="s">
        <v>580</v>
      </c>
      <c r="J272" s="67" t="s">
        <v>129</v>
      </c>
      <c r="K272" s="68">
        <v>4.4999999999999998E-2</v>
      </c>
      <c r="L272" s="68">
        <v>9.0499999999999983E-2</v>
      </c>
      <c r="M272" s="61">
        <v>509.32267300000001</v>
      </c>
      <c r="N272" s="63">
        <v>86.97</v>
      </c>
      <c r="O272" s="61">
        <v>0.44295792</v>
      </c>
      <c r="P272" s="62">
        <f t="shared" si="4"/>
        <v>3.549240578724641E-4</v>
      </c>
      <c r="Q272" s="62">
        <f>O272/'סכום נכסי הקרן'!$C$41</f>
        <v>5.7945160321575768E-6</v>
      </c>
    </row>
    <row r="273" spans="1:17">
      <c r="A273" s="60" t="s">
        <v>2668</v>
      </c>
      <c r="B273" s="67" t="s">
        <v>2388</v>
      </c>
      <c r="C273" s="54" t="s">
        <v>2573</v>
      </c>
      <c r="D273" s="124" t="s">
        <v>2721</v>
      </c>
      <c r="E273" s="54" t="s">
        <v>573</v>
      </c>
      <c r="F273" s="77">
        <v>41893</v>
      </c>
      <c r="G273" s="124" t="s">
        <v>2721</v>
      </c>
      <c r="H273" s="61">
        <v>5.5399999958050863</v>
      </c>
      <c r="I273" s="67" t="s">
        <v>580</v>
      </c>
      <c r="J273" s="67" t="s">
        <v>129</v>
      </c>
      <c r="K273" s="68">
        <v>4.4999999999999998E-2</v>
      </c>
      <c r="L273" s="68">
        <v>9.0499999939284148E-2</v>
      </c>
      <c r="M273" s="61">
        <v>521.32761800000003</v>
      </c>
      <c r="N273" s="63">
        <v>86.88</v>
      </c>
      <c r="O273" s="61">
        <v>0.45292943499999999</v>
      </c>
      <c r="P273" s="62">
        <f t="shared" si="4"/>
        <v>3.6291382486192472E-4</v>
      </c>
      <c r="Q273" s="62">
        <f>O273/'סכום נכסי הקרן'!$C$41</f>
        <v>5.9249575502421832E-6</v>
      </c>
    </row>
    <row r="274" spans="1:17">
      <c r="A274" s="60" t="s">
        <v>2668</v>
      </c>
      <c r="B274" s="67" t="s">
        <v>2388</v>
      </c>
      <c r="C274" s="54" t="s">
        <v>2574</v>
      </c>
      <c r="D274" s="124" t="s">
        <v>2721</v>
      </c>
      <c r="E274" s="54" t="s">
        <v>573</v>
      </c>
      <c r="F274" s="77">
        <v>42151</v>
      </c>
      <c r="G274" s="124" t="s">
        <v>2721</v>
      </c>
      <c r="H274" s="61">
        <v>5.5400000011699282</v>
      </c>
      <c r="I274" s="67" t="s">
        <v>580</v>
      </c>
      <c r="J274" s="67" t="s">
        <v>129</v>
      </c>
      <c r="K274" s="68">
        <v>4.4999999999999998E-2</v>
      </c>
      <c r="L274" s="68">
        <v>9.0500000016116341E-2</v>
      </c>
      <c r="M274" s="61">
        <v>1909.190554</v>
      </c>
      <c r="N274" s="63">
        <v>87.75</v>
      </c>
      <c r="O274" s="61">
        <v>1.6753148260000004</v>
      </c>
      <c r="P274" s="62">
        <f t="shared" si="4"/>
        <v>1.3423612253232117E-3</v>
      </c>
      <c r="Q274" s="62">
        <f>O274/'סכום נכסי הקרן'!$C$41</f>
        <v>2.1915487182548361E-5</v>
      </c>
    </row>
    <row r="275" spans="1:17">
      <c r="A275" s="60" t="s">
        <v>2668</v>
      </c>
      <c r="B275" s="67" t="s">
        <v>2388</v>
      </c>
      <c r="C275" s="54" t="s">
        <v>2575</v>
      </c>
      <c r="D275" s="124" t="s">
        <v>2721</v>
      </c>
      <c r="E275" s="54" t="s">
        <v>573</v>
      </c>
      <c r="F275" s="77">
        <v>42166</v>
      </c>
      <c r="G275" s="124" t="s">
        <v>2721</v>
      </c>
      <c r="H275" s="61">
        <v>5.5399999988707647</v>
      </c>
      <c r="I275" s="67" t="s">
        <v>580</v>
      </c>
      <c r="J275" s="67" t="s">
        <v>129</v>
      </c>
      <c r="K275" s="68">
        <v>4.4999999999999998E-2</v>
      </c>
      <c r="L275" s="68">
        <v>9.0499999985091562E-2</v>
      </c>
      <c r="M275" s="61">
        <v>1796.3384590000001</v>
      </c>
      <c r="N275" s="63">
        <v>87.75</v>
      </c>
      <c r="O275" s="61">
        <v>1.576287107</v>
      </c>
      <c r="P275" s="62">
        <f t="shared" si="4"/>
        <v>1.2630143657629759E-3</v>
      </c>
      <c r="Q275" s="62">
        <f>O275/'סכום נכסי הקרן'!$C$41</f>
        <v>2.0620064571358798E-5</v>
      </c>
    </row>
    <row r="276" spans="1:17">
      <c r="A276" s="60" t="s">
        <v>2668</v>
      </c>
      <c r="B276" s="67" t="s">
        <v>2388</v>
      </c>
      <c r="C276" s="54" t="s">
        <v>2576</v>
      </c>
      <c r="D276" s="124" t="s">
        <v>2721</v>
      </c>
      <c r="E276" s="54" t="s">
        <v>573</v>
      </c>
      <c r="F276" s="77">
        <v>42257</v>
      </c>
      <c r="G276" s="124" t="s">
        <v>2721</v>
      </c>
      <c r="H276" s="61">
        <v>5.5400000026210501</v>
      </c>
      <c r="I276" s="67" t="s">
        <v>580</v>
      </c>
      <c r="J276" s="67" t="s">
        <v>129</v>
      </c>
      <c r="K276" s="68">
        <v>4.4999999999999998E-2</v>
      </c>
      <c r="L276" s="68">
        <v>9.0500000052300786E-2</v>
      </c>
      <c r="M276" s="61">
        <v>954.58227499999998</v>
      </c>
      <c r="N276" s="63">
        <v>87.13</v>
      </c>
      <c r="O276" s="61">
        <v>0.83172753300000002</v>
      </c>
      <c r="P276" s="62">
        <f t="shared" si="4"/>
        <v>6.6642924243597176E-4</v>
      </c>
      <c r="Q276" s="62">
        <f>O276/'סכום נכסי הקרן'!$C$41</f>
        <v>1.0880172374737921E-5</v>
      </c>
    </row>
    <row r="277" spans="1:17">
      <c r="A277" s="60" t="s">
        <v>2668</v>
      </c>
      <c r="B277" s="67" t="s">
        <v>2388</v>
      </c>
      <c r="C277" s="54" t="s">
        <v>2577</v>
      </c>
      <c r="D277" s="124" t="s">
        <v>2721</v>
      </c>
      <c r="E277" s="54" t="s">
        <v>573</v>
      </c>
      <c r="F277" s="77">
        <v>42348</v>
      </c>
      <c r="G277" s="124" t="s">
        <v>2721</v>
      </c>
      <c r="H277" s="61">
        <v>5.5400000009118759</v>
      </c>
      <c r="I277" s="67" t="s">
        <v>580</v>
      </c>
      <c r="J277" s="67" t="s">
        <v>129</v>
      </c>
      <c r="K277" s="68">
        <v>4.4999999999999998E-2</v>
      </c>
      <c r="L277" s="68">
        <v>9.0500000009671414E-2</v>
      </c>
      <c r="M277" s="61">
        <v>1653.0382010000001</v>
      </c>
      <c r="N277" s="63">
        <v>87.57</v>
      </c>
      <c r="O277" s="61">
        <v>1.4475655919999999</v>
      </c>
      <c r="P277" s="62">
        <f t="shared" si="4"/>
        <v>1.1598750823762125E-3</v>
      </c>
      <c r="Q277" s="62">
        <f>O277/'סכום נכסי הקרן'!$C$41</f>
        <v>1.8936205115022375E-5</v>
      </c>
    </row>
    <row r="278" spans="1:17">
      <c r="A278" s="60" t="s">
        <v>2668</v>
      </c>
      <c r="B278" s="67" t="s">
        <v>2388</v>
      </c>
      <c r="C278" s="54" t="s">
        <v>2578</v>
      </c>
      <c r="D278" s="124" t="s">
        <v>2721</v>
      </c>
      <c r="E278" s="54" t="s">
        <v>573</v>
      </c>
      <c r="F278" s="77">
        <v>42439</v>
      </c>
      <c r="G278" s="124" t="s">
        <v>2721</v>
      </c>
      <c r="H278" s="61">
        <v>5.5399999997811964</v>
      </c>
      <c r="I278" s="67" t="s">
        <v>580</v>
      </c>
      <c r="J278" s="67" t="s">
        <v>129</v>
      </c>
      <c r="K278" s="68">
        <v>4.4999999999999998E-2</v>
      </c>
      <c r="L278" s="68">
        <v>9.0500000000863667E-2</v>
      </c>
      <c r="M278" s="61">
        <v>1963.2892300000001</v>
      </c>
      <c r="N278" s="63">
        <v>88.46</v>
      </c>
      <c r="O278" s="61">
        <v>1.7367256970000002</v>
      </c>
      <c r="P278" s="62">
        <f t="shared" si="4"/>
        <v>1.3915672436574191E-3</v>
      </c>
      <c r="Q278" s="62">
        <f>O278/'סכום נכסי הקרן'!$C$41</f>
        <v>2.2718828223517355E-5</v>
      </c>
    </row>
    <row r="279" spans="1:17">
      <c r="A279" s="60" t="s">
        <v>2668</v>
      </c>
      <c r="B279" s="67" t="s">
        <v>2388</v>
      </c>
      <c r="C279" s="54" t="s">
        <v>2579</v>
      </c>
      <c r="D279" s="124" t="s">
        <v>2721</v>
      </c>
      <c r="E279" s="54" t="s">
        <v>573</v>
      </c>
      <c r="F279" s="77">
        <v>42549</v>
      </c>
      <c r="G279" s="124" t="s">
        <v>2721</v>
      </c>
      <c r="H279" s="61">
        <v>5.5700000024855019</v>
      </c>
      <c r="I279" s="67" t="s">
        <v>580</v>
      </c>
      <c r="J279" s="67" t="s">
        <v>129</v>
      </c>
      <c r="K279" s="68">
        <v>4.4999999999999998E-2</v>
      </c>
      <c r="L279" s="68">
        <v>8.9200000030966911E-2</v>
      </c>
      <c r="M279" s="61">
        <v>1380.954729</v>
      </c>
      <c r="N279" s="63">
        <v>88.86</v>
      </c>
      <c r="O279" s="61">
        <v>1.2271164349999999</v>
      </c>
      <c r="P279" s="62">
        <f t="shared" si="4"/>
        <v>9.8323819244995505E-4</v>
      </c>
      <c r="Q279" s="62">
        <f>O279/'סכום נכסי הקרן'!$C$41</f>
        <v>1.605241837854835E-5</v>
      </c>
    </row>
    <row r="280" spans="1:17">
      <c r="A280" s="60" t="s">
        <v>2668</v>
      </c>
      <c r="B280" s="67" t="s">
        <v>2388</v>
      </c>
      <c r="C280" s="54" t="s">
        <v>2580</v>
      </c>
      <c r="D280" s="124" t="s">
        <v>2721</v>
      </c>
      <c r="E280" s="54" t="s">
        <v>573</v>
      </c>
      <c r="F280" s="77">
        <v>42604</v>
      </c>
      <c r="G280" s="124" t="s">
        <v>2721</v>
      </c>
      <c r="H280" s="61">
        <v>5.539999998180666</v>
      </c>
      <c r="I280" s="67" t="s">
        <v>580</v>
      </c>
      <c r="J280" s="67" t="s">
        <v>129</v>
      </c>
      <c r="K280" s="68">
        <v>4.4999999999999998E-2</v>
      </c>
      <c r="L280" s="68">
        <v>9.0499999970941214E-2</v>
      </c>
      <c r="M280" s="61">
        <v>1805.8386740000001</v>
      </c>
      <c r="N280" s="63">
        <v>87.66</v>
      </c>
      <c r="O280" s="61">
        <v>1.5829981720000004</v>
      </c>
      <c r="P280" s="62">
        <f t="shared" si="4"/>
        <v>1.2683916675672782E-3</v>
      </c>
      <c r="Q280" s="62">
        <f>O280/'סכום נכסי הקרן'!$C$41</f>
        <v>2.0707854792460057E-5</v>
      </c>
    </row>
    <row r="281" spans="1:17">
      <c r="A281" s="123" t="s">
        <v>2721</v>
      </c>
      <c r="B281" s="124" t="s">
        <v>2721</v>
      </c>
      <c r="C281" s="124" t="s">
        <v>2721</v>
      </c>
      <c r="D281" s="124" t="s">
        <v>2721</v>
      </c>
      <c r="E281" s="124" t="s">
        <v>2721</v>
      </c>
      <c r="F281" s="124" t="s">
        <v>2721</v>
      </c>
      <c r="G281" s="124" t="s">
        <v>2721</v>
      </c>
      <c r="H281" s="124" t="s">
        <v>2721</v>
      </c>
      <c r="I281" s="124" t="s">
        <v>2721</v>
      </c>
      <c r="J281" s="124" t="s">
        <v>2721</v>
      </c>
      <c r="K281" s="124" t="s">
        <v>2721</v>
      </c>
      <c r="L281" s="124" t="s">
        <v>2721</v>
      </c>
      <c r="M281" s="124" t="s">
        <v>2721</v>
      </c>
      <c r="N281" s="124" t="s">
        <v>2721</v>
      </c>
      <c r="O281" s="124" t="s">
        <v>2721</v>
      </c>
      <c r="P281" s="124" t="s">
        <v>2721</v>
      </c>
      <c r="Q281" s="124" t="s">
        <v>2721</v>
      </c>
    </row>
    <row r="282" spans="1:17">
      <c r="A282" s="71" t="s">
        <v>35</v>
      </c>
      <c r="B282" s="121" t="s">
        <v>2721</v>
      </c>
      <c r="C282" s="121" t="s">
        <v>2721</v>
      </c>
      <c r="D282" s="121" t="s">
        <v>2721</v>
      </c>
      <c r="E282" s="121" t="s">
        <v>2721</v>
      </c>
      <c r="F282" s="121" t="s">
        <v>2721</v>
      </c>
      <c r="G282" s="121" t="s">
        <v>2721</v>
      </c>
      <c r="H282" s="121" t="s">
        <v>2721</v>
      </c>
      <c r="I282" s="121" t="s">
        <v>2721</v>
      </c>
      <c r="J282" s="121" t="s">
        <v>2721</v>
      </c>
      <c r="K282" s="121" t="s">
        <v>2721</v>
      </c>
      <c r="L282" s="121" t="s">
        <v>2721</v>
      </c>
      <c r="M282" s="121" t="s">
        <v>2721</v>
      </c>
      <c r="N282" s="121" t="s">
        <v>2721</v>
      </c>
      <c r="O282" s="64">
        <v>50.751846036000003</v>
      </c>
      <c r="P282" s="65">
        <f t="shared" si="4"/>
        <v>4.0665377739753816E-2</v>
      </c>
      <c r="Q282" s="65">
        <f>O282/'סכום נכסי הקרן'!$C$41</f>
        <v>6.6390592026708758E-4</v>
      </c>
    </row>
    <row r="283" spans="1:17">
      <c r="A283" s="60" t="s">
        <v>2669</v>
      </c>
      <c r="B283" s="67" t="s">
        <v>2379</v>
      </c>
      <c r="C283" s="54">
        <v>9915</v>
      </c>
      <c r="D283" s="124" t="s">
        <v>2721</v>
      </c>
      <c r="E283" s="54" t="s">
        <v>573</v>
      </c>
      <c r="F283" s="77">
        <v>45291</v>
      </c>
      <c r="G283" s="124" t="s">
        <v>2721</v>
      </c>
      <c r="H283" s="61">
        <v>3</v>
      </c>
      <c r="I283" s="67" t="s">
        <v>491</v>
      </c>
      <c r="J283" s="67" t="s">
        <v>129</v>
      </c>
      <c r="K283" s="68">
        <v>6.5000000000000002E-2</v>
      </c>
      <c r="L283" s="68">
        <v>6.5000000000000002E-2</v>
      </c>
      <c r="M283" s="61">
        <v>47119.121064999999</v>
      </c>
      <c r="N283" s="63">
        <v>107.70966199999999</v>
      </c>
      <c r="O283" s="61">
        <v>50.751846036000003</v>
      </c>
      <c r="P283" s="62">
        <f t="shared" si="4"/>
        <v>4.0665377739753816E-2</v>
      </c>
      <c r="Q283" s="62">
        <f>O283/'סכום נכסי הקרן'!$C$41</f>
        <v>6.6390592026708758E-4</v>
      </c>
    </row>
    <row r="284" spans="1:17">
      <c r="A284" s="123" t="s">
        <v>2721</v>
      </c>
      <c r="B284" s="124" t="s">
        <v>2721</v>
      </c>
      <c r="C284" s="124" t="s">
        <v>2721</v>
      </c>
      <c r="D284" s="124" t="s">
        <v>2721</v>
      </c>
      <c r="E284" s="124" t="s">
        <v>2721</v>
      </c>
      <c r="F284" s="124" t="s">
        <v>2721</v>
      </c>
      <c r="G284" s="124" t="s">
        <v>2721</v>
      </c>
      <c r="H284" s="124" t="s">
        <v>2721</v>
      </c>
      <c r="I284" s="124" t="s">
        <v>2721</v>
      </c>
      <c r="J284" s="124" t="s">
        <v>2721</v>
      </c>
      <c r="K284" s="124" t="s">
        <v>2721</v>
      </c>
      <c r="L284" s="124" t="s">
        <v>2721</v>
      </c>
      <c r="M284" s="124" t="s">
        <v>2721</v>
      </c>
      <c r="N284" s="124" t="s">
        <v>2721</v>
      </c>
      <c r="O284" s="124" t="s">
        <v>2721</v>
      </c>
      <c r="P284" s="124" t="s">
        <v>2721</v>
      </c>
      <c r="Q284" s="124" t="s">
        <v>2721</v>
      </c>
    </row>
    <row r="285" spans="1:17">
      <c r="A285" s="55" t="s">
        <v>38</v>
      </c>
      <c r="B285" s="121" t="s">
        <v>2721</v>
      </c>
      <c r="C285" s="121" t="s">
        <v>2721</v>
      </c>
      <c r="D285" s="121" t="s">
        <v>2721</v>
      </c>
      <c r="E285" s="121" t="s">
        <v>2721</v>
      </c>
      <c r="F285" s="121" t="s">
        <v>2721</v>
      </c>
      <c r="G285" s="121" t="s">
        <v>2721</v>
      </c>
      <c r="H285" s="64">
        <v>1.9722929015642341</v>
      </c>
      <c r="I285" s="121" t="s">
        <v>2721</v>
      </c>
      <c r="J285" s="121" t="s">
        <v>2721</v>
      </c>
      <c r="K285" s="121" t="s">
        <v>2721</v>
      </c>
      <c r="L285" s="76">
        <v>0.10523260862085172</v>
      </c>
      <c r="M285" s="121" t="s">
        <v>2721</v>
      </c>
      <c r="N285" s="121" t="s">
        <v>2721</v>
      </c>
      <c r="O285" s="64">
        <v>20.58723891</v>
      </c>
      <c r="P285" s="65">
        <f t="shared" si="4"/>
        <v>1.6495712220987231E-2</v>
      </c>
      <c r="Q285" s="65">
        <f>O285/'סכום נכסי הקרן'!$C$41</f>
        <v>2.6931019976311353E-4</v>
      </c>
    </row>
    <row r="286" spans="1:17">
      <c r="A286" s="71" t="s">
        <v>36</v>
      </c>
      <c r="B286" s="121" t="s">
        <v>2721</v>
      </c>
      <c r="C286" s="121" t="s">
        <v>2721</v>
      </c>
      <c r="D286" s="121" t="s">
        <v>2721</v>
      </c>
      <c r="E286" s="121" t="s">
        <v>2721</v>
      </c>
      <c r="F286" s="121" t="s">
        <v>2721</v>
      </c>
      <c r="G286" s="121" t="s">
        <v>2721</v>
      </c>
      <c r="H286" s="64">
        <v>1.9722929015642341</v>
      </c>
      <c r="I286" s="121" t="s">
        <v>2721</v>
      </c>
      <c r="J286" s="121" t="s">
        <v>2721</v>
      </c>
      <c r="K286" s="121" t="s">
        <v>2721</v>
      </c>
      <c r="L286" s="76">
        <v>0.10523260862085172</v>
      </c>
      <c r="M286" s="121" t="s">
        <v>2721</v>
      </c>
      <c r="N286" s="121" t="s">
        <v>2721</v>
      </c>
      <c r="O286" s="64">
        <v>20.58723891</v>
      </c>
      <c r="P286" s="65">
        <f t="shared" si="4"/>
        <v>1.6495712220987231E-2</v>
      </c>
      <c r="Q286" s="65">
        <f>O286/'סכום נכסי הקרן'!$C$41</f>
        <v>2.6931019976311353E-4</v>
      </c>
    </row>
    <row r="287" spans="1:17">
      <c r="A287" s="60" t="s">
        <v>2670</v>
      </c>
      <c r="B287" s="67" t="s">
        <v>2388</v>
      </c>
      <c r="C287" s="54">
        <v>9645</v>
      </c>
      <c r="D287" s="124" t="s">
        <v>2721</v>
      </c>
      <c r="E287" s="54" t="s">
        <v>2419</v>
      </c>
      <c r="F287" s="77">
        <v>45114</v>
      </c>
      <c r="G287" s="54" t="s">
        <v>2378</v>
      </c>
      <c r="H287" s="61">
        <v>0.59999998861266179</v>
      </c>
      <c r="I287" s="67" t="s">
        <v>2615</v>
      </c>
      <c r="J287" s="67" t="s">
        <v>2367</v>
      </c>
      <c r="K287" s="68">
        <v>7.7199999999999991E-2</v>
      </c>
      <c r="L287" s="68">
        <v>8.1499998263430934E-2</v>
      </c>
      <c r="M287" s="61">
        <v>48.735101000000007</v>
      </c>
      <c r="N287" s="63">
        <v>101.26</v>
      </c>
      <c r="O287" s="61">
        <v>1.7563367E-2</v>
      </c>
      <c r="P287" s="62">
        <f t="shared" si="4"/>
        <v>1.4072807379859753E-5</v>
      </c>
      <c r="Q287" s="62">
        <f>O287/'סכום נכסי הקרן'!$C$41</f>
        <v>2.2975367876968383E-7</v>
      </c>
    </row>
    <row r="288" spans="1:17">
      <c r="A288" s="60" t="s">
        <v>2670</v>
      </c>
      <c r="B288" s="67" t="s">
        <v>2388</v>
      </c>
      <c r="C288" s="54">
        <v>9722</v>
      </c>
      <c r="D288" s="124" t="s">
        <v>2721</v>
      </c>
      <c r="E288" s="54" t="s">
        <v>2419</v>
      </c>
      <c r="F288" s="77">
        <v>45169</v>
      </c>
      <c r="G288" s="54" t="s">
        <v>2378</v>
      </c>
      <c r="H288" s="61">
        <v>0.59999994617871566</v>
      </c>
      <c r="I288" s="67" t="s">
        <v>2615</v>
      </c>
      <c r="J288" s="67" t="s">
        <v>2367</v>
      </c>
      <c r="K288" s="68">
        <v>7.7199999999999991E-2</v>
      </c>
      <c r="L288" s="68">
        <v>8.1299996609259073E-2</v>
      </c>
      <c r="M288" s="61">
        <v>20.620401999999999</v>
      </c>
      <c r="N288" s="63">
        <v>101.27</v>
      </c>
      <c r="O288" s="61">
        <v>7.4320040000000007E-3</v>
      </c>
      <c r="P288" s="62">
        <f t="shared" si="4"/>
        <v>5.9549607281079539E-6</v>
      </c>
      <c r="Q288" s="62">
        <f>O288/'סכום נכסי הקרן'!$C$41</f>
        <v>9.722112278534097E-8</v>
      </c>
    </row>
    <row r="289" spans="1:17">
      <c r="A289" s="60" t="s">
        <v>2670</v>
      </c>
      <c r="B289" s="67" t="s">
        <v>2388</v>
      </c>
      <c r="C289" s="54">
        <v>9788</v>
      </c>
      <c r="D289" s="124" t="s">
        <v>2721</v>
      </c>
      <c r="E289" s="54" t="s">
        <v>2419</v>
      </c>
      <c r="F289" s="77">
        <v>45198</v>
      </c>
      <c r="G289" s="54" t="s">
        <v>2378</v>
      </c>
      <c r="H289" s="61">
        <v>0.61000000774903063</v>
      </c>
      <c r="I289" s="67" t="s">
        <v>2615</v>
      </c>
      <c r="J289" s="67" t="s">
        <v>2367</v>
      </c>
      <c r="K289" s="68">
        <v>7.7499999999999999E-2</v>
      </c>
      <c r="L289" s="68">
        <v>8.0700000929883678E-2</v>
      </c>
      <c r="M289" s="61">
        <v>14.323418999999999</v>
      </c>
      <c r="N289" s="63">
        <v>101.26</v>
      </c>
      <c r="O289" s="61">
        <v>5.1619359999999998E-3</v>
      </c>
      <c r="P289" s="62">
        <f t="shared" si="4"/>
        <v>4.1360481185164395E-6</v>
      </c>
      <c r="Q289" s="62">
        <f>O289/'סכום נכסי הקרן'!$C$41</f>
        <v>6.752542297690794E-8</v>
      </c>
    </row>
    <row r="290" spans="1:17">
      <c r="A290" s="60" t="s">
        <v>2670</v>
      </c>
      <c r="B290" s="67" t="s">
        <v>2388</v>
      </c>
      <c r="C290" s="54">
        <v>9813</v>
      </c>
      <c r="D290" s="124" t="s">
        <v>2721</v>
      </c>
      <c r="E290" s="54" t="s">
        <v>2419</v>
      </c>
      <c r="F290" s="77">
        <v>45229</v>
      </c>
      <c r="G290" s="54" t="s">
        <v>2378</v>
      </c>
      <c r="H290" s="61">
        <v>0.59999993566984733</v>
      </c>
      <c r="I290" s="67" t="s">
        <v>2615</v>
      </c>
      <c r="J290" s="67" t="s">
        <v>2367</v>
      </c>
      <c r="K290" s="68">
        <v>7.7199999999999991E-2</v>
      </c>
      <c r="L290" s="68">
        <v>8.1500008684570593E-2</v>
      </c>
      <c r="M290" s="61">
        <v>8.6250929999999997</v>
      </c>
      <c r="N290" s="63">
        <v>101.28</v>
      </c>
      <c r="O290" s="61">
        <v>3.1089619999999998E-3</v>
      </c>
      <c r="P290" s="62">
        <f t="shared" si="4"/>
        <v>2.4910840488218196E-6</v>
      </c>
      <c r="Q290" s="62">
        <f>O290/'סכום נכסי הקרן'!$C$41</f>
        <v>4.0669619706469372E-8</v>
      </c>
    </row>
    <row r="291" spans="1:17">
      <c r="A291" s="60" t="s">
        <v>2670</v>
      </c>
      <c r="B291" s="67" t="s">
        <v>2388</v>
      </c>
      <c r="C291" s="54">
        <v>9848</v>
      </c>
      <c r="D291" s="124" t="s">
        <v>2721</v>
      </c>
      <c r="E291" s="54" t="s">
        <v>2419</v>
      </c>
      <c r="F291" s="77">
        <v>45267</v>
      </c>
      <c r="G291" s="54" t="s">
        <v>2378</v>
      </c>
      <c r="H291" s="61">
        <v>0.59999993566984733</v>
      </c>
      <c r="I291" s="67" t="s">
        <v>2615</v>
      </c>
      <c r="J291" s="67" t="s">
        <v>2367</v>
      </c>
      <c r="K291" s="68">
        <v>7.6700000000000004E-2</v>
      </c>
      <c r="L291" s="68">
        <v>8.2800060939336367E-2</v>
      </c>
      <c r="M291" s="61">
        <v>1.9290050000000003</v>
      </c>
      <c r="N291" s="63">
        <v>100.39</v>
      </c>
      <c r="O291" s="61">
        <v>6.8920999999999989E-4</v>
      </c>
      <c r="P291" s="62">
        <f t="shared" si="4"/>
        <v>5.5223577428366323E-7</v>
      </c>
      <c r="Q291" s="62">
        <f>O291/'סכום נכסי הקרן'!$C$41</f>
        <v>9.0158414924002767E-9</v>
      </c>
    </row>
    <row r="292" spans="1:17">
      <c r="A292" s="60" t="s">
        <v>2671</v>
      </c>
      <c r="B292" s="67" t="s">
        <v>2388</v>
      </c>
      <c r="C292" s="54">
        <v>8763</v>
      </c>
      <c r="D292" s="124" t="s">
        <v>2721</v>
      </c>
      <c r="E292" s="54" t="s">
        <v>2419</v>
      </c>
      <c r="F292" s="77">
        <v>44529</v>
      </c>
      <c r="G292" s="54" t="s">
        <v>2378</v>
      </c>
      <c r="H292" s="61">
        <v>0.59999999882319821</v>
      </c>
      <c r="I292" s="67" t="s">
        <v>2615</v>
      </c>
      <c r="J292" s="67" t="s">
        <v>2367</v>
      </c>
      <c r="K292" s="68">
        <v>7.7199999999999991E-2</v>
      </c>
      <c r="L292" s="68">
        <v>7.9899999912916672E-2</v>
      </c>
      <c r="M292" s="61">
        <v>471.16708699999998</v>
      </c>
      <c r="N292" s="63">
        <v>101.35</v>
      </c>
      <c r="O292" s="61">
        <v>0.16995215200000002</v>
      </c>
      <c r="P292" s="62">
        <f t="shared" si="4"/>
        <v>1.3617570588194433E-4</v>
      </c>
      <c r="Q292" s="62">
        <f>O292/'סכום נכסי הקרן'!$C$41</f>
        <v>2.2232144973583078E-6</v>
      </c>
    </row>
    <row r="293" spans="1:17">
      <c r="A293" s="60" t="s">
        <v>2671</v>
      </c>
      <c r="B293" s="67" t="s">
        <v>2388</v>
      </c>
      <c r="C293" s="54">
        <v>9327</v>
      </c>
      <c r="D293" s="124" t="s">
        <v>2721</v>
      </c>
      <c r="E293" s="54" t="s">
        <v>2419</v>
      </c>
      <c r="F293" s="77">
        <v>44880</v>
      </c>
      <c r="G293" s="54" t="s">
        <v>2378</v>
      </c>
      <c r="H293" s="61">
        <v>0.60000004209260871</v>
      </c>
      <c r="I293" s="67" t="s">
        <v>2615</v>
      </c>
      <c r="J293" s="67" t="s">
        <v>134</v>
      </c>
      <c r="K293" s="68">
        <v>7.1160000000000001E-2</v>
      </c>
      <c r="L293" s="68">
        <v>6.959999393866434E-2</v>
      </c>
      <c r="M293" s="61">
        <v>12.915467</v>
      </c>
      <c r="N293" s="63">
        <v>101.43</v>
      </c>
      <c r="O293" s="61">
        <v>4.7514279999999994E-3</v>
      </c>
      <c r="P293" s="62">
        <f t="shared" si="4"/>
        <v>3.8071248538661325E-6</v>
      </c>
      <c r="Q293" s="62">
        <f>O293/'סכום נכסי הקרן'!$C$41</f>
        <v>6.2155397789574243E-8</v>
      </c>
    </row>
    <row r="294" spans="1:17">
      <c r="A294" s="60" t="s">
        <v>2671</v>
      </c>
      <c r="B294" s="67" t="s">
        <v>2388</v>
      </c>
      <c r="C294" s="54">
        <v>9474</v>
      </c>
      <c r="D294" s="124" t="s">
        <v>2721</v>
      </c>
      <c r="E294" s="54" t="s">
        <v>2419</v>
      </c>
      <c r="F294" s="77">
        <v>44977</v>
      </c>
      <c r="G294" s="54" t="s">
        <v>2378</v>
      </c>
      <c r="H294" s="61">
        <v>0.59999978253707476</v>
      </c>
      <c r="I294" s="67" t="s">
        <v>2615</v>
      </c>
      <c r="J294" s="67" t="s">
        <v>134</v>
      </c>
      <c r="K294" s="68">
        <v>7.1160000000000001E-2</v>
      </c>
      <c r="L294" s="68">
        <v>6.9599993258649309E-2</v>
      </c>
      <c r="M294" s="61">
        <v>4.9998930000000001</v>
      </c>
      <c r="N294" s="63">
        <v>101.43</v>
      </c>
      <c r="O294" s="61">
        <v>1.8393940000000001E-3</v>
      </c>
      <c r="P294" s="62">
        <f t="shared" si="4"/>
        <v>1.4738311542240022E-6</v>
      </c>
      <c r="Q294" s="62">
        <f>O294/'סכום נכסי הקרן'!$C$41</f>
        <v>2.4061874822002174E-8</v>
      </c>
    </row>
    <row r="295" spans="1:17">
      <c r="A295" s="60" t="s">
        <v>2671</v>
      </c>
      <c r="B295" s="67" t="s">
        <v>2388</v>
      </c>
      <c r="C295" s="54">
        <v>9571</v>
      </c>
      <c r="D295" s="124" t="s">
        <v>2721</v>
      </c>
      <c r="E295" s="54" t="s">
        <v>2419</v>
      </c>
      <c r="F295" s="77">
        <v>45069</v>
      </c>
      <c r="G295" s="54" t="s">
        <v>2378</v>
      </c>
      <c r="H295" s="61">
        <v>0.599999867465145</v>
      </c>
      <c r="I295" s="67" t="s">
        <v>2615</v>
      </c>
      <c r="J295" s="67" t="s">
        <v>134</v>
      </c>
      <c r="K295" s="68">
        <v>7.1160000000000001E-2</v>
      </c>
      <c r="L295" s="68">
        <v>6.960000318083652E-2</v>
      </c>
      <c r="M295" s="61">
        <v>8.2038159999999998</v>
      </c>
      <c r="N295" s="63">
        <v>101.43</v>
      </c>
      <c r="O295" s="61">
        <v>3.0180739999999999E-3</v>
      </c>
      <c r="P295" s="62">
        <f t="shared" si="4"/>
        <v>2.4182592130633517E-6</v>
      </c>
      <c r="Q295" s="62">
        <f>O295/'סכום נכסי הקרן'!$C$41</f>
        <v>3.9480676131127639E-8</v>
      </c>
    </row>
    <row r="296" spans="1:17">
      <c r="A296" s="60" t="s">
        <v>2671</v>
      </c>
      <c r="B296" s="67" t="s">
        <v>2388</v>
      </c>
      <c r="C296" s="54">
        <v>9849</v>
      </c>
      <c r="D296" s="124" t="s">
        <v>2721</v>
      </c>
      <c r="E296" s="54" t="s">
        <v>2419</v>
      </c>
      <c r="F296" s="77">
        <v>45267</v>
      </c>
      <c r="G296" s="54" t="s">
        <v>2378</v>
      </c>
      <c r="H296" s="61">
        <v>0.6000000747623585</v>
      </c>
      <c r="I296" s="67" t="s">
        <v>2615</v>
      </c>
      <c r="J296" s="67" t="s">
        <v>134</v>
      </c>
      <c r="K296" s="68">
        <v>7.0110000000000006E-2</v>
      </c>
      <c r="L296" s="68">
        <v>7.0299995177827868E-2</v>
      </c>
      <c r="M296" s="61">
        <v>7.3280029999999998</v>
      </c>
      <c r="N296" s="63">
        <v>100.65</v>
      </c>
      <c r="O296" s="61">
        <v>2.6751429999999996E-3</v>
      </c>
      <c r="P296" s="62">
        <f t="shared" si="4"/>
        <v>2.1434826336305647E-6</v>
      </c>
      <c r="Q296" s="62">
        <f>O296/'סכום נכסי הקרן'!$C$41</f>
        <v>3.4994653672326514E-8</v>
      </c>
    </row>
    <row r="297" spans="1:17">
      <c r="A297" s="60" t="s">
        <v>2672</v>
      </c>
      <c r="B297" s="67" t="s">
        <v>2388</v>
      </c>
      <c r="C297" s="54">
        <v>9382</v>
      </c>
      <c r="D297" s="124" t="s">
        <v>2721</v>
      </c>
      <c r="E297" s="54" t="s">
        <v>2419</v>
      </c>
      <c r="F297" s="77">
        <v>44341</v>
      </c>
      <c r="G297" s="54" t="s">
        <v>2378</v>
      </c>
      <c r="H297" s="61">
        <v>0.22999999982943223</v>
      </c>
      <c r="I297" s="67" t="s">
        <v>2615</v>
      </c>
      <c r="J297" s="67" t="s">
        <v>128</v>
      </c>
      <c r="K297" s="68">
        <v>7.9724000000000003E-2</v>
      </c>
      <c r="L297" s="68">
        <v>8.8599999803278498E-2</v>
      </c>
      <c r="M297" s="61">
        <v>48.424945000000001</v>
      </c>
      <c r="N297" s="63">
        <v>100.14</v>
      </c>
      <c r="O297" s="61">
        <v>0.17588316100000001</v>
      </c>
      <c r="P297" s="62">
        <f t="shared" si="4"/>
        <v>1.4092798072908578E-4</v>
      </c>
      <c r="Q297" s="62">
        <f>O297/'סכום נכסי הקרן'!$C$41</f>
        <v>2.3008004828112165E-6</v>
      </c>
    </row>
    <row r="298" spans="1:17">
      <c r="A298" s="60" t="s">
        <v>2672</v>
      </c>
      <c r="B298" s="67" t="s">
        <v>2388</v>
      </c>
      <c r="C298" s="54">
        <v>9410</v>
      </c>
      <c r="D298" s="124" t="s">
        <v>2721</v>
      </c>
      <c r="E298" s="54" t="s">
        <v>2419</v>
      </c>
      <c r="F298" s="77">
        <v>44946</v>
      </c>
      <c r="G298" s="54" t="s">
        <v>2378</v>
      </c>
      <c r="H298" s="61">
        <v>0.22999999982943223</v>
      </c>
      <c r="I298" s="67" t="s">
        <v>2615</v>
      </c>
      <c r="J298" s="67" t="s">
        <v>128</v>
      </c>
      <c r="K298" s="68">
        <v>7.9724000000000003E-2</v>
      </c>
      <c r="L298" s="68">
        <v>8.8599933136003006E-2</v>
      </c>
      <c r="M298" s="61">
        <v>0.13506000000000001</v>
      </c>
      <c r="N298" s="63">
        <v>100.14</v>
      </c>
      <c r="O298" s="61">
        <v>4.9054799999999994E-4</v>
      </c>
      <c r="P298" s="62">
        <f t="shared" si="4"/>
        <v>3.9305604184980257E-7</v>
      </c>
      <c r="Q298" s="62">
        <f>O298/'סכום נכסי הקרן'!$C$41</f>
        <v>6.4170615812509558E-9</v>
      </c>
    </row>
    <row r="299" spans="1:17">
      <c r="A299" s="60" t="s">
        <v>2672</v>
      </c>
      <c r="B299" s="67" t="s">
        <v>2388</v>
      </c>
      <c r="C299" s="54">
        <v>9460</v>
      </c>
      <c r="D299" s="124" t="s">
        <v>2721</v>
      </c>
      <c r="E299" s="54" t="s">
        <v>2419</v>
      </c>
      <c r="F299" s="77">
        <v>44978</v>
      </c>
      <c r="G299" s="54" t="s">
        <v>2378</v>
      </c>
      <c r="H299" s="61">
        <v>0.22999999982943223</v>
      </c>
      <c r="I299" s="67" t="s">
        <v>2615</v>
      </c>
      <c r="J299" s="67" t="s">
        <v>128</v>
      </c>
      <c r="K299" s="68">
        <v>7.9724000000000003E-2</v>
      </c>
      <c r="L299" s="68">
        <v>8.8600011941724399E-2</v>
      </c>
      <c r="M299" s="61">
        <v>0.18444500000000003</v>
      </c>
      <c r="N299" s="63">
        <v>100.14</v>
      </c>
      <c r="O299" s="61">
        <v>6.6991999999999985E-4</v>
      </c>
      <c r="P299" s="62">
        <f t="shared" si="4"/>
        <v>5.3677948652531396E-7</v>
      </c>
      <c r="Q299" s="62">
        <f>O299/'סכום נכסי הקרן'!$C$41</f>
        <v>8.763501012157098E-9</v>
      </c>
    </row>
    <row r="300" spans="1:17">
      <c r="A300" s="60" t="s">
        <v>2672</v>
      </c>
      <c r="B300" s="67" t="s">
        <v>2388</v>
      </c>
      <c r="C300" s="54">
        <v>9511</v>
      </c>
      <c r="D300" s="124" t="s">
        <v>2721</v>
      </c>
      <c r="E300" s="54" t="s">
        <v>2419</v>
      </c>
      <c r="F300" s="77">
        <v>45005</v>
      </c>
      <c r="G300" s="54" t="s">
        <v>2378</v>
      </c>
      <c r="H300" s="61">
        <v>0.22999999982943223</v>
      </c>
      <c r="I300" s="67" t="s">
        <v>2615</v>
      </c>
      <c r="J300" s="67" t="s">
        <v>128</v>
      </c>
      <c r="K300" s="68">
        <v>7.9660000000000009E-2</v>
      </c>
      <c r="L300" s="68">
        <v>8.8600056343858521E-2</v>
      </c>
      <c r="M300" s="61">
        <v>9.5776E-2</v>
      </c>
      <c r="N300" s="63">
        <v>100.14</v>
      </c>
      <c r="O300" s="61">
        <v>3.4786400000000003E-4</v>
      </c>
      <c r="P300" s="62">
        <f t="shared" si="4"/>
        <v>2.7872919050131638E-7</v>
      </c>
      <c r="Q300" s="62">
        <f>O300/'סכום נכסי הקרן'!$C$41</f>
        <v>4.5505530751328782E-9</v>
      </c>
    </row>
    <row r="301" spans="1:17">
      <c r="A301" s="60" t="s">
        <v>2672</v>
      </c>
      <c r="B301" s="67" t="s">
        <v>2388</v>
      </c>
      <c r="C301" s="54">
        <v>9540</v>
      </c>
      <c r="D301" s="124" t="s">
        <v>2721</v>
      </c>
      <c r="E301" s="54" t="s">
        <v>2419</v>
      </c>
      <c r="F301" s="77">
        <v>45036</v>
      </c>
      <c r="G301" s="54" t="s">
        <v>2378</v>
      </c>
      <c r="H301" s="61">
        <v>0.22999999982943223</v>
      </c>
      <c r="I301" s="67" t="s">
        <v>2615</v>
      </c>
      <c r="J301" s="67" t="s">
        <v>128</v>
      </c>
      <c r="K301" s="68">
        <v>7.9724000000000003E-2</v>
      </c>
      <c r="L301" s="68">
        <v>8.859996396688416E-2</v>
      </c>
      <c r="M301" s="61">
        <v>0.34995199999999999</v>
      </c>
      <c r="N301" s="63">
        <v>100.14</v>
      </c>
      <c r="O301" s="61">
        <v>1.2710530000000001E-3</v>
      </c>
      <c r="P301" s="62">
        <f t="shared" si="4"/>
        <v>1.0184427643397123E-6</v>
      </c>
      <c r="Q301" s="62">
        <f>O301/'סכום נכסי הקרן'!$C$41</f>
        <v>1.6627170784579231E-8</v>
      </c>
    </row>
    <row r="302" spans="1:17">
      <c r="A302" s="60" t="s">
        <v>2672</v>
      </c>
      <c r="B302" s="67" t="s">
        <v>2388</v>
      </c>
      <c r="C302" s="54">
        <v>9562</v>
      </c>
      <c r="D302" s="124" t="s">
        <v>2721</v>
      </c>
      <c r="E302" s="54" t="s">
        <v>2419</v>
      </c>
      <c r="F302" s="77">
        <v>45068</v>
      </c>
      <c r="G302" s="54" t="s">
        <v>2378</v>
      </c>
      <c r="H302" s="61">
        <v>0.22999999982943223</v>
      </c>
      <c r="I302" s="67" t="s">
        <v>2615</v>
      </c>
      <c r="J302" s="67" t="s">
        <v>128</v>
      </c>
      <c r="K302" s="68">
        <v>7.9724000000000003E-2</v>
      </c>
      <c r="L302" s="68">
        <v>8.8600045712555364E-2</v>
      </c>
      <c r="M302" s="61">
        <v>0.18912100000000001</v>
      </c>
      <c r="N302" s="63">
        <v>100.14</v>
      </c>
      <c r="O302" s="61">
        <v>6.8690099999999996E-4</v>
      </c>
      <c r="P302" s="62">
        <f t="shared" si="4"/>
        <v>5.5038566705535694E-7</v>
      </c>
      <c r="Q302" s="62">
        <f>O302/'סכום נכסי הקרן'!$C$41</f>
        <v>8.9856365069735546E-9</v>
      </c>
    </row>
    <row r="303" spans="1:17">
      <c r="A303" s="60" t="s">
        <v>2672</v>
      </c>
      <c r="B303" s="67" t="s">
        <v>2388</v>
      </c>
      <c r="C303" s="54">
        <v>9603</v>
      </c>
      <c r="D303" s="124" t="s">
        <v>2721</v>
      </c>
      <c r="E303" s="54" t="s">
        <v>2419</v>
      </c>
      <c r="F303" s="77">
        <v>45097</v>
      </c>
      <c r="G303" s="54" t="s">
        <v>2378</v>
      </c>
      <c r="H303" s="61">
        <v>0.22999999982943223</v>
      </c>
      <c r="I303" s="67" t="s">
        <v>2615</v>
      </c>
      <c r="J303" s="67" t="s">
        <v>128</v>
      </c>
      <c r="K303" s="68">
        <v>7.9724000000000003E-2</v>
      </c>
      <c r="L303" s="68">
        <v>8.8599922074968335E-2</v>
      </c>
      <c r="M303" s="61">
        <v>0.14768800000000001</v>
      </c>
      <c r="N303" s="63">
        <v>100.14</v>
      </c>
      <c r="O303" s="61">
        <v>5.3641300000000002E-4</v>
      </c>
      <c r="P303" s="62">
        <f t="shared" si="4"/>
        <v>4.2980578980401138E-7</v>
      </c>
      <c r="Q303" s="62">
        <f>O303/'סכום נכסי הקרן'!$C$41</f>
        <v>7.0170406443071211E-9</v>
      </c>
    </row>
    <row r="304" spans="1:17">
      <c r="A304" s="60" t="s">
        <v>2672</v>
      </c>
      <c r="B304" s="67" t="s">
        <v>2388</v>
      </c>
      <c r="C304" s="54">
        <v>9659</v>
      </c>
      <c r="D304" s="124" t="s">
        <v>2721</v>
      </c>
      <c r="E304" s="54" t="s">
        <v>2419</v>
      </c>
      <c r="F304" s="77">
        <v>45159</v>
      </c>
      <c r="G304" s="54" t="s">
        <v>2378</v>
      </c>
      <c r="H304" s="61">
        <v>0.22999999982943223</v>
      </c>
      <c r="I304" s="67" t="s">
        <v>2615</v>
      </c>
      <c r="J304" s="67" t="s">
        <v>128</v>
      </c>
      <c r="K304" s="68">
        <v>7.9724000000000003E-2</v>
      </c>
      <c r="L304" s="68">
        <v>8.8600012761962055E-2</v>
      </c>
      <c r="M304" s="61">
        <v>0.36244100000000001</v>
      </c>
      <c r="N304" s="63">
        <v>100.14</v>
      </c>
      <c r="O304" s="61">
        <v>1.3164119999999999E-3</v>
      </c>
      <c r="P304" s="62">
        <f t="shared" si="4"/>
        <v>1.0547870751966826E-6</v>
      </c>
      <c r="Q304" s="62">
        <f>O304/'סכום נכסי הקרן'!$C$41</f>
        <v>1.7220530652041663E-8</v>
      </c>
    </row>
    <row r="305" spans="1:17">
      <c r="A305" s="60" t="s">
        <v>2672</v>
      </c>
      <c r="B305" s="67" t="s">
        <v>2388</v>
      </c>
      <c r="C305" s="54">
        <v>9749</v>
      </c>
      <c r="D305" s="124" t="s">
        <v>2721</v>
      </c>
      <c r="E305" s="54" t="s">
        <v>2419</v>
      </c>
      <c r="F305" s="77">
        <v>45189</v>
      </c>
      <c r="G305" s="54" t="s">
        <v>2378</v>
      </c>
      <c r="H305" s="61">
        <v>0.22999999982943223</v>
      </c>
      <c r="I305" s="67" t="s">
        <v>2615</v>
      </c>
      <c r="J305" s="67" t="s">
        <v>128</v>
      </c>
      <c r="K305" s="68">
        <v>7.9724000000000003E-2</v>
      </c>
      <c r="L305" s="68">
        <v>8.8599929538022357E-2</v>
      </c>
      <c r="M305" s="61">
        <v>0.182867</v>
      </c>
      <c r="N305" s="63">
        <v>100.14</v>
      </c>
      <c r="O305" s="61">
        <v>6.6418800000000002E-4</v>
      </c>
      <c r="P305" s="62">
        <f t="shared" si="4"/>
        <v>5.321866694475091E-7</v>
      </c>
      <c r="Q305" s="62">
        <f>O305/'סכום נכסי הקרן'!$C$41</f>
        <v>8.6885183458660726E-9</v>
      </c>
    </row>
    <row r="306" spans="1:17">
      <c r="A306" s="60" t="s">
        <v>2672</v>
      </c>
      <c r="B306" s="67" t="s">
        <v>2388</v>
      </c>
      <c r="C306" s="54">
        <v>9805</v>
      </c>
      <c r="D306" s="124" t="s">
        <v>2721</v>
      </c>
      <c r="E306" s="54" t="s">
        <v>2419</v>
      </c>
      <c r="F306" s="77">
        <v>45219</v>
      </c>
      <c r="G306" s="54" t="s">
        <v>2378</v>
      </c>
      <c r="H306" s="61">
        <v>0.22999999982943223</v>
      </c>
      <c r="I306" s="67" t="s">
        <v>2615</v>
      </c>
      <c r="J306" s="67" t="s">
        <v>128</v>
      </c>
      <c r="K306" s="68">
        <v>7.9724000000000003E-2</v>
      </c>
      <c r="L306" s="68">
        <v>8.8600066595138569E-2</v>
      </c>
      <c r="M306" s="61">
        <v>0.18604399999999999</v>
      </c>
      <c r="N306" s="63">
        <v>100.14</v>
      </c>
      <c r="O306" s="61">
        <v>6.7572500000000007E-4</v>
      </c>
      <c r="P306" s="62">
        <f t="shared" si="4"/>
        <v>5.4143079551635703E-7</v>
      </c>
      <c r="Q306" s="62">
        <f>O306/'סכום נכסי הקרן'!$C$41</f>
        <v>8.8394386216859573E-9</v>
      </c>
    </row>
    <row r="307" spans="1:17">
      <c r="A307" s="60" t="s">
        <v>2672</v>
      </c>
      <c r="B307" s="67" t="s">
        <v>2388</v>
      </c>
      <c r="C307" s="54">
        <v>9824</v>
      </c>
      <c r="D307" s="124" t="s">
        <v>2721</v>
      </c>
      <c r="E307" s="54" t="s">
        <v>2419</v>
      </c>
      <c r="F307" s="77">
        <v>45250</v>
      </c>
      <c r="G307" s="54" t="s">
        <v>2378</v>
      </c>
      <c r="H307" s="61">
        <v>0.22999999982943223</v>
      </c>
      <c r="I307" s="67" t="s">
        <v>2615</v>
      </c>
      <c r="J307" s="67" t="s">
        <v>128</v>
      </c>
      <c r="K307" s="68">
        <v>7.9724000000000003E-2</v>
      </c>
      <c r="L307" s="68">
        <v>8.8600060481143411E-2</v>
      </c>
      <c r="M307" s="61">
        <v>0.13838800000000001</v>
      </c>
      <c r="N307" s="63">
        <v>100.14</v>
      </c>
      <c r="O307" s="61">
        <v>5.0263599999999999E-4</v>
      </c>
      <c r="P307" s="62">
        <f t="shared" si="4"/>
        <v>4.0274166167473391E-7</v>
      </c>
      <c r="Q307" s="62">
        <f>O307/'סכום נכסי הקרן'!$C$41</f>
        <v>6.575189716304329E-9</v>
      </c>
    </row>
    <row r="308" spans="1:17">
      <c r="A308" s="60" t="s">
        <v>2673</v>
      </c>
      <c r="B308" s="67" t="s">
        <v>2379</v>
      </c>
      <c r="C308" s="54">
        <v>6211</v>
      </c>
      <c r="D308" s="124" t="s">
        <v>2721</v>
      </c>
      <c r="E308" s="54" t="s">
        <v>380</v>
      </c>
      <c r="F308" s="77">
        <v>43186</v>
      </c>
      <c r="G308" s="54" t="s">
        <v>239</v>
      </c>
      <c r="H308" s="61">
        <v>3.3299999967675138</v>
      </c>
      <c r="I308" s="67" t="s">
        <v>580</v>
      </c>
      <c r="J308" s="67" t="s">
        <v>128</v>
      </c>
      <c r="K308" s="68">
        <v>4.8000000000000001E-2</v>
      </c>
      <c r="L308" s="68">
        <v>6.0099999958439454E-2</v>
      </c>
      <c r="M308" s="61">
        <v>122.17190999999998</v>
      </c>
      <c r="N308" s="63">
        <v>97.74</v>
      </c>
      <c r="O308" s="61">
        <v>0.43310307999999997</v>
      </c>
      <c r="P308" s="62">
        <f t="shared" si="4"/>
        <v>3.4702777778679842E-4</v>
      </c>
      <c r="Q308" s="62">
        <f>O308/'סכום נכסי הקרן'!$C$41</f>
        <v>5.6656007880767212E-6</v>
      </c>
    </row>
    <row r="309" spans="1:17">
      <c r="A309" s="60" t="s">
        <v>2673</v>
      </c>
      <c r="B309" s="67" t="s">
        <v>2379</v>
      </c>
      <c r="C309" s="54">
        <v>6831</v>
      </c>
      <c r="D309" s="124" t="s">
        <v>2721</v>
      </c>
      <c r="E309" s="54" t="s">
        <v>380</v>
      </c>
      <c r="F309" s="77">
        <v>43552</v>
      </c>
      <c r="G309" s="54" t="s">
        <v>239</v>
      </c>
      <c r="H309" s="61">
        <v>3.3299999933817475</v>
      </c>
      <c r="I309" s="67" t="s">
        <v>580</v>
      </c>
      <c r="J309" s="67" t="s">
        <v>128</v>
      </c>
      <c r="K309" s="68">
        <v>4.5999999999999999E-2</v>
      </c>
      <c r="L309" s="68">
        <v>6.4399999848725645E-2</v>
      </c>
      <c r="M309" s="61">
        <v>60.930456000000007</v>
      </c>
      <c r="N309" s="63">
        <v>95.72</v>
      </c>
      <c r="O309" s="61">
        <v>0.21153617999999996</v>
      </c>
      <c r="P309" s="62">
        <f t="shared" si="4"/>
        <v>1.6949528612659182E-4</v>
      </c>
      <c r="Q309" s="62">
        <f>O309/'סכום נכסי הקרן'!$C$41</f>
        <v>2.7671923924317025E-6</v>
      </c>
    </row>
    <row r="310" spans="1:17">
      <c r="A310" s="60" t="s">
        <v>2673</v>
      </c>
      <c r="B310" s="67" t="s">
        <v>2379</v>
      </c>
      <c r="C310" s="54">
        <v>7598</v>
      </c>
      <c r="D310" s="124" t="s">
        <v>2721</v>
      </c>
      <c r="E310" s="54" t="s">
        <v>380</v>
      </c>
      <c r="F310" s="77">
        <v>43942</v>
      </c>
      <c r="G310" s="54" t="s">
        <v>239</v>
      </c>
      <c r="H310" s="61">
        <v>3.2600000052366029</v>
      </c>
      <c r="I310" s="67" t="s">
        <v>580</v>
      </c>
      <c r="J310" s="67" t="s">
        <v>128</v>
      </c>
      <c r="K310" s="68">
        <v>5.4400000000000004E-2</v>
      </c>
      <c r="L310" s="68">
        <v>7.6000000102861842E-2</v>
      </c>
      <c r="M310" s="61">
        <v>61.915797000000005</v>
      </c>
      <c r="N310" s="63">
        <v>95.24</v>
      </c>
      <c r="O310" s="61">
        <v>0.21387913800000002</v>
      </c>
      <c r="P310" s="62">
        <f t="shared" si="4"/>
        <v>1.7137260251092189E-4</v>
      </c>
      <c r="Q310" s="62">
        <f>O310/'סכום נכסי הקרן'!$C$41</f>
        <v>2.7978415965224032E-6</v>
      </c>
    </row>
    <row r="311" spans="1:17">
      <c r="A311" s="60" t="s">
        <v>2674</v>
      </c>
      <c r="B311" s="67" t="s">
        <v>2388</v>
      </c>
      <c r="C311" s="54">
        <v>9047</v>
      </c>
      <c r="D311" s="124" t="s">
        <v>2721</v>
      </c>
      <c r="E311" s="54" t="s">
        <v>2468</v>
      </c>
      <c r="F311" s="77">
        <v>44677</v>
      </c>
      <c r="G311" s="54" t="s">
        <v>2378</v>
      </c>
      <c r="H311" s="61">
        <v>2.6300000052805359</v>
      </c>
      <c r="I311" s="67" t="s">
        <v>2615</v>
      </c>
      <c r="J311" s="67" t="s">
        <v>2367</v>
      </c>
      <c r="K311" s="68">
        <v>0.1148</v>
      </c>
      <c r="L311" s="68">
        <v>0.12210000060432803</v>
      </c>
      <c r="M311" s="61">
        <v>143.66724600000001</v>
      </c>
      <c r="N311" s="63">
        <v>100</v>
      </c>
      <c r="O311" s="61">
        <v>5.1131171000000003E-2</v>
      </c>
      <c r="P311" s="62">
        <f t="shared" si="4"/>
        <v>4.0969315313497182E-5</v>
      </c>
      <c r="Q311" s="62">
        <f>O311/'סכום נכסי הקרן'!$C$41</f>
        <v>6.6886802724396605E-7</v>
      </c>
    </row>
    <row r="312" spans="1:17">
      <c r="A312" s="60" t="s">
        <v>2674</v>
      </c>
      <c r="B312" s="67" t="s">
        <v>2388</v>
      </c>
      <c r="C312" s="54">
        <v>9048</v>
      </c>
      <c r="D312" s="124" t="s">
        <v>2721</v>
      </c>
      <c r="E312" s="54" t="s">
        <v>2468</v>
      </c>
      <c r="F312" s="77">
        <v>44677</v>
      </c>
      <c r="G312" s="54" t="s">
        <v>2378</v>
      </c>
      <c r="H312" s="61">
        <v>2.7799999986597466</v>
      </c>
      <c r="I312" s="67" t="s">
        <v>2615</v>
      </c>
      <c r="J312" s="67" t="s">
        <v>2367</v>
      </c>
      <c r="K312" s="68">
        <v>7.5600000000000001E-2</v>
      </c>
      <c r="L312" s="68">
        <v>7.9299999965275245E-2</v>
      </c>
      <c r="M312" s="61">
        <v>461.21958100000006</v>
      </c>
      <c r="N312" s="63">
        <v>100</v>
      </c>
      <c r="O312" s="61">
        <v>0.16414804899999999</v>
      </c>
      <c r="P312" s="62">
        <f t="shared" si="4"/>
        <v>1.3152511562030105E-4</v>
      </c>
      <c r="Q312" s="62">
        <f>O312/'סכום נכסי הקרן'!$C$41</f>
        <v>2.1472886218580027E-6</v>
      </c>
    </row>
    <row r="313" spans="1:17">
      <c r="A313" s="60" t="s">
        <v>2674</v>
      </c>
      <c r="B313" s="67" t="s">
        <v>2388</v>
      </c>
      <c r="C313" s="54">
        <v>9074</v>
      </c>
      <c r="D313" s="124" t="s">
        <v>2721</v>
      </c>
      <c r="E313" s="54" t="s">
        <v>2468</v>
      </c>
      <c r="F313" s="77">
        <v>44684</v>
      </c>
      <c r="G313" s="54" t="s">
        <v>2378</v>
      </c>
      <c r="H313" s="61">
        <v>2.7200000094471513</v>
      </c>
      <c r="I313" s="67" t="s">
        <v>2615</v>
      </c>
      <c r="J313" s="67" t="s">
        <v>2367</v>
      </c>
      <c r="K313" s="68">
        <v>7.9399999999999998E-2</v>
      </c>
      <c r="L313" s="68">
        <v>8.1499999822865904E-2</v>
      </c>
      <c r="M313" s="61">
        <v>23.331683999999999</v>
      </c>
      <c r="N313" s="63">
        <v>101.98</v>
      </c>
      <c r="O313" s="61">
        <v>8.4681610000000001E-3</v>
      </c>
      <c r="P313" s="62">
        <f t="shared" si="4"/>
        <v>6.7851909383115749E-6</v>
      </c>
      <c r="Q313" s="62">
        <f>O313/'סכום נכסי הקרן'!$C$41</f>
        <v>1.1077552169603725E-7</v>
      </c>
    </row>
    <row r="314" spans="1:17">
      <c r="A314" s="60" t="s">
        <v>2674</v>
      </c>
      <c r="B314" s="67" t="s">
        <v>2388</v>
      </c>
      <c r="C314" s="54">
        <v>9220</v>
      </c>
      <c r="D314" s="124" t="s">
        <v>2721</v>
      </c>
      <c r="E314" s="54" t="s">
        <v>2468</v>
      </c>
      <c r="F314" s="77">
        <v>44811</v>
      </c>
      <c r="G314" s="54" t="s">
        <v>2378</v>
      </c>
      <c r="H314" s="61">
        <v>2.7500000202399564</v>
      </c>
      <c r="I314" s="67" t="s">
        <v>2615</v>
      </c>
      <c r="J314" s="67" t="s">
        <v>2367</v>
      </c>
      <c r="K314" s="68">
        <v>7.8700000000000006E-2</v>
      </c>
      <c r="L314" s="68">
        <v>8.3300001902555945E-2</v>
      </c>
      <c r="M314" s="61">
        <v>34.526294999999998</v>
      </c>
      <c r="N314" s="63">
        <v>100.52</v>
      </c>
      <c r="O314" s="61">
        <v>1.2351805000000002E-2</v>
      </c>
      <c r="P314" s="62">
        <f t="shared" si="4"/>
        <v>9.8969959779687249E-6</v>
      </c>
      <c r="Q314" s="62">
        <f>O314/'סכום נכסי הקרן'!$C$41</f>
        <v>1.6157907753085017E-7</v>
      </c>
    </row>
    <row r="315" spans="1:17">
      <c r="A315" s="60" t="s">
        <v>2674</v>
      </c>
      <c r="B315" s="67" t="s">
        <v>2388</v>
      </c>
      <c r="C315" s="54">
        <v>9599</v>
      </c>
      <c r="D315" s="124" t="s">
        <v>2721</v>
      </c>
      <c r="E315" s="54" t="s">
        <v>2468</v>
      </c>
      <c r="F315" s="77">
        <v>45089</v>
      </c>
      <c r="G315" s="54" t="s">
        <v>2378</v>
      </c>
      <c r="H315" s="61">
        <v>2.7500000425282396</v>
      </c>
      <c r="I315" s="67" t="s">
        <v>2615</v>
      </c>
      <c r="J315" s="67" t="s">
        <v>2367</v>
      </c>
      <c r="K315" s="68">
        <v>7.8700000000000006E-2</v>
      </c>
      <c r="L315" s="68">
        <v>8.3300002534683046E-2</v>
      </c>
      <c r="M315" s="61">
        <v>32.899374999999999</v>
      </c>
      <c r="N315" s="63">
        <v>100.41</v>
      </c>
      <c r="O315" s="61">
        <v>1.1756893999999999E-2</v>
      </c>
      <c r="P315" s="62">
        <f t="shared" si="4"/>
        <v>9.4203181341839994E-6</v>
      </c>
      <c r="Q315" s="62">
        <f>O315/'סכום נכסי הקרן'!$C$41</f>
        <v>1.5379680031768527E-7</v>
      </c>
    </row>
    <row r="316" spans="1:17">
      <c r="A316" s="60" t="s">
        <v>2674</v>
      </c>
      <c r="B316" s="67" t="s">
        <v>2388</v>
      </c>
      <c r="C316" s="54">
        <v>9748</v>
      </c>
      <c r="D316" s="124" t="s">
        <v>2721</v>
      </c>
      <c r="E316" s="54" t="s">
        <v>2468</v>
      </c>
      <c r="F316" s="77">
        <v>45180</v>
      </c>
      <c r="G316" s="54" t="s">
        <v>2378</v>
      </c>
      <c r="H316" s="61">
        <v>2.7500000587269269</v>
      </c>
      <c r="I316" s="67" t="s">
        <v>2615</v>
      </c>
      <c r="J316" s="67" t="s">
        <v>2367</v>
      </c>
      <c r="K316" s="68">
        <v>7.8700000000000006E-2</v>
      </c>
      <c r="L316" s="68">
        <v>8.3300002278604748E-2</v>
      </c>
      <c r="M316" s="61">
        <v>47.639946999999999</v>
      </c>
      <c r="N316" s="63">
        <v>100.43</v>
      </c>
      <c r="O316" s="61">
        <v>1.7027964E-2</v>
      </c>
      <c r="P316" s="62">
        <f t="shared" si="4"/>
        <v>1.3643810861732047E-5</v>
      </c>
      <c r="Q316" s="62">
        <f>O316/'סכום נכסי הקרן'!$C$41</f>
        <v>2.2274985035373575E-7</v>
      </c>
    </row>
    <row r="317" spans="1:17">
      <c r="A317" s="60" t="s">
        <v>2674</v>
      </c>
      <c r="B317" s="67" t="s">
        <v>2388</v>
      </c>
      <c r="C317" s="54">
        <v>9822</v>
      </c>
      <c r="D317" s="124" t="s">
        <v>2721</v>
      </c>
      <c r="E317" s="54" t="s">
        <v>2468</v>
      </c>
      <c r="F317" s="77">
        <v>45238</v>
      </c>
      <c r="G317" s="54" t="s">
        <v>2378</v>
      </c>
      <c r="H317" s="61">
        <v>2.7299999976479206</v>
      </c>
      <c r="I317" s="67" t="s">
        <v>2615</v>
      </c>
      <c r="J317" s="67" t="s">
        <v>2367</v>
      </c>
      <c r="K317" s="68">
        <v>7.9500000000000001E-2</v>
      </c>
      <c r="L317" s="68">
        <v>8.3400000047041581E-2</v>
      </c>
      <c r="M317" s="61">
        <v>59.044738000000009</v>
      </c>
      <c r="N317" s="63">
        <v>101.16</v>
      </c>
      <c r="O317" s="61">
        <v>2.1257784999999998E-2</v>
      </c>
      <c r="P317" s="62">
        <f t="shared" si="4"/>
        <v>1.7032993367813353E-5</v>
      </c>
      <c r="Q317" s="62">
        <f>O317/'סכום נכסי הקרן'!$C$41</f>
        <v>2.7808189091789767E-7</v>
      </c>
    </row>
    <row r="318" spans="1:17">
      <c r="A318" s="60" t="s">
        <v>2674</v>
      </c>
      <c r="B318" s="67" t="s">
        <v>2388</v>
      </c>
      <c r="C318" s="54">
        <v>9860</v>
      </c>
      <c r="D318" s="124" t="s">
        <v>2721</v>
      </c>
      <c r="E318" s="54" t="s">
        <v>2468</v>
      </c>
      <c r="F318" s="77">
        <v>45271</v>
      </c>
      <c r="G318" s="54" t="s">
        <v>2378</v>
      </c>
      <c r="H318" s="61">
        <v>2.7499999605285446</v>
      </c>
      <c r="I318" s="67" t="s">
        <v>2615</v>
      </c>
      <c r="J318" s="67" t="s">
        <v>2367</v>
      </c>
      <c r="K318" s="68">
        <v>7.8700000000000006E-2</v>
      </c>
      <c r="L318" s="68">
        <v>8.3299999952634249E-2</v>
      </c>
      <c r="M318" s="61">
        <v>17.720068999999999</v>
      </c>
      <c r="N318" s="63">
        <v>100.43</v>
      </c>
      <c r="O318" s="61">
        <v>6.3336909999999998E-3</v>
      </c>
      <c r="P318" s="62">
        <f t="shared" si="4"/>
        <v>5.0749274581890414E-6</v>
      </c>
      <c r="Q318" s="62">
        <f>O318/'סכום נכסי הקרן'!$C$41</f>
        <v>8.2853635492581669E-8</v>
      </c>
    </row>
    <row r="319" spans="1:17">
      <c r="A319" s="60" t="s">
        <v>2675</v>
      </c>
      <c r="B319" s="67" t="s">
        <v>2388</v>
      </c>
      <c r="C319" s="54">
        <v>4623</v>
      </c>
      <c r="D319" s="124" t="s">
        <v>2721</v>
      </c>
      <c r="E319" s="54" t="s">
        <v>2581</v>
      </c>
      <c r="F319" s="77">
        <v>42354</v>
      </c>
      <c r="G319" s="54" t="s">
        <v>2582</v>
      </c>
      <c r="H319" s="61">
        <v>2</v>
      </c>
      <c r="I319" s="67" t="s">
        <v>2616</v>
      </c>
      <c r="J319" s="67" t="s">
        <v>128</v>
      </c>
      <c r="K319" s="68">
        <v>5.0199999999999995E-2</v>
      </c>
      <c r="L319" s="68">
        <v>6.2400000000000004E-2</v>
      </c>
      <c r="M319" s="61">
        <v>3415.87</v>
      </c>
      <c r="N319" s="63">
        <v>100.26</v>
      </c>
      <c r="O319" s="61">
        <v>12.421569999999999</v>
      </c>
      <c r="P319" s="62">
        <f t="shared" si="4"/>
        <v>9.9528958180652091E-3</v>
      </c>
      <c r="Q319" s="62">
        <f>O319/'סכום נכסי הקרן'!$C$41</f>
        <v>1.6249170239368918E-4</v>
      </c>
    </row>
    <row r="320" spans="1:17">
      <c r="A320" s="60" t="s">
        <v>2676</v>
      </c>
      <c r="B320" s="67" t="s">
        <v>2388</v>
      </c>
      <c r="C320" s="54" t="s">
        <v>2583</v>
      </c>
      <c r="D320" s="124" t="s">
        <v>2721</v>
      </c>
      <c r="E320" s="54" t="s">
        <v>2581</v>
      </c>
      <c r="F320" s="77">
        <v>43185</v>
      </c>
      <c r="G320" s="54" t="s">
        <v>2582</v>
      </c>
      <c r="H320" s="61">
        <v>3.8999999874743607</v>
      </c>
      <c r="I320" s="67" t="s">
        <v>2616</v>
      </c>
      <c r="J320" s="67" t="s">
        <v>136</v>
      </c>
      <c r="K320" s="68">
        <v>4.2199999999999994E-2</v>
      </c>
      <c r="L320" s="68">
        <v>6.6599999880310568E-2</v>
      </c>
      <c r="M320" s="61">
        <v>28.700437000000001</v>
      </c>
      <c r="N320" s="63">
        <v>91.4</v>
      </c>
      <c r="O320" s="61">
        <v>7.1852621000000005E-2</v>
      </c>
      <c r="P320" s="62">
        <f t="shared" si="4"/>
        <v>5.7572565389715193E-5</v>
      </c>
      <c r="Q320" s="62">
        <f>O320/'סכום נכסי הקרן'!$C$41</f>
        <v>9.3993389786786564E-7</v>
      </c>
    </row>
    <row r="321" spans="1:17">
      <c r="A321" s="60" t="s">
        <v>2677</v>
      </c>
      <c r="B321" s="67" t="s">
        <v>2388</v>
      </c>
      <c r="C321" s="54">
        <v>6812</v>
      </c>
      <c r="D321" s="124" t="s">
        <v>2721</v>
      </c>
      <c r="E321" s="54" t="s">
        <v>573</v>
      </c>
      <c r="F321" s="77">
        <v>43536</v>
      </c>
      <c r="G321" s="124" t="s">
        <v>2721</v>
      </c>
      <c r="H321" s="61">
        <v>2.3000000117401478</v>
      </c>
      <c r="I321" s="67" t="s">
        <v>2616</v>
      </c>
      <c r="J321" s="67" t="s">
        <v>128</v>
      </c>
      <c r="K321" s="68">
        <v>7.9560000000000006E-2</v>
      </c>
      <c r="L321" s="68">
        <v>7.6700000361810017E-2</v>
      </c>
      <c r="M321" s="61">
        <v>25.410983000000002</v>
      </c>
      <c r="N321" s="63">
        <v>101.66</v>
      </c>
      <c r="O321" s="61">
        <v>9.3695582999999999E-2</v>
      </c>
      <c r="P321" s="62">
        <f t="shared" si="4"/>
        <v>7.5074437145375487E-5</v>
      </c>
      <c r="Q321" s="62">
        <f>O321/'סכום נכסי הקרן'!$C$41</f>
        <v>1.2256707315129411E-6</v>
      </c>
    </row>
    <row r="322" spans="1:17">
      <c r="A322" s="60" t="s">
        <v>2677</v>
      </c>
      <c r="B322" s="67" t="s">
        <v>2388</v>
      </c>
      <c r="C322" s="54">
        <v>6872</v>
      </c>
      <c r="D322" s="124" t="s">
        <v>2721</v>
      </c>
      <c r="E322" s="54" t="s">
        <v>573</v>
      </c>
      <c r="F322" s="77">
        <v>43570</v>
      </c>
      <c r="G322" s="124" t="s">
        <v>2721</v>
      </c>
      <c r="H322" s="61">
        <v>2.3000000105809542</v>
      </c>
      <c r="I322" s="67" t="s">
        <v>2616</v>
      </c>
      <c r="J322" s="67" t="s">
        <v>128</v>
      </c>
      <c r="K322" s="68">
        <v>7.9560000000000006E-2</v>
      </c>
      <c r="L322" s="68">
        <v>7.6700000372978611E-2</v>
      </c>
      <c r="M322" s="61">
        <v>20.503349</v>
      </c>
      <c r="N322" s="63">
        <v>101.67</v>
      </c>
      <c r="O322" s="61">
        <v>7.5607553999999993E-2</v>
      </c>
      <c r="P322" s="62">
        <f t="shared" si="4"/>
        <v>6.0581239571224852E-5</v>
      </c>
      <c r="Q322" s="62">
        <f>O322/'סכום נכסי הקרן'!$C$41</f>
        <v>9.8905373179741245E-7</v>
      </c>
    </row>
    <row r="323" spans="1:17">
      <c r="A323" s="60" t="s">
        <v>2677</v>
      </c>
      <c r="B323" s="67" t="s">
        <v>2388</v>
      </c>
      <c r="C323" s="54">
        <v>7258</v>
      </c>
      <c r="D323" s="124" t="s">
        <v>2721</v>
      </c>
      <c r="E323" s="54" t="s">
        <v>573</v>
      </c>
      <c r="F323" s="77">
        <v>43774</v>
      </c>
      <c r="G323" s="124" t="s">
        <v>2721</v>
      </c>
      <c r="H323" s="61">
        <v>2.3000000028964807</v>
      </c>
      <c r="I323" s="67" t="s">
        <v>2616</v>
      </c>
      <c r="J323" s="67" t="s">
        <v>128</v>
      </c>
      <c r="K323" s="68">
        <v>7.9560000000000006E-2</v>
      </c>
      <c r="L323" s="68">
        <v>7.5999999913105562E-2</v>
      </c>
      <c r="M323" s="61">
        <v>18.724875999999998</v>
      </c>
      <c r="N323" s="63">
        <v>101.67</v>
      </c>
      <c r="O323" s="61">
        <v>6.9049306000000005E-2</v>
      </c>
      <c r="P323" s="62">
        <f t="shared" si="4"/>
        <v>5.5326383776584207E-5</v>
      </c>
      <c r="Q323" s="62">
        <f>O323/'סכום נכסי הקרן'!$C$41</f>
        <v>9.0326257317253602E-7</v>
      </c>
    </row>
    <row r="324" spans="1:17">
      <c r="A324" s="60" t="s">
        <v>2678</v>
      </c>
      <c r="B324" s="67" t="s">
        <v>2388</v>
      </c>
      <c r="C324" s="54">
        <v>6861</v>
      </c>
      <c r="D324" s="124" t="s">
        <v>2721</v>
      </c>
      <c r="E324" s="54" t="s">
        <v>573</v>
      </c>
      <c r="F324" s="77">
        <v>43563</v>
      </c>
      <c r="G324" s="124" t="s">
        <v>2721</v>
      </c>
      <c r="H324" s="61">
        <v>0.94000000015229224</v>
      </c>
      <c r="I324" s="67" t="s">
        <v>2608</v>
      </c>
      <c r="J324" s="67" t="s">
        <v>128</v>
      </c>
      <c r="K324" s="68">
        <v>8.0427999999999999E-2</v>
      </c>
      <c r="L324" s="68">
        <v>8.2499999999999976E-2</v>
      </c>
      <c r="M324" s="61">
        <v>143.596991</v>
      </c>
      <c r="N324" s="63">
        <v>100.86</v>
      </c>
      <c r="O324" s="61">
        <v>0.52530536800000005</v>
      </c>
      <c r="P324" s="62">
        <f t="shared" si="4"/>
        <v>4.2090569874616548E-4</v>
      </c>
      <c r="Q324" s="62">
        <f>O324/'סכום נכסי הקרן'!$C$41</f>
        <v>6.8717371091467015E-6</v>
      </c>
    </row>
    <row r="325" spans="1:17">
      <c r="A325" s="60" t="s">
        <v>2679</v>
      </c>
      <c r="B325" s="67" t="s">
        <v>2388</v>
      </c>
      <c r="C325" s="54">
        <v>6932</v>
      </c>
      <c r="D325" s="124" t="s">
        <v>2721</v>
      </c>
      <c r="E325" s="54" t="s">
        <v>573</v>
      </c>
      <c r="F325" s="77">
        <v>43098</v>
      </c>
      <c r="G325" s="124" t="s">
        <v>2721</v>
      </c>
      <c r="H325" s="61">
        <v>1.3800000033078672</v>
      </c>
      <c r="I325" s="67" t="s">
        <v>2616</v>
      </c>
      <c r="J325" s="67" t="s">
        <v>128</v>
      </c>
      <c r="K325" s="68">
        <v>8.1890000000000004E-2</v>
      </c>
      <c r="L325" s="68">
        <v>6.8000000156688445E-2</v>
      </c>
      <c r="M325" s="61">
        <v>31.106767999999999</v>
      </c>
      <c r="N325" s="63">
        <v>101.82</v>
      </c>
      <c r="O325" s="61">
        <v>0.114877649</v>
      </c>
      <c r="P325" s="62">
        <f t="shared" si="4"/>
        <v>9.2046759976497578E-5</v>
      </c>
      <c r="Q325" s="62">
        <f>O325/'סכום נכסי הקרן'!$C$41</f>
        <v>1.5027621108277526E-6</v>
      </c>
    </row>
    <row r="326" spans="1:17">
      <c r="A326" s="60" t="s">
        <v>2679</v>
      </c>
      <c r="B326" s="67" t="s">
        <v>2388</v>
      </c>
      <c r="C326" s="54">
        <v>9335</v>
      </c>
      <c r="D326" s="124" t="s">
        <v>2721</v>
      </c>
      <c r="E326" s="54" t="s">
        <v>573</v>
      </c>
      <c r="F326" s="77">
        <v>44064</v>
      </c>
      <c r="G326" s="124" t="s">
        <v>2721</v>
      </c>
      <c r="H326" s="61">
        <v>3.3700000032192436</v>
      </c>
      <c r="I326" s="67" t="s">
        <v>2616</v>
      </c>
      <c r="J326" s="67" t="s">
        <v>128</v>
      </c>
      <c r="K326" s="68">
        <v>9.2037999999999995E-2</v>
      </c>
      <c r="L326" s="68">
        <v>0.10940000007858741</v>
      </c>
      <c r="M326" s="61">
        <v>121.22843800000001</v>
      </c>
      <c r="N326" s="63">
        <v>96.08</v>
      </c>
      <c r="O326" s="61">
        <v>0.422459472</v>
      </c>
      <c r="P326" s="62">
        <f t="shared" si="4"/>
        <v>3.3849949017481981E-4</v>
      </c>
      <c r="Q326" s="62">
        <f>O326/'סכום נכסי הקרן'!$C$41</f>
        <v>5.5263673430668647E-6</v>
      </c>
    </row>
    <row r="327" spans="1:17">
      <c r="A327" s="60" t="s">
        <v>2679</v>
      </c>
      <c r="B327" s="67" t="s">
        <v>2388</v>
      </c>
      <c r="C327" s="54" t="s">
        <v>2584</v>
      </c>
      <c r="D327" s="124" t="s">
        <v>2721</v>
      </c>
      <c r="E327" s="54" t="s">
        <v>573</v>
      </c>
      <c r="F327" s="77">
        <v>42817</v>
      </c>
      <c r="G327" s="124" t="s">
        <v>2721</v>
      </c>
      <c r="H327" s="61">
        <v>1.4000000134133228</v>
      </c>
      <c r="I327" s="67" t="s">
        <v>2616</v>
      </c>
      <c r="J327" s="67" t="s">
        <v>128</v>
      </c>
      <c r="K327" s="68">
        <v>5.7820000000000003E-2</v>
      </c>
      <c r="L327" s="68">
        <v>7.8400000304035308E-2</v>
      </c>
      <c r="M327" s="61">
        <v>12.632346</v>
      </c>
      <c r="N327" s="63">
        <v>97.63</v>
      </c>
      <c r="O327" s="61">
        <v>4.4731646E-2</v>
      </c>
      <c r="P327" s="62">
        <f t="shared" si="4"/>
        <v>3.5841637764676558E-5</v>
      </c>
      <c r="Q327" s="62">
        <f>O327/'סכום נכסי הקרן'!$C$41</f>
        <v>5.8515318992783179E-7</v>
      </c>
    </row>
    <row r="328" spans="1:17">
      <c r="A328" s="60" t="s">
        <v>2679</v>
      </c>
      <c r="B328" s="67" t="s">
        <v>2388</v>
      </c>
      <c r="C328" s="54">
        <v>7291</v>
      </c>
      <c r="D328" s="124" t="s">
        <v>2721</v>
      </c>
      <c r="E328" s="54" t="s">
        <v>573</v>
      </c>
      <c r="F328" s="77">
        <v>43798</v>
      </c>
      <c r="G328" s="124" t="s">
        <v>2721</v>
      </c>
      <c r="H328" s="61">
        <v>1.3800000208921017</v>
      </c>
      <c r="I328" s="67" t="s">
        <v>2616</v>
      </c>
      <c r="J328" s="67" t="s">
        <v>128</v>
      </c>
      <c r="K328" s="68">
        <v>8.1890000000000004E-2</v>
      </c>
      <c r="L328" s="68">
        <v>7.9099998104787919E-2</v>
      </c>
      <c r="M328" s="61">
        <v>1.8298099999999999</v>
      </c>
      <c r="N328" s="63">
        <v>100.97</v>
      </c>
      <c r="O328" s="61">
        <v>6.7010969999999996E-3</v>
      </c>
      <c r="P328" s="62">
        <f t="shared" ref="P328:P375" si="5">IFERROR(O328/$O$8,0)</f>
        <v>5.3693148537382409E-6</v>
      </c>
      <c r="Q328" s="62">
        <f>O328/'סכום נכסי הקרן'!$C$41</f>
        <v>8.7659825564340366E-8</v>
      </c>
    </row>
    <row r="329" spans="1:17">
      <c r="A329" s="60" t="s">
        <v>2680</v>
      </c>
      <c r="B329" s="67" t="s">
        <v>2388</v>
      </c>
      <c r="C329" s="54" t="s">
        <v>2585</v>
      </c>
      <c r="D329" s="124" t="s">
        <v>2721</v>
      </c>
      <c r="E329" s="54" t="s">
        <v>573</v>
      </c>
      <c r="F329" s="77">
        <v>43083</v>
      </c>
      <c r="G329" s="124" t="s">
        <v>2721</v>
      </c>
      <c r="H329" s="61">
        <v>0.5</v>
      </c>
      <c r="I329" s="67" t="s">
        <v>2616</v>
      </c>
      <c r="J329" s="67" t="s">
        <v>136</v>
      </c>
      <c r="K329" s="68">
        <v>7.2329999999999992E-2</v>
      </c>
      <c r="L329" s="68">
        <v>7.079999872578005E-2</v>
      </c>
      <c r="M329" s="61">
        <v>2.4740880000000001</v>
      </c>
      <c r="N329" s="63">
        <v>101.92</v>
      </c>
      <c r="O329" s="61">
        <v>6.9061859999999999E-3</v>
      </c>
      <c r="P329" s="62">
        <f t="shared" si="5"/>
        <v>5.5336442783142947E-6</v>
      </c>
      <c r="Q329" s="62">
        <f>O329/'סכום נכסי הקרן'!$C$41</f>
        <v>9.034267972466144E-8</v>
      </c>
    </row>
    <row r="330" spans="1:17">
      <c r="A330" s="60" t="s">
        <v>2680</v>
      </c>
      <c r="B330" s="67" t="s">
        <v>2388</v>
      </c>
      <c r="C330" s="54" t="s">
        <v>2586</v>
      </c>
      <c r="D330" s="124" t="s">
        <v>2721</v>
      </c>
      <c r="E330" s="54" t="s">
        <v>573</v>
      </c>
      <c r="F330" s="77">
        <v>43083</v>
      </c>
      <c r="G330" s="124" t="s">
        <v>2721</v>
      </c>
      <c r="H330" s="61">
        <v>4.819999950622651</v>
      </c>
      <c r="I330" s="67" t="s">
        <v>2616</v>
      </c>
      <c r="J330" s="67" t="s">
        <v>136</v>
      </c>
      <c r="K330" s="68">
        <v>7.3249999999999996E-2</v>
      </c>
      <c r="L330" s="68">
        <v>7.2199998947237651E-2</v>
      </c>
      <c r="M330" s="61">
        <v>7.6261229999999998</v>
      </c>
      <c r="N330" s="63">
        <v>102.77</v>
      </c>
      <c r="O330" s="61">
        <v>2.1467333000000002E-2</v>
      </c>
      <c r="P330" s="62">
        <f t="shared" si="5"/>
        <v>1.7200895606651437E-5</v>
      </c>
      <c r="Q330" s="62">
        <f>O330/'סכום נכסי הקרן'!$C$41</f>
        <v>2.8082307510421171E-7</v>
      </c>
    </row>
    <row r="331" spans="1:17">
      <c r="A331" s="60" t="s">
        <v>2680</v>
      </c>
      <c r="B331" s="67" t="s">
        <v>2388</v>
      </c>
      <c r="C331" s="54" t="s">
        <v>2587</v>
      </c>
      <c r="D331" s="124" t="s">
        <v>2721</v>
      </c>
      <c r="E331" s="54" t="s">
        <v>573</v>
      </c>
      <c r="F331" s="77">
        <v>43083</v>
      </c>
      <c r="G331" s="124" t="s">
        <v>2721</v>
      </c>
      <c r="H331" s="61">
        <v>5.150000004465265</v>
      </c>
      <c r="I331" s="67" t="s">
        <v>2616</v>
      </c>
      <c r="J331" s="67" t="s">
        <v>136</v>
      </c>
      <c r="K331" s="68">
        <v>4.4999999999999998E-2</v>
      </c>
      <c r="L331" s="68">
        <v>6.0900000001275788E-2</v>
      </c>
      <c r="M331" s="61">
        <v>30.504493000000004</v>
      </c>
      <c r="N331" s="63">
        <v>93.81</v>
      </c>
      <c r="O331" s="61">
        <v>7.8382811000000011E-2</v>
      </c>
      <c r="P331" s="62">
        <f t="shared" si="5"/>
        <v>6.2804939456936266E-5</v>
      </c>
      <c r="Q331" s="62">
        <f>O331/'סכום נכסי הקרן'!$C$41</f>
        <v>1.0253580181726456E-6</v>
      </c>
    </row>
    <row r="332" spans="1:17">
      <c r="A332" s="60" t="s">
        <v>2681</v>
      </c>
      <c r="B332" s="67" t="s">
        <v>2388</v>
      </c>
      <c r="C332" s="54">
        <v>9186</v>
      </c>
      <c r="D332" s="124" t="s">
        <v>2721</v>
      </c>
      <c r="E332" s="54" t="s">
        <v>573</v>
      </c>
      <c r="F332" s="77">
        <v>44778</v>
      </c>
      <c r="G332" s="124" t="s">
        <v>2721</v>
      </c>
      <c r="H332" s="61">
        <v>3.2500000011970842</v>
      </c>
      <c r="I332" s="67" t="s">
        <v>2617</v>
      </c>
      <c r="J332" s="67" t="s">
        <v>130</v>
      </c>
      <c r="K332" s="68">
        <v>7.5700000000000003E-2</v>
      </c>
      <c r="L332" s="68">
        <v>7.3900000035912516E-2</v>
      </c>
      <c r="M332" s="61">
        <v>51.264620000000008</v>
      </c>
      <c r="N332" s="63">
        <v>101.55</v>
      </c>
      <c r="O332" s="61">
        <v>0.20884077500000001</v>
      </c>
      <c r="P332" s="62">
        <f t="shared" si="5"/>
        <v>1.6733556838137187E-4</v>
      </c>
      <c r="Q332" s="62">
        <f>O332/'סכום נכסי הקרן'!$C$41</f>
        <v>2.7319326831445145E-6</v>
      </c>
    </row>
    <row r="333" spans="1:17">
      <c r="A333" s="60" t="s">
        <v>2681</v>
      </c>
      <c r="B333" s="67" t="s">
        <v>2388</v>
      </c>
      <c r="C333" s="54">
        <v>9187</v>
      </c>
      <c r="D333" s="124" t="s">
        <v>2721</v>
      </c>
      <c r="E333" s="54" t="s">
        <v>573</v>
      </c>
      <c r="F333" s="77">
        <v>44778</v>
      </c>
      <c r="G333" s="124" t="s">
        <v>2721</v>
      </c>
      <c r="H333" s="61">
        <v>3.1700000020542478</v>
      </c>
      <c r="I333" s="67" t="s">
        <v>2617</v>
      </c>
      <c r="J333" s="67" t="s">
        <v>128</v>
      </c>
      <c r="K333" s="68">
        <v>9.0955999999999995E-2</v>
      </c>
      <c r="L333" s="68">
        <v>9.5100000061627429E-2</v>
      </c>
      <c r="M333" s="61">
        <v>141.16634099999999</v>
      </c>
      <c r="N333" s="63">
        <v>100.78</v>
      </c>
      <c r="O333" s="61">
        <v>0.51600398199999997</v>
      </c>
      <c r="P333" s="62">
        <f t="shared" si="5"/>
        <v>4.1345287870637895E-4</v>
      </c>
      <c r="Q333" s="62">
        <f>O333/'סכום נכסי הקרן'!$C$41</f>
        <v>6.7500618260898221E-6</v>
      </c>
    </row>
    <row r="334" spans="1:17">
      <c r="A334" s="60" t="s">
        <v>2682</v>
      </c>
      <c r="B334" s="67" t="s">
        <v>2388</v>
      </c>
      <c r="C334" s="54" t="s">
        <v>2588</v>
      </c>
      <c r="D334" s="124" t="s">
        <v>2721</v>
      </c>
      <c r="E334" s="54" t="s">
        <v>573</v>
      </c>
      <c r="F334" s="77">
        <v>45116</v>
      </c>
      <c r="G334" s="124" t="s">
        <v>2721</v>
      </c>
      <c r="H334" s="61">
        <v>0.49000000624885692</v>
      </c>
      <c r="I334" s="67" t="s">
        <v>2616</v>
      </c>
      <c r="J334" s="67" t="s">
        <v>128</v>
      </c>
      <c r="K334" s="68">
        <v>8.2027000000000003E-2</v>
      </c>
      <c r="L334" s="68">
        <v>6.9599998687740042E-2</v>
      </c>
      <c r="M334" s="61">
        <v>5.2866689999999998</v>
      </c>
      <c r="N334" s="63">
        <v>100.15</v>
      </c>
      <c r="O334" s="61">
        <v>1.9203511999999999E-2</v>
      </c>
      <c r="P334" s="62">
        <f t="shared" si="5"/>
        <v>1.5386988462566733E-5</v>
      </c>
      <c r="Q334" s="62">
        <f>O334/'סכום נכסי הקרן'!$C$41</f>
        <v>2.5120909489039138E-7</v>
      </c>
    </row>
    <row r="335" spans="1:17">
      <c r="A335" s="60" t="s">
        <v>2683</v>
      </c>
      <c r="B335" s="67" t="s">
        <v>2388</v>
      </c>
      <c r="C335" s="54">
        <v>8702</v>
      </c>
      <c r="D335" s="124" t="s">
        <v>2721</v>
      </c>
      <c r="E335" s="54" t="s">
        <v>573</v>
      </c>
      <c r="F335" s="77">
        <v>44497</v>
      </c>
      <c r="G335" s="124" t="s">
        <v>2721</v>
      </c>
      <c r="H335" s="61">
        <v>0.24999999999963407</v>
      </c>
      <c r="I335" s="67" t="s">
        <v>2608</v>
      </c>
      <c r="J335" s="67" t="s">
        <v>128</v>
      </c>
      <c r="K335" s="68">
        <v>7.276500000000001E-2</v>
      </c>
      <c r="L335" s="68">
        <v>0</v>
      </c>
      <c r="M335" s="61">
        <v>0.113691</v>
      </c>
      <c r="N335" s="63">
        <v>91.926800999999998</v>
      </c>
      <c r="O335" s="61">
        <v>3.7906800000000004E-4</v>
      </c>
      <c r="P335" s="62">
        <f t="shared" si="5"/>
        <v>3.0373167900372846E-7</v>
      </c>
      <c r="Q335" s="62">
        <f>O335/'סכום נכסי הקרן'!$C$41</f>
        <v>4.9587455243556961E-9</v>
      </c>
    </row>
    <row r="336" spans="1:17">
      <c r="A336" s="60" t="s">
        <v>2683</v>
      </c>
      <c r="B336" s="67" t="s">
        <v>2388</v>
      </c>
      <c r="C336" s="54">
        <v>9118</v>
      </c>
      <c r="D336" s="124" t="s">
        <v>2721</v>
      </c>
      <c r="E336" s="54" t="s">
        <v>573</v>
      </c>
      <c r="F336" s="77">
        <v>44733</v>
      </c>
      <c r="G336" s="124" t="s">
        <v>2721</v>
      </c>
      <c r="H336" s="61">
        <v>0.24999999999963407</v>
      </c>
      <c r="I336" s="67" t="s">
        <v>2608</v>
      </c>
      <c r="J336" s="67" t="s">
        <v>128</v>
      </c>
      <c r="K336" s="68">
        <v>7.276500000000001E-2</v>
      </c>
      <c r="L336" s="68">
        <v>0</v>
      </c>
      <c r="M336" s="61">
        <v>0.452737</v>
      </c>
      <c r="N336" s="63">
        <v>91.926798000000005</v>
      </c>
      <c r="O336" s="61">
        <v>1.5095080000000001E-3</v>
      </c>
      <c r="P336" s="62">
        <f t="shared" si="5"/>
        <v>1.2095069995609235E-6</v>
      </c>
      <c r="Q336" s="62">
        <f>O336/'סכום נכסי הקרן'!$C$41</f>
        <v>1.9746499411659958E-8</v>
      </c>
    </row>
    <row r="337" spans="1:17">
      <c r="A337" s="60" t="s">
        <v>2683</v>
      </c>
      <c r="B337" s="67" t="s">
        <v>2388</v>
      </c>
      <c r="C337" s="54">
        <v>9233</v>
      </c>
      <c r="D337" s="124" t="s">
        <v>2721</v>
      </c>
      <c r="E337" s="54" t="s">
        <v>573</v>
      </c>
      <c r="F337" s="77">
        <v>44819</v>
      </c>
      <c r="G337" s="124" t="s">
        <v>2721</v>
      </c>
      <c r="H337" s="61">
        <v>0.24999999999963407</v>
      </c>
      <c r="I337" s="67" t="s">
        <v>2608</v>
      </c>
      <c r="J337" s="67" t="s">
        <v>128</v>
      </c>
      <c r="K337" s="68">
        <v>7.276500000000001E-2</v>
      </c>
      <c r="L337" s="68">
        <v>0</v>
      </c>
      <c r="M337" s="61">
        <v>8.8866000000000001E-2</v>
      </c>
      <c r="N337" s="63">
        <v>91.926794000000001</v>
      </c>
      <c r="O337" s="61">
        <v>2.9629599999999998E-4</v>
      </c>
      <c r="P337" s="62">
        <f t="shared" si="5"/>
        <v>2.374098619827807E-7</v>
      </c>
      <c r="Q337" s="62">
        <f>O337/'סכום נכסי הקרן'!$C$41</f>
        <v>3.8759707067979754E-9</v>
      </c>
    </row>
    <row r="338" spans="1:17">
      <c r="A338" s="60" t="s">
        <v>2683</v>
      </c>
      <c r="B338" s="67" t="s">
        <v>2388</v>
      </c>
      <c r="C338" s="54">
        <v>9276</v>
      </c>
      <c r="D338" s="124" t="s">
        <v>2721</v>
      </c>
      <c r="E338" s="54" t="s">
        <v>573</v>
      </c>
      <c r="F338" s="77">
        <v>44854</v>
      </c>
      <c r="G338" s="124" t="s">
        <v>2721</v>
      </c>
      <c r="H338" s="61">
        <v>0.24999999999963407</v>
      </c>
      <c r="I338" s="67" t="s">
        <v>2608</v>
      </c>
      <c r="J338" s="67" t="s">
        <v>128</v>
      </c>
      <c r="K338" s="68">
        <v>7.276500000000001E-2</v>
      </c>
      <c r="L338" s="68">
        <v>0</v>
      </c>
      <c r="M338" s="61">
        <v>2.1322000000000001E-2</v>
      </c>
      <c r="N338" s="63">
        <v>91.926783</v>
      </c>
      <c r="O338" s="61">
        <v>7.1091000000000001E-5</v>
      </c>
      <c r="P338" s="62">
        <f t="shared" si="5"/>
        <v>5.6962309643794935E-8</v>
      </c>
      <c r="Q338" s="62">
        <f>O338/'סכום נכסי הקרן'!$C$41</f>
        <v>9.2997081809060842E-10</v>
      </c>
    </row>
    <row r="339" spans="1:17">
      <c r="A339" s="60" t="s">
        <v>2683</v>
      </c>
      <c r="B339" s="67" t="s">
        <v>2388</v>
      </c>
      <c r="C339" s="54">
        <v>9430</v>
      </c>
      <c r="D339" s="124" t="s">
        <v>2721</v>
      </c>
      <c r="E339" s="54" t="s">
        <v>573</v>
      </c>
      <c r="F339" s="77">
        <v>44950</v>
      </c>
      <c r="G339" s="124" t="s">
        <v>2721</v>
      </c>
      <c r="H339" s="61">
        <v>0.24999999999963407</v>
      </c>
      <c r="I339" s="67" t="s">
        <v>2608</v>
      </c>
      <c r="J339" s="67" t="s">
        <v>128</v>
      </c>
      <c r="K339" s="68">
        <v>7.276500000000001E-2</v>
      </c>
      <c r="L339" s="68">
        <v>0</v>
      </c>
      <c r="M339" s="61">
        <v>0.116517</v>
      </c>
      <c r="N339" s="63">
        <v>91.926793000000004</v>
      </c>
      <c r="O339" s="61">
        <v>3.8849000000000007E-4</v>
      </c>
      <c r="P339" s="62">
        <f t="shared" si="5"/>
        <v>3.1128114210684752E-7</v>
      </c>
      <c r="Q339" s="62">
        <f>O339/'סכום נכסי הקרן'!$C$41</f>
        <v>5.0819986091069268E-9</v>
      </c>
    </row>
    <row r="340" spans="1:17">
      <c r="A340" s="60" t="s">
        <v>2683</v>
      </c>
      <c r="B340" s="67" t="s">
        <v>2388</v>
      </c>
      <c r="C340" s="54">
        <v>9539</v>
      </c>
      <c r="D340" s="124" t="s">
        <v>2721</v>
      </c>
      <c r="E340" s="54" t="s">
        <v>573</v>
      </c>
      <c r="F340" s="77">
        <v>45029</v>
      </c>
      <c r="G340" s="124" t="s">
        <v>2721</v>
      </c>
      <c r="H340" s="61">
        <v>0.24999999999963407</v>
      </c>
      <c r="I340" s="67" t="s">
        <v>2608</v>
      </c>
      <c r="J340" s="67" t="s">
        <v>128</v>
      </c>
      <c r="K340" s="68">
        <v>7.276500000000001E-2</v>
      </c>
      <c r="L340" s="68">
        <v>0</v>
      </c>
      <c r="M340" s="61">
        <v>3.8838999999999999E-2</v>
      </c>
      <c r="N340" s="63">
        <v>91.926809000000006</v>
      </c>
      <c r="O340" s="61">
        <v>1.2949700000000001E-4</v>
      </c>
      <c r="P340" s="62">
        <f t="shared" si="5"/>
        <v>1.0376064778864432E-7</v>
      </c>
      <c r="Q340" s="62">
        <f>O340/'סכום נכסי הקרן'!$C$41</f>
        <v>1.6940038968403809E-9</v>
      </c>
    </row>
    <row r="341" spans="1:17">
      <c r="A341" s="60" t="s">
        <v>2683</v>
      </c>
      <c r="B341" s="67" t="s">
        <v>2388</v>
      </c>
      <c r="C341" s="54">
        <v>8060</v>
      </c>
      <c r="D341" s="124" t="s">
        <v>2721</v>
      </c>
      <c r="E341" s="54" t="s">
        <v>573</v>
      </c>
      <c r="F341" s="77">
        <v>44150</v>
      </c>
      <c r="G341" s="124" t="s">
        <v>2721</v>
      </c>
      <c r="H341" s="61">
        <v>0.24999999901683587</v>
      </c>
      <c r="I341" s="67" t="s">
        <v>2608</v>
      </c>
      <c r="J341" s="67" t="s">
        <v>128</v>
      </c>
      <c r="K341" s="68">
        <v>7.276500000000001E-2</v>
      </c>
      <c r="L341" s="68">
        <v>0</v>
      </c>
      <c r="M341" s="61">
        <v>152.529661</v>
      </c>
      <c r="N341" s="63">
        <v>91.926795999999996</v>
      </c>
      <c r="O341" s="61">
        <v>0.50856209399999996</v>
      </c>
      <c r="P341" s="62">
        <f t="shared" si="5"/>
        <v>4.0748999833347039E-4</v>
      </c>
      <c r="Q341" s="62">
        <f>O341/'סכום נכסי הקרן'!$C$41</f>
        <v>6.652711406606362E-6</v>
      </c>
    </row>
    <row r="342" spans="1:17">
      <c r="A342" s="60" t="s">
        <v>2683</v>
      </c>
      <c r="B342" s="67" t="s">
        <v>2388</v>
      </c>
      <c r="C342" s="54">
        <v>8119</v>
      </c>
      <c r="D342" s="124" t="s">
        <v>2721</v>
      </c>
      <c r="E342" s="54" t="s">
        <v>573</v>
      </c>
      <c r="F342" s="77">
        <v>44169</v>
      </c>
      <c r="G342" s="124" t="s">
        <v>2721</v>
      </c>
      <c r="H342" s="61">
        <v>0.24999979265931019</v>
      </c>
      <c r="I342" s="67" t="s">
        <v>2608</v>
      </c>
      <c r="J342" s="67" t="s">
        <v>128</v>
      </c>
      <c r="K342" s="68">
        <v>7.276500000000001E-2</v>
      </c>
      <c r="L342" s="68">
        <v>0</v>
      </c>
      <c r="M342" s="61">
        <v>0.36163099999999998</v>
      </c>
      <c r="N342" s="63">
        <v>91.926796999999993</v>
      </c>
      <c r="O342" s="61">
        <v>1.205745E-3</v>
      </c>
      <c r="P342" s="62">
        <f t="shared" si="5"/>
        <v>9.6611413598708019E-7</v>
      </c>
      <c r="Q342" s="62">
        <f>O342/'סכום נכסי הקרן'!$C$41</f>
        <v>1.5772849784904708E-8</v>
      </c>
    </row>
    <row r="343" spans="1:17">
      <c r="A343" s="60" t="s">
        <v>2683</v>
      </c>
      <c r="B343" s="67" t="s">
        <v>2388</v>
      </c>
      <c r="C343" s="54">
        <v>8418</v>
      </c>
      <c r="D343" s="124" t="s">
        <v>2721</v>
      </c>
      <c r="E343" s="54" t="s">
        <v>573</v>
      </c>
      <c r="F343" s="77">
        <v>44326</v>
      </c>
      <c r="G343" s="124" t="s">
        <v>2721</v>
      </c>
      <c r="H343" s="61">
        <v>0.24999999999963407</v>
      </c>
      <c r="I343" s="67" t="s">
        <v>2608</v>
      </c>
      <c r="J343" s="67" t="s">
        <v>128</v>
      </c>
      <c r="K343" s="68">
        <v>7.276500000000001E-2</v>
      </c>
      <c r="L343" s="68">
        <v>0</v>
      </c>
      <c r="M343" s="61">
        <v>7.6518000000000003E-2</v>
      </c>
      <c r="N343" s="63">
        <v>91.926799000000003</v>
      </c>
      <c r="O343" s="61">
        <v>2.5512499999999998E-4</v>
      </c>
      <c r="P343" s="62">
        <f t="shared" si="5"/>
        <v>2.0442122417567878E-7</v>
      </c>
      <c r="Q343" s="62">
        <f>O343/'סכום נכסי הקרן'!$C$41</f>
        <v>3.3373958020757402E-9</v>
      </c>
    </row>
    <row r="344" spans="1:17">
      <c r="A344" s="60" t="s">
        <v>2684</v>
      </c>
      <c r="B344" s="67" t="s">
        <v>2388</v>
      </c>
      <c r="C344" s="54">
        <v>8718</v>
      </c>
      <c r="D344" s="124" t="s">
        <v>2721</v>
      </c>
      <c r="E344" s="54" t="s">
        <v>573</v>
      </c>
      <c r="F344" s="77">
        <v>44508</v>
      </c>
      <c r="G344" s="124" t="s">
        <v>2721</v>
      </c>
      <c r="H344" s="61">
        <v>2.8600000018980354</v>
      </c>
      <c r="I344" s="67" t="s">
        <v>2616</v>
      </c>
      <c r="J344" s="67" t="s">
        <v>128</v>
      </c>
      <c r="K344" s="68">
        <v>8.7600999999999998E-2</v>
      </c>
      <c r="L344" s="68">
        <v>9.13000000470095E-2</v>
      </c>
      <c r="M344" s="61">
        <v>124.737076</v>
      </c>
      <c r="N344" s="63">
        <v>100.15</v>
      </c>
      <c r="O344" s="61">
        <v>0.45309999900000003</v>
      </c>
      <c r="P344" s="62">
        <f t="shared" si="5"/>
        <v>3.630504908165756E-4</v>
      </c>
      <c r="Q344" s="62">
        <f>O344/'סכום נכסי הקרן'!$C$41</f>
        <v>5.9271887685766673E-6</v>
      </c>
    </row>
    <row r="345" spans="1:17">
      <c r="A345" s="60" t="s">
        <v>2685</v>
      </c>
      <c r="B345" s="67" t="s">
        <v>2388</v>
      </c>
      <c r="C345" s="54">
        <v>8806</v>
      </c>
      <c r="D345" s="124" t="s">
        <v>2721</v>
      </c>
      <c r="E345" s="54" t="s">
        <v>573</v>
      </c>
      <c r="F345" s="77">
        <v>44137</v>
      </c>
      <c r="G345" s="124" t="s">
        <v>2721</v>
      </c>
      <c r="H345" s="61">
        <v>0.69999999984362371</v>
      </c>
      <c r="I345" s="67" t="s">
        <v>2608</v>
      </c>
      <c r="J345" s="67" t="s">
        <v>128</v>
      </c>
      <c r="K345" s="68">
        <v>7.4573E-2</v>
      </c>
      <c r="L345" s="68">
        <v>7.699999998279862E-2</v>
      </c>
      <c r="M345" s="61">
        <v>175.06917999999999</v>
      </c>
      <c r="N345" s="63">
        <v>100.71</v>
      </c>
      <c r="O345" s="61">
        <v>0.63948378299999997</v>
      </c>
      <c r="P345" s="62">
        <f t="shared" si="5"/>
        <v>5.1239219112730677E-4</v>
      </c>
      <c r="Q345" s="62">
        <f>O345/'סכום נכסי הקרן'!$C$41</f>
        <v>8.3653522503859427E-6</v>
      </c>
    </row>
    <row r="346" spans="1:17">
      <c r="A346" s="60" t="s">
        <v>2685</v>
      </c>
      <c r="B346" s="67" t="s">
        <v>2388</v>
      </c>
      <c r="C346" s="54">
        <v>9044</v>
      </c>
      <c r="D346" s="124" t="s">
        <v>2721</v>
      </c>
      <c r="E346" s="54" t="s">
        <v>573</v>
      </c>
      <c r="F346" s="77">
        <v>44679</v>
      </c>
      <c r="G346" s="124" t="s">
        <v>2721</v>
      </c>
      <c r="H346" s="61">
        <v>0.70000001815950841</v>
      </c>
      <c r="I346" s="67" t="s">
        <v>2608</v>
      </c>
      <c r="J346" s="67" t="s">
        <v>128</v>
      </c>
      <c r="K346" s="68">
        <v>7.4580999999999995E-2</v>
      </c>
      <c r="L346" s="68">
        <v>7.7000003813496753E-2</v>
      </c>
      <c r="M346" s="61">
        <v>1.5075639999999999</v>
      </c>
      <c r="N346" s="63">
        <v>100.71</v>
      </c>
      <c r="O346" s="61">
        <v>5.5067570000000001E-3</v>
      </c>
      <c r="P346" s="62">
        <f t="shared" si="5"/>
        <v>4.4123390776207289E-6</v>
      </c>
      <c r="Q346" s="62">
        <f>O346/'סכום נכסי הקרן'!$C$41</f>
        <v>7.2036169308578922E-8</v>
      </c>
    </row>
    <row r="347" spans="1:17">
      <c r="A347" s="60" t="s">
        <v>2685</v>
      </c>
      <c r="B347" s="67" t="s">
        <v>2388</v>
      </c>
      <c r="C347" s="54">
        <v>9224</v>
      </c>
      <c r="D347" s="124" t="s">
        <v>2721</v>
      </c>
      <c r="E347" s="54" t="s">
        <v>573</v>
      </c>
      <c r="F347" s="77">
        <v>44810</v>
      </c>
      <c r="G347" s="124" t="s">
        <v>2721</v>
      </c>
      <c r="H347" s="61">
        <v>0.699999969894326</v>
      </c>
      <c r="I347" s="67" t="s">
        <v>2608</v>
      </c>
      <c r="J347" s="67" t="s">
        <v>128</v>
      </c>
      <c r="K347" s="68">
        <v>7.4580999999999995E-2</v>
      </c>
      <c r="L347" s="68">
        <v>7.7000001705988183E-2</v>
      </c>
      <c r="M347" s="61">
        <v>2.7280530000000001</v>
      </c>
      <c r="N347" s="63">
        <v>100.71</v>
      </c>
      <c r="O347" s="61">
        <v>9.964899000000001E-3</v>
      </c>
      <c r="P347" s="62">
        <f t="shared" si="5"/>
        <v>7.9844658593512903E-6</v>
      </c>
      <c r="Q347" s="62">
        <f>O347/'סכום נכסי הקרן'!$C$41</f>
        <v>1.3035497144814796E-7</v>
      </c>
    </row>
    <row r="348" spans="1:17">
      <c r="A348" s="60" t="s">
        <v>2686</v>
      </c>
      <c r="B348" s="67" t="s">
        <v>2388</v>
      </c>
      <c r="C348" s="54">
        <v>9405</v>
      </c>
      <c r="D348" s="124" t="s">
        <v>2721</v>
      </c>
      <c r="E348" s="54" t="s">
        <v>573</v>
      </c>
      <c r="F348" s="77">
        <v>43866</v>
      </c>
      <c r="G348" s="124" t="s">
        <v>2721</v>
      </c>
      <c r="H348" s="61">
        <v>0.81999999974158366</v>
      </c>
      <c r="I348" s="67" t="s">
        <v>2608</v>
      </c>
      <c r="J348" s="67" t="s">
        <v>128</v>
      </c>
      <c r="K348" s="68">
        <v>7.7218999999999996E-2</v>
      </c>
      <c r="L348" s="68">
        <v>8.5099999958099637E-2</v>
      </c>
      <c r="M348" s="61">
        <v>149.13036500000001</v>
      </c>
      <c r="N348" s="63">
        <v>100.16</v>
      </c>
      <c r="O348" s="61">
        <v>0.54176127699999999</v>
      </c>
      <c r="P348" s="62">
        <f t="shared" si="5"/>
        <v>4.3409114534176982E-4</v>
      </c>
      <c r="Q348" s="62">
        <f>O348/'סכום נכסי הקרן'!$C$41</f>
        <v>7.0870036710906117E-6</v>
      </c>
    </row>
    <row r="349" spans="1:17">
      <c r="A349" s="60" t="s">
        <v>2686</v>
      </c>
      <c r="B349" s="67" t="s">
        <v>2388</v>
      </c>
      <c r="C349" s="54">
        <v>9439</v>
      </c>
      <c r="D349" s="124" t="s">
        <v>2721</v>
      </c>
      <c r="E349" s="54" t="s">
        <v>573</v>
      </c>
      <c r="F349" s="77">
        <v>44953</v>
      </c>
      <c r="G349" s="124" t="s">
        <v>2721</v>
      </c>
      <c r="H349" s="61">
        <v>0.81999980833304054</v>
      </c>
      <c r="I349" s="67" t="s">
        <v>2608</v>
      </c>
      <c r="J349" s="67" t="s">
        <v>128</v>
      </c>
      <c r="K349" s="68">
        <v>7.7218999999999996E-2</v>
      </c>
      <c r="L349" s="68">
        <v>7.7300006708343569E-2</v>
      </c>
      <c r="M349" s="61">
        <v>0.42829</v>
      </c>
      <c r="N349" s="63">
        <v>100.76</v>
      </c>
      <c r="O349" s="61">
        <v>1.565215E-3</v>
      </c>
      <c r="P349" s="62">
        <f t="shared" si="5"/>
        <v>1.2541427394341405E-6</v>
      </c>
      <c r="Q349" s="62">
        <f>O349/'סכום נכסי הקרן'!$C$41</f>
        <v>2.0475225753438432E-8</v>
      </c>
    </row>
    <row r="350" spans="1:17">
      <c r="A350" s="60" t="s">
        <v>2686</v>
      </c>
      <c r="B350" s="67" t="s">
        <v>2388</v>
      </c>
      <c r="C350" s="54">
        <v>9447</v>
      </c>
      <c r="D350" s="124" t="s">
        <v>2721</v>
      </c>
      <c r="E350" s="54" t="s">
        <v>573</v>
      </c>
      <c r="F350" s="77">
        <v>44959</v>
      </c>
      <c r="G350" s="124" t="s">
        <v>2721</v>
      </c>
      <c r="H350" s="61">
        <v>0.81999980833304054</v>
      </c>
      <c r="I350" s="67" t="s">
        <v>2608</v>
      </c>
      <c r="J350" s="67" t="s">
        <v>128</v>
      </c>
      <c r="K350" s="68">
        <v>7.7218999999999996E-2</v>
      </c>
      <c r="L350" s="68">
        <v>7.7300035118944121E-2</v>
      </c>
      <c r="M350" s="61">
        <v>0.240758</v>
      </c>
      <c r="N350" s="63">
        <v>100.76</v>
      </c>
      <c r="O350" s="61">
        <v>8.79867E-4</v>
      </c>
      <c r="P350" s="62">
        <f t="shared" si="5"/>
        <v>7.0500142773848897E-7</v>
      </c>
      <c r="Q350" s="62">
        <f>O350/'סכום נכסי הקרן'!$C$41</f>
        <v>1.1509904682743657E-8</v>
      </c>
    </row>
    <row r="351" spans="1:17">
      <c r="A351" s="60" t="s">
        <v>2686</v>
      </c>
      <c r="B351" s="67" t="s">
        <v>2388</v>
      </c>
      <c r="C351" s="54">
        <v>9467</v>
      </c>
      <c r="D351" s="124" t="s">
        <v>2721</v>
      </c>
      <c r="E351" s="54" t="s">
        <v>573</v>
      </c>
      <c r="F351" s="77">
        <v>44966</v>
      </c>
      <c r="G351" s="124" t="s">
        <v>2721</v>
      </c>
      <c r="H351" s="61">
        <v>0.81999971158786822</v>
      </c>
      <c r="I351" s="67" t="s">
        <v>2608</v>
      </c>
      <c r="J351" s="67" t="s">
        <v>128</v>
      </c>
      <c r="K351" s="68">
        <v>7.7218999999999996E-2</v>
      </c>
      <c r="L351" s="68">
        <v>7.8099971234684734E-2</v>
      </c>
      <c r="M351" s="61">
        <v>0.36073899999999992</v>
      </c>
      <c r="N351" s="63">
        <v>100.7</v>
      </c>
      <c r="O351" s="61">
        <v>1.3175589999999998E-3</v>
      </c>
      <c r="P351" s="62">
        <f t="shared" si="5"/>
        <v>1.0557061193676949E-6</v>
      </c>
      <c r="Q351" s="62">
        <f>O351/'סכום נכסי הקרן'!$C$41</f>
        <v>1.7235535034148398E-8</v>
      </c>
    </row>
    <row r="352" spans="1:17">
      <c r="A352" s="60" t="s">
        <v>2686</v>
      </c>
      <c r="B352" s="67" t="s">
        <v>2388</v>
      </c>
      <c r="C352" s="54">
        <v>9491</v>
      </c>
      <c r="D352" s="124" t="s">
        <v>2721</v>
      </c>
      <c r="E352" s="54" t="s">
        <v>573</v>
      </c>
      <c r="F352" s="77">
        <v>44986</v>
      </c>
      <c r="G352" s="124" t="s">
        <v>2721</v>
      </c>
      <c r="H352" s="61">
        <v>0.81999998048896605</v>
      </c>
      <c r="I352" s="67" t="s">
        <v>2608</v>
      </c>
      <c r="J352" s="67" t="s">
        <v>128</v>
      </c>
      <c r="K352" s="68">
        <v>7.7218999999999996E-2</v>
      </c>
      <c r="L352" s="68">
        <v>7.8099994049134647E-2</v>
      </c>
      <c r="M352" s="61">
        <v>1.4032750000000001</v>
      </c>
      <c r="N352" s="63">
        <v>100.7</v>
      </c>
      <c r="O352" s="61">
        <v>5.1253050000000001E-3</v>
      </c>
      <c r="P352" s="62">
        <f t="shared" si="5"/>
        <v>4.1066971969572857E-6</v>
      </c>
      <c r="Q352" s="62">
        <f>O352/'סכום נכסי הקרן'!$C$41</f>
        <v>6.7046237692730242E-8</v>
      </c>
    </row>
    <row r="353" spans="1:17">
      <c r="A353" s="60" t="s">
        <v>2686</v>
      </c>
      <c r="B353" s="67" t="s">
        <v>2388</v>
      </c>
      <c r="C353" s="54">
        <v>9510</v>
      </c>
      <c r="D353" s="124" t="s">
        <v>2721</v>
      </c>
      <c r="E353" s="54" t="s">
        <v>573</v>
      </c>
      <c r="F353" s="77">
        <v>44994</v>
      </c>
      <c r="G353" s="124" t="s">
        <v>2721</v>
      </c>
      <c r="H353" s="61">
        <v>0.82000001999222305</v>
      </c>
      <c r="I353" s="67" t="s">
        <v>2608</v>
      </c>
      <c r="J353" s="67" t="s">
        <v>128</v>
      </c>
      <c r="K353" s="68">
        <v>7.7218999999999996E-2</v>
      </c>
      <c r="L353" s="68">
        <v>7.8100029088684519E-2</v>
      </c>
      <c r="M353" s="61">
        <v>0.27389999999999998</v>
      </c>
      <c r="N353" s="63">
        <v>100.7</v>
      </c>
      <c r="O353" s="61">
        <v>1.000389E-3</v>
      </c>
      <c r="P353" s="62">
        <f t="shared" si="5"/>
        <v>8.0157077523521073E-7</v>
      </c>
      <c r="Q353" s="62">
        <f>O353/'סכום נכסי הקרן'!$C$41</f>
        <v>1.3086502886987743E-8</v>
      </c>
    </row>
    <row r="354" spans="1:17">
      <c r="A354" s="60" t="s">
        <v>2686</v>
      </c>
      <c r="B354" s="67" t="s">
        <v>2388</v>
      </c>
      <c r="C354" s="54">
        <v>9560</v>
      </c>
      <c r="D354" s="124" t="s">
        <v>2721</v>
      </c>
      <c r="E354" s="54" t="s">
        <v>573</v>
      </c>
      <c r="F354" s="77">
        <v>45058</v>
      </c>
      <c r="G354" s="124" t="s">
        <v>2721</v>
      </c>
      <c r="H354" s="61">
        <v>0.8199999334417738</v>
      </c>
      <c r="I354" s="67" t="s">
        <v>2608</v>
      </c>
      <c r="J354" s="67" t="s">
        <v>128</v>
      </c>
      <c r="K354" s="68">
        <v>7.7218999999999996E-2</v>
      </c>
      <c r="L354" s="68">
        <v>7.8099995599761718E-2</v>
      </c>
      <c r="M354" s="61">
        <v>1.480893</v>
      </c>
      <c r="N354" s="63">
        <v>100.7</v>
      </c>
      <c r="O354" s="61">
        <v>5.4087980000000011E-3</v>
      </c>
      <c r="P354" s="62">
        <f t="shared" si="5"/>
        <v>4.3338485388690384E-6</v>
      </c>
      <c r="Q354" s="62">
        <f>O354/'סכום נכסי הקרן'!$C$41</f>
        <v>7.0754727053309808E-8</v>
      </c>
    </row>
    <row r="355" spans="1:17">
      <c r="A355" s="60" t="s">
        <v>2686</v>
      </c>
      <c r="B355" s="67" t="s">
        <v>2388</v>
      </c>
      <c r="C355" s="54">
        <v>9595</v>
      </c>
      <c r="D355" s="124" t="s">
        <v>2721</v>
      </c>
      <c r="E355" s="54" t="s">
        <v>573</v>
      </c>
      <c r="F355" s="77">
        <v>45237</v>
      </c>
      <c r="G355" s="124" t="s">
        <v>2721</v>
      </c>
      <c r="H355" s="61">
        <v>0.82000000239662629</v>
      </c>
      <c r="I355" s="67" t="s">
        <v>2608</v>
      </c>
      <c r="J355" s="67" t="s">
        <v>128</v>
      </c>
      <c r="K355" s="68">
        <v>7.7195E-2</v>
      </c>
      <c r="L355" s="68">
        <v>7.8099999592573507E-2</v>
      </c>
      <c r="M355" s="61">
        <v>4.5696469999999998</v>
      </c>
      <c r="N355" s="63">
        <v>100.7</v>
      </c>
      <c r="O355" s="61">
        <v>1.6690128000000002E-2</v>
      </c>
      <c r="P355" s="62">
        <f t="shared" si="5"/>
        <v>1.3373116697339635E-5</v>
      </c>
      <c r="Q355" s="62">
        <f>O355/'סכום נכסי הקרן'!$C$41</f>
        <v>2.1833047770036954E-7</v>
      </c>
    </row>
    <row r="356" spans="1:17">
      <c r="A356" s="60" t="s">
        <v>2687</v>
      </c>
      <c r="B356" s="67" t="s">
        <v>2388</v>
      </c>
      <c r="C356" s="54">
        <v>9606</v>
      </c>
      <c r="D356" s="124" t="s">
        <v>2721</v>
      </c>
      <c r="E356" s="54" t="s">
        <v>573</v>
      </c>
      <c r="F356" s="77">
        <v>44136</v>
      </c>
      <c r="G356" s="124" t="s">
        <v>2721</v>
      </c>
      <c r="H356" s="61">
        <v>0.24999999846087262</v>
      </c>
      <c r="I356" s="67" t="s">
        <v>2608</v>
      </c>
      <c r="J356" s="67" t="s">
        <v>128</v>
      </c>
      <c r="K356" s="68">
        <v>7.0095999999999992E-2</v>
      </c>
      <c r="L356" s="68">
        <v>0</v>
      </c>
      <c r="M356" s="61">
        <v>101.772389</v>
      </c>
      <c r="N356" s="63">
        <v>88.007137999999998</v>
      </c>
      <c r="O356" s="61">
        <v>0.32485939800000002</v>
      </c>
      <c r="P356" s="62">
        <f t="shared" si="5"/>
        <v>2.6029654414163282E-4</v>
      </c>
      <c r="Q356" s="62">
        <f>O356/'סכום נכסי הקרן'!$C$41</f>
        <v>4.2496203474769322E-6</v>
      </c>
    </row>
    <row r="357" spans="1:17">
      <c r="A357" s="60" t="s">
        <v>2688</v>
      </c>
      <c r="B357" s="67" t="s">
        <v>2388</v>
      </c>
      <c r="C357" s="54">
        <v>6588</v>
      </c>
      <c r="D357" s="124" t="s">
        <v>2721</v>
      </c>
      <c r="E357" s="54" t="s">
        <v>573</v>
      </c>
      <c r="F357" s="77">
        <v>43397</v>
      </c>
      <c r="G357" s="124" t="s">
        <v>2721</v>
      </c>
      <c r="H357" s="61">
        <v>0.51000000002959733</v>
      </c>
      <c r="I357" s="67" t="s">
        <v>2608</v>
      </c>
      <c r="J357" s="67" t="s">
        <v>128</v>
      </c>
      <c r="K357" s="68">
        <v>7.7218999999999996E-2</v>
      </c>
      <c r="L357" s="68">
        <v>7.559999989818518E-2</v>
      </c>
      <c r="M357" s="61">
        <v>92.478571000000017</v>
      </c>
      <c r="N357" s="63">
        <v>100.73</v>
      </c>
      <c r="O357" s="61">
        <v>0.33786834900000001</v>
      </c>
      <c r="P357" s="62">
        <f t="shared" si="5"/>
        <v>2.7072008432256928E-4</v>
      </c>
      <c r="Q357" s="62">
        <f>O357/'סכום נכסי הקרן'!$C$41</f>
        <v>4.4197958240347331E-6</v>
      </c>
    </row>
    <row r="358" spans="1:17">
      <c r="A358" s="60" t="s">
        <v>2689</v>
      </c>
      <c r="B358" s="67" t="s">
        <v>2388</v>
      </c>
      <c r="C358" s="54" t="s">
        <v>2589</v>
      </c>
      <c r="D358" s="124" t="s">
        <v>2721</v>
      </c>
      <c r="E358" s="54" t="s">
        <v>573</v>
      </c>
      <c r="F358" s="77">
        <v>44144</v>
      </c>
      <c r="G358" s="124" t="s">
        <v>2721</v>
      </c>
      <c r="H358" s="61">
        <v>1</v>
      </c>
      <c r="I358" s="67" t="s">
        <v>2608</v>
      </c>
      <c r="J358" s="67" t="s">
        <v>128</v>
      </c>
      <c r="K358" s="68">
        <v>7.8763E-2</v>
      </c>
      <c r="L358" s="68">
        <v>0</v>
      </c>
      <c r="M358" s="61">
        <v>115.140311</v>
      </c>
      <c r="N358" s="63">
        <v>78.199742999999998</v>
      </c>
      <c r="O358" s="61">
        <v>0.326573002</v>
      </c>
      <c r="P358" s="62">
        <f t="shared" si="5"/>
        <v>2.6166958491549789E-4</v>
      </c>
      <c r="Q358" s="62">
        <f>O358/'סכום נכסי הקרן'!$C$41</f>
        <v>4.2720367112045955E-6</v>
      </c>
    </row>
    <row r="359" spans="1:17">
      <c r="A359" s="60" t="s">
        <v>2690</v>
      </c>
      <c r="B359" s="67" t="s">
        <v>2388</v>
      </c>
      <c r="C359" s="54">
        <v>6826</v>
      </c>
      <c r="D359" s="124" t="s">
        <v>2721</v>
      </c>
      <c r="E359" s="54" t="s">
        <v>573</v>
      </c>
      <c r="F359" s="77">
        <v>43550</v>
      </c>
      <c r="G359" s="124" t="s">
        <v>2721</v>
      </c>
      <c r="H359" s="61">
        <v>1.7599999964536854</v>
      </c>
      <c r="I359" s="67" t="s">
        <v>2616</v>
      </c>
      <c r="J359" s="67" t="s">
        <v>128</v>
      </c>
      <c r="K359" s="68">
        <v>8.4559999999999996E-2</v>
      </c>
      <c r="L359" s="68">
        <v>8.5599999846326366E-2</v>
      </c>
      <c r="M359" s="61">
        <v>46.364471999999999</v>
      </c>
      <c r="N359" s="63">
        <v>100.61</v>
      </c>
      <c r="O359" s="61">
        <v>0.16918973500000001</v>
      </c>
      <c r="P359" s="62">
        <f t="shared" si="5"/>
        <v>1.3556481233379205E-4</v>
      </c>
      <c r="Q359" s="62">
        <f>O359/'סכום נכסי הקרן'!$C$41</f>
        <v>2.2132410047753336E-6</v>
      </c>
    </row>
    <row r="360" spans="1:17">
      <c r="A360" s="60" t="s">
        <v>2691</v>
      </c>
      <c r="B360" s="67" t="s">
        <v>2388</v>
      </c>
      <c r="C360" s="54">
        <v>6528</v>
      </c>
      <c r="D360" s="124" t="s">
        <v>2721</v>
      </c>
      <c r="E360" s="54" t="s">
        <v>573</v>
      </c>
      <c r="F360" s="77">
        <v>43373</v>
      </c>
      <c r="G360" s="124" t="s">
        <v>2721</v>
      </c>
      <c r="H360" s="61">
        <v>4.2700000017041573</v>
      </c>
      <c r="I360" s="67" t="s">
        <v>2616</v>
      </c>
      <c r="J360" s="67" t="s">
        <v>131</v>
      </c>
      <c r="K360" s="68">
        <v>3.032E-2</v>
      </c>
      <c r="L360" s="68">
        <v>6.3000000018935076E-2</v>
      </c>
      <c r="M360" s="61">
        <v>78.450581999999997</v>
      </c>
      <c r="N360" s="63">
        <v>87.41</v>
      </c>
      <c r="O360" s="61">
        <v>0.31687199800000004</v>
      </c>
      <c r="P360" s="62">
        <f t="shared" si="5"/>
        <v>2.5389656732250173E-4</v>
      </c>
      <c r="Q360" s="62">
        <f>O360/'סכום נכסי הקרן'!$C$41</f>
        <v>4.1451338595612055E-6</v>
      </c>
    </row>
    <row r="361" spans="1:17">
      <c r="A361" s="60" t="s">
        <v>2692</v>
      </c>
      <c r="B361" s="67" t="s">
        <v>2388</v>
      </c>
      <c r="C361" s="54">
        <v>8860</v>
      </c>
      <c r="D361" s="124" t="s">
        <v>2721</v>
      </c>
      <c r="E361" s="54" t="s">
        <v>573</v>
      </c>
      <c r="F361" s="77">
        <v>44585</v>
      </c>
      <c r="G361" s="124" t="s">
        <v>2721</v>
      </c>
      <c r="H361" s="61">
        <v>2.1599999959589455</v>
      </c>
      <c r="I361" s="67" t="s">
        <v>2615</v>
      </c>
      <c r="J361" s="67" t="s">
        <v>130</v>
      </c>
      <c r="K361" s="68">
        <v>6.5960000000000005E-2</v>
      </c>
      <c r="L361" s="68">
        <v>7.1299999651459056E-2</v>
      </c>
      <c r="M361" s="61">
        <v>4.9284850000000002</v>
      </c>
      <c r="N361" s="63">
        <v>100.13</v>
      </c>
      <c r="O361" s="61">
        <v>1.9796813E-2</v>
      </c>
      <c r="P361" s="62">
        <f t="shared" si="5"/>
        <v>1.5862376279223879E-5</v>
      </c>
      <c r="Q361" s="62">
        <f>O361/'סכום נכסי הקרן'!$C$41</f>
        <v>2.589703110266671E-7</v>
      </c>
    </row>
    <row r="362" spans="1:17">
      <c r="A362" s="60" t="s">
        <v>2692</v>
      </c>
      <c r="B362" s="67" t="s">
        <v>2388</v>
      </c>
      <c r="C362" s="54">
        <v>8977</v>
      </c>
      <c r="D362" s="124" t="s">
        <v>2721</v>
      </c>
      <c r="E362" s="54" t="s">
        <v>573</v>
      </c>
      <c r="F362" s="77">
        <v>44553</v>
      </c>
      <c r="G362" s="124" t="s">
        <v>2721</v>
      </c>
      <c r="H362" s="61">
        <v>2.1599999451406817</v>
      </c>
      <c r="I362" s="67" t="s">
        <v>2615</v>
      </c>
      <c r="J362" s="67" t="s">
        <v>130</v>
      </c>
      <c r="K362" s="68">
        <v>6.5960000000000005E-2</v>
      </c>
      <c r="L362" s="68">
        <v>7.1499997771340168E-2</v>
      </c>
      <c r="M362" s="61">
        <v>0.72630300000000003</v>
      </c>
      <c r="N362" s="63">
        <v>100.1</v>
      </c>
      <c r="O362" s="61">
        <v>2.9165510000000003E-3</v>
      </c>
      <c r="P362" s="62">
        <f t="shared" si="5"/>
        <v>2.3369129869311132E-6</v>
      </c>
      <c r="Q362" s="62">
        <f>O362/'סכום נכסי הקרן'!$C$41</f>
        <v>3.8152611715589629E-8</v>
      </c>
    </row>
    <row r="363" spans="1:17">
      <c r="A363" s="60" t="s">
        <v>2692</v>
      </c>
      <c r="B363" s="67" t="s">
        <v>2388</v>
      </c>
      <c r="C363" s="54">
        <v>8978</v>
      </c>
      <c r="D363" s="124" t="s">
        <v>2721</v>
      </c>
      <c r="E363" s="54" t="s">
        <v>573</v>
      </c>
      <c r="F363" s="77">
        <v>44553</v>
      </c>
      <c r="G363" s="124" t="s">
        <v>2721</v>
      </c>
      <c r="H363" s="61">
        <v>2.1599998396412241</v>
      </c>
      <c r="I363" s="67" t="s">
        <v>2615</v>
      </c>
      <c r="J363" s="67" t="s">
        <v>130</v>
      </c>
      <c r="K363" s="68">
        <v>6.5960000000000005E-2</v>
      </c>
      <c r="L363" s="68">
        <v>7.2599995723765964E-2</v>
      </c>
      <c r="M363" s="61">
        <v>0.93381800000000004</v>
      </c>
      <c r="N363" s="63">
        <v>99.88</v>
      </c>
      <c r="O363" s="61">
        <v>3.7416100000000002E-3</v>
      </c>
      <c r="P363" s="62">
        <f t="shared" si="5"/>
        <v>2.9979990067142054E-6</v>
      </c>
      <c r="Q363" s="62">
        <f>O363/'סכום נכסי הקרן'!$C$41</f>
        <v>4.8945550247935764E-8</v>
      </c>
    </row>
    <row r="364" spans="1:17">
      <c r="A364" s="60" t="s">
        <v>2692</v>
      </c>
      <c r="B364" s="67" t="s">
        <v>2388</v>
      </c>
      <c r="C364" s="54">
        <v>8979</v>
      </c>
      <c r="D364" s="124" t="s">
        <v>2721</v>
      </c>
      <c r="E364" s="54" t="s">
        <v>573</v>
      </c>
      <c r="F364" s="77">
        <v>44553</v>
      </c>
      <c r="G364" s="124" t="s">
        <v>2721</v>
      </c>
      <c r="H364" s="61">
        <v>2.1599999634307738</v>
      </c>
      <c r="I364" s="67" t="s">
        <v>2615</v>
      </c>
      <c r="J364" s="67" t="s">
        <v>130</v>
      </c>
      <c r="K364" s="68">
        <v>6.5960000000000005E-2</v>
      </c>
      <c r="L364" s="68">
        <v>7.1399998537230946E-2</v>
      </c>
      <c r="M364" s="61">
        <v>4.357818</v>
      </c>
      <c r="N364" s="63">
        <v>100.11</v>
      </c>
      <c r="O364" s="61">
        <v>1.7501053999999999E-2</v>
      </c>
      <c r="P364" s="62">
        <f t="shared" si="5"/>
        <v>1.4022878522468046E-5</v>
      </c>
      <c r="Q364" s="62">
        <f>O364/'סכום נכסי הקרן'!$C$41</f>
        <v>2.2893853660558879E-7</v>
      </c>
    </row>
    <row r="365" spans="1:17">
      <c r="A365" s="60" t="s">
        <v>2692</v>
      </c>
      <c r="B365" s="67" t="s">
        <v>2388</v>
      </c>
      <c r="C365" s="54">
        <v>8918</v>
      </c>
      <c r="D365" s="124" t="s">
        <v>2721</v>
      </c>
      <c r="E365" s="54" t="s">
        <v>573</v>
      </c>
      <c r="F365" s="77">
        <v>44553</v>
      </c>
      <c r="G365" s="124" t="s">
        <v>2721</v>
      </c>
      <c r="H365" s="61">
        <v>2.1599999359910642</v>
      </c>
      <c r="I365" s="67" t="s">
        <v>2615</v>
      </c>
      <c r="J365" s="67" t="s">
        <v>130</v>
      </c>
      <c r="K365" s="68">
        <v>6.5960000000000005E-2</v>
      </c>
      <c r="L365" s="68">
        <v>7.1500001400195468E-2</v>
      </c>
      <c r="M365" s="61">
        <v>0.62254500000000002</v>
      </c>
      <c r="N365" s="63">
        <v>100.09</v>
      </c>
      <c r="O365" s="61">
        <v>2.4996509999999999E-3</v>
      </c>
      <c r="P365" s="62">
        <f t="shared" si="5"/>
        <v>2.0028680742066036E-6</v>
      </c>
      <c r="Q365" s="62">
        <f>O365/'סכום נכסי הקרן'!$C$41</f>
        <v>3.2698970128581776E-8</v>
      </c>
    </row>
    <row r="366" spans="1:17">
      <c r="A366" s="60" t="s">
        <v>2692</v>
      </c>
      <c r="B366" s="67" t="s">
        <v>2388</v>
      </c>
      <c r="C366" s="54">
        <v>9037</v>
      </c>
      <c r="D366" s="124" t="s">
        <v>2721</v>
      </c>
      <c r="E366" s="54" t="s">
        <v>573</v>
      </c>
      <c r="F366" s="77">
        <v>44671</v>
      </c>
      <c r="G366" s="124" t="s">
        <v>2721</v>
      </c>
      <c r="H366" s="61">
        <v>2.1600006654270958</v>
      </c>
      <c r="I366" s="67" t="s">
        <v>2615</v>
      </c>
      <c r="J366" s="67" t="s">
        <v>130</v>
      </c>
      <c r="K366" s="68">
        <v>6.5960000000000005E-2</v>
      </c>
      <c r="L366" s="68">
        <v>7.1300014204309162E-2</v>
      </c>
      <c r="M366" s="61">
        <v>0.38909100000000002</v>
      </c>
      <c r="N366" s="63">
        <v>100.13</v>
      </c>
      <c r="O366" s="61">
        <v>1.562906E-3</v>
      </c>
      <c r="P366" s="62">
        <f t="shared" si="5"/>
        <v>1.2522926322058343E-6</v>
      </c>
      <c r="Q366" s="62">
        <f>O366/'סכום נכסי הקרן'!$C$41</f>
        <v>2.044502076801171E-8</v>
      </c>
    </row>
    <row r="367" spans="1:17">
      <c r="A367" s="60" t="s">
        <v>2692</v>
      </c>
      <c r="B367" s="67" t="s">
        <v>2388</v>
      </c>
      <c r="C367" s="54">
        <v>9130</v>
      </c>
      <c r="D367" s="124" t="s">
        <v>2721</v>
      </c>
      <c r="E367" s="54" t="s">
        <v>573</v>
      </c>
      <c r="F367" s="77">
        <v>44742</v>
      </c>
      <c r="G367" s="124" t="s">
        <v>2721</v>
      </c>
      <c r="H367" s="61">
        <v>2.1599998848299506</v>
      </c>
      <c r="I367" s="67" t="s">
        <v>2615</v>
      </c>
      <c r="J367" s="67" t="s">
        <v>130</v>
      </c>
      <c r="K367" s="68">
        <v>6.5960000000000005E-2</v>
      </c>
      <c r="L367" s="68">
        <v>7.1299997931204673E-2</v>
      </c>
      <c r="M367" s="61">
        <v>2.3345449999999999</v>
      </c>
      <c r="N367" s="63">
        <v>100.13</v>
      </c>
      <c r="O367" s="61">
        <v>9.3774380000000001E-3</v>
      </c>
      <c r="P367" s="62">
        <f t="shared" si="5"/>
        <v>7.5137573957531763E-6</v>
      </c>
      <c r="Q367" s="62">
        <f>O367/'סכום נכסי הקרן'!$C$41</f>
        <v>1.2267015077089868E-7</v>
      </c>
    </row>
    <row r="368" spans="1:17">
      <c r="A368" s="60" t="s">
        <v>2692</v>
      </c>
      <c r="B368" s="67" t="s">
        <v>2388</v>
      </c>
      <c r="C368" s="54">
        <v>9313</v>
      </c>
      <c r="D368" s="124" t="s">
        <v>2721</v>
      </c>
      <c r="E368" s="54" t="s">
        <v>573</v>
      </c>
      <c r="F368" s="77">
        <v>44886</v>
      </c>
      <c r="G368" s="124" t="s">
        <v>2721</v>
      </c>
      <c r="H368" s="61">
        <v>2.1599999906365812</v>
      </c>
      <c r="I368" s="67" t="s">
        <v>2615</v>
      </c>
      <c r="J368" s="67" t="s">
        <v>130</v>
      </c>
      <c r="K368" s="68">
        <v>6.5960000000000005E-2</v>
      </c>
      <c r="L368" s="68">
        <v>7.1299998314584639E-2</v>
      </c>
      <c r="M368" s="61">
        <v>1.063515</v>
      </c>
      <c r="N368" s="63">
        <v>100.13</v>
      </c>
      <c r="O368" s="61">
        <v>4.2719440000000006E-3</v>
      </c>
      <c r="P368" s="62">
        <f t="shared" si="5"/>
        <v>3.4229339425377604E-6</v>
      </c>
      <c r="Q368" s="62">
        <f>O368/'סכום נכסי הקרן'!$C$41</f>
        <v>5.5883068975218612E-8</v>
      </c>
    </row>
    <row r="369" spans="1:17">
      <c r="A369" s="60" t="s">
        <v>2692</v>
      </c>
      <c r="B369" s="67" t="s">
        <v>2388</v>
      </c>
      <c r="C369" s="54">
        <v>9496</v>
      </c>
      <c r="D369" s="124" t="s">
        <v>2721</v>
      </c>
      <c r="E369" s="54" t="s">
        <v>573</v>
      </c>
      <c r="F369" s="77">
        <v>44985</v>
      </c>
      <c r="G369" s="124" t="s">
        <v>2721</v>
      </c>
      <c r="H369" s="61">
        <v>2.1599999999999997</v>
      </c>
      <c r="I369" s="67" t="s">
        <v>2615</v>
      </c>
      <c r="J369" s="67" t="s">
        <v>130</v>
      </c>
      <c r="K369" s="68">
        <v>6.5960000000000005E-2</v>
      </c>
      <c r="L369" s="68">
        <v>7.1300001499610091E-2</v>
      </c>
      <c r="M369" s="61">
        <v>1.660121</v>
      </c>
      <c r="N369" s="63">
        <v>100.13</v>
      </c>
      <c r="O369" s="61">
        <v>6.6683999999999997E-3</v>
      </c>
      <c r="P369" s="62">
        <f t="shared" si="5"/>
        <v>5.3431160854212502E-6</v>
      </c>
      <c r="Q369" s="62">
        <f>O369/'סכום נכסי הקרן'!$C$41</f>
        <v>8.723210256369178E-8</v>
      </c>
    </row>
    <row r="370" spans="1:17">
      <c r="A370" s="60" t="s">
        <v>2692</v>
      </c>
      <c r="B370" s="67" t="s">
        <v>2388</v>
      </c>
      <c r="C370" s="54">
        <v>9547</v>
      </c>
      <c r="D370" s="124" t="s">
        <v>2721</v>
      </c>
      <c r="E370" s="54" t="s">
        <v>573</v>
      </c>
      <c r="F370" s="77">
        <v>45036</v>
      </c>
      <c r="G370" s="124" t="s">
        <v>2721</v>
      </c>
      <c r="H370" s="61">
        <v>2.1600006654270958</v>
      </c>
      <c r="I370" s="67" t="s">
        <v>2615</v>
      </c>
      <c r="J370" s="67" t="s">
        <v>130</v>
      </c>
      <c r="K370" s="68">
        <v>6.5960000000000005E-2</v>
      </c>
      <c r="L370" s="68">
        <v>7.1300014204309162E-2</v>
      </c>
      <c r="M370" s="61">
        <v>0.38909100000000002</v>
      </c>
      <c r="N370" s="63">
        <v>100.13</v>
      </c>
      <c r="O370" s="61">
        <v>1.562906E-3</v>
      </c>
      <c r="P370" s="62">
        <f t="shared" si="5"/>
        <v>1.2522926322058343E-6</v>
      </c>
      <c r="Q370" s="62">
        <f>O370/'סכום נכסי הקרן'!$C$41</f>
        <v>2.044502076801171E-8</v>
      </c>
    </row>
    <row r="371" spans="1:17">
      <c r="A371" s="60" t="s">
        <v>2692</v>
      </c>
      <c r="B371" s="67" t="s">
        <v>2388</v>
      </c>
      <c r="C371" s="54">
        <v>9718</v>
      </c>
      <c r="D371" s="124" t="s">
        <v>2721</v>
      </c>
      <c r="E371" s="54" t="s">
        <v>573</v>
      </c>
      <c r="F371" s="77">
        <v>45163</v>
      </c>
      <c r="G371" s="124" t="s">
        <v>2721</v>
      </c>
      <c r="H371" s="61">
        <v>2.1400000540425452</v>
      </c>
      <c r="I371" s="67" t="s">
        <v>2615</v>
      </c>
      <c r="J371" s="67" t="s">
        <v>130</v>
      </c>
      <c r="K371" s="68">
        <v>6.4320000000000002E-2</v>
      </c>
      <c r="L371" s="68">
        <v>7.6000001524276911E-2</v>
      </c>
      <c r="M371" s="61">
        <v>3.5920869999999998</v>
      </c>
      <c r="N371" s="63">
        <v>100.16</v>
      </c>
      <c r="O371" s="61">
        <v>1.4433073000000001E-2</v>
      </c>
      <c r="P371" s="62">
        <f t="shared" si="5"/>
        <v>1.1564630872227093E-5</v>
      </c>
      <c r="Q371" s="62">
        <f>O371/'סכום נכסי הקרן'!$C$41</f>
        <v>1.8880500633514049E-7</v>
      </c>
    </row>
    <row r="372" spans="1:17">
      <c r="A372" s="60" t="s">
        <v>2692</v>
      </c>
      <c r="B372" s="67" t="s">
        <v>2388</v>
      </c>
      <c r="C372" s="54">
        <v>9799</v>
      </c>
      <c r="D372" s="124" t="s">
        <v>2721</v>
      </c>
      <c r="E372" s="54" t="s">
        <v>573</v>
      </c>
      <c r="F372" s="77">
        <v>45208</v>
      </c>
      <c r="G372" s="124" t="s">
        <v>2721</v>
      </c>
      <c r="H372" s="61">
        <v>2.1500004610802188</v>
      </c>
      <c r="I372" s="67" t="s">
        <v>2615</v>
      </c>
      <c r="J372" s="67" t="s">
        <v>130</v>
      </c>
      <c r="K372" s="68">
        <v>6.6130000000000008E-2</v>
      </c>
      <c r="L372" s="68">
        <v>6.9700015061953821E-2</v>
      </c>
      <c r="M372" s="61">
        <v>0.40257900000000002</v>
      </c>
      <c r="N372" s="63">
        <v>100.72</v>
      </c>
      <c r="O372" s="61">
        <v>1.6266149999999999E-3</v>
      </c>
      <c r="P372" s="62">
        <f t="shared" si="5"/>
        <v>1.3033400472808299E-6</v>
      </c>
      <c r="Q372" s="62">
        <f>O372/'סכום נכסי הקרן'!$C$41</f>
        <v>2.1278424586353475E-8</v>
      </c>
    </row>
    <row r="373" spans="1:17">
      <c r="A373" s="60" t="s">
        <v>2692</v>
      </c>
      <c r="B373" s="67" t="s">
        <v>2388</v>
      </c>
      <c r="C373" s="54">
        <v>8829</v>
      </c>
      <c r="D373" s="124" t="s">
        <v>2721</v>
      </c>
      <c r="E373" s="54" t="s">
        <v>573</v>
      </c>
      <c r="F373" s="77">
        <v>44553</v>
      </c>
      <c r="G373" s="124" t="s">
        <v>2721</v>
      </c>
      <c r="H373" s="61">
        <v>2.1599999959755829</v>
      </c>
      <c r="I373" s="67" t="s">
        <v>2615</v>
      </c>
      <c r="J373" s="67" t="s">
        <v>130</v>
      </c>
      <c r="K373" s="68">
        <v>6.6089999999999996E-2</v>
      </c>
      <c r="L373" s="68">
        <v>7.1399999839023315E-2</v>
      </c>
      <c r="M373" s="61">
        <v>47.08</v>
      </c>
      <c r="N373" s="63">
        <v>99.99</v>
      </c>
      <c r="O373" s="61">
        <v>0.188847236</v>
      </c>
      <c r="P373" s="62">
        <f t="shared" si="5"/>
        <v>1.5131556360730358E-4</v>
      </c>
      <c r="Q373" s="62">
        <f>O373/'סכום נכסי הקרן'!$C$41</f>
        <v>2.4703889178246217E-6</v>
      </c>
    </row>
    <row r="374" spans="1:17">
      <c r="A374" s="60" t="s">
        <v>2693</v>
      </c>
      <c r="B374" s="67" t="s">
        <v>2388</v>
      </c>
      <c r="C374" s="54">
        <v>7382</v>
      </c>
      <c r="D374" s="124" t="s">
        <v>2721</v>
      </c>
      <c r="E374" s="54" t="s">
        <v>573</v>
      </c>
      <c r="F374" s="77">
        <v>43860</v>
      </c>
      <c r="G374" s="124" t="s">
        <v>2721</v>
      </c>
      <c r="H374" s="61">
        <v>2.4799999992755746</v>
      </c>
      <c r="I374" s="67" t="s">
        <v>2616</v>
      </c>
      <c r="J374" s="67" t="s">
        <v>128</v>
      </c>
      <c r="K374" s="68">
        <v>8.1890000000000004E-2</v>
      </c>
      <c r="L374" s="68">
        <v>8.5599999985511502E-2</v>
      </c>
      <c r="M374" s="61">
        <v>75.860302000000004</v>
      </c>
      <c r="N374" s="63">
        <v>100.34</v>
      </c>
      <c r="O374" s="61">
        <v>0.27608081499999998</v>
      </c>
      <c r="P374" s="62">
        <f t="shared" si="5"/>
        <v>2.2121226133745852E-4</v>
      </c>
      <c r="Q374" s="62">
        <f>O374/'סכום נכסי הקרן'!$C$41</f>
        <v>3.6115274983425737E-6</v>
      </c>
    </row>
    <row r="375" spans="1:17">
      <c r="A375" s="60" t="s">
        <v>2694</v>
      </c>
      <c r="B375" s="67" t="s">
        <v>2388</v>
      </c>
      <c r="C375" s="54">
        <v>9158</v>
      </c>
      <c r="D375" s="124" t="s">
        <v>2721</v>
      </c>
      <c r="E375" s="54" t="s">
        <v>573</v>
      </c>
      <c r="F375" s="77">
        <v>44179</v>
      </c>
      <c r="G375" s="124" t="s">
        <v>2721</v>
      </c>
      <c r="H375" s="61">
        <v>2.2599999939750584</v>
      </c>
      <c r="I375" s="67" t="s">
        <v>2616</v>
      </c>
      <c r="J375" s="67" t="s">
        <v>128</v>
      </c>
      <c r="K375" s="68">
        <v>8.0809999999999993E-2</v>
      </c>
      <c r="L375" s="68">
        <v>9.2199999762349508E-2</v>
      </c>
      <c r="M375" s="61">
        <v>33.429614000000001</v>
      </c>
      <c r="N375" s="63">
        <v>98.56</v>
      </c>
      <c r="O375" s="61">
        <v>0.11950322199999999</v>
      </c>
      <c r="P375" s="62">
        <f t="shared" si="5"/>
        <v>9.5753042368164278E-5</v>
      </c>
      <c r="Q375" s="62">
        <f>O375/'סכום נכסי הקרן'!$C$41</f>
        <v>1.5632711472310642E-6</v>
      </c>
    </row>
    <row r="376" spans="1:17">
      <c r="A376" s="126" t="s">
        <v>2721</v>
      </c>
      <c r="B376" s="126" t="s">
        <v>2721</v>
      </c>
      <c r="C376" s="126" t="s">
        <v>2721</v>
      </c>
      <c r="D376" s="126" t="s">
        <v>2721</v>
      </c>
      <c r="E376" s="127" t="s">
        <v>2721</v>
      </c>
      <c r="F376" s="127" t="s">
        <v>2721</v>
      </c>
      <c r="G376" s="127" t="s">
        <v>2721</v>
      </c>
      <c r="H376" s="127" t="s">
        <v>2721</v>
      </c>
      <c r="I376" s="127" t="s">
        <v>2721</v>
      </c>
      <c r="J376" s="127" t="s">
        <v>2721</v>
      </c>
      <c r="K376" s="127" t="s">
        <v>2721</v>
      </c>
      <c r="L376" s="127" t="s">
        <v>2721</v>
      </c>
      <c r="M376" s="127" t="s">
        <v>2721</v>
      </c>
      <c r="N376" s="127" t="s">
        <v>2721</v>
      </c>
      <c r="O376" s="127" t="s">
        <v>2721</v>
      </c>
      <c r="P376" s="127" t="s">
        <v>2721</v>
      </c>
      <c r="Q376" s="127" t="s">
        <v>2721</v>
      </c>
    </row>
    <row r="377" spans="1:17">
      <c r="A377" s="126" t="s">
        <v>2721</v>
      </c>
      <c r="B377" s="126" t="s">
        <v>2721</v>
      </c>
      <c r="C377" s="126" t="s">
        <v>2721</v>
      </c>
      <c r="D377" s="126" t="s">
        <v>2721</v>
      </c>
      <c r="E377" s="127" t="s">
        <v>2721</v>
      </c>
      <c r="F377" s="127" t="s">
        <v>2721</v>
      </c>
      <c r="G377" s="127" t="s">
        <v>2721</v>
      </c>
      <c r="H377" s="127" t="s">
        <v>2721</v>
      </c>
      <c r="I377" s="127" t="s">
        <v>2721</v>
      </c>
      <c r="J377" s="127" t="s">
        <v>2721</v>
      </c>
      <c r="K377" s="127" t="s">
        <v>2721</v>
      </c>
      <c r="L377" s="127" t="s">
        <v>2721</v>
      </c>
      <c r="M377" s="127" t="s">
        <v>2721</v>
      </c>
      <c r="N377" s="127" t="s">
        <v>2721</v>
      </c>
      <c r="O377" s="127" t="s">
        <v>2721</v>
      </c>
      <c r="P377" s="127" t="s">
        <v>2721</v>
      </c>
      <c r="Q377" s="127" t="s">
        <v>2721</v>
      </c>
    </row>
    <row r="378" spans="1:17">
      <c r="A378" s="126" t="s">
        <v>2721</v>
      </c>
      <c r="B378" s="126" t="s">
        <v>2721</v>
      </c>
      <c r="C378" s="126" t="s">
        <v>2721</v>
      </c>
      <c r="D378" s="126" t="s">
        <v>2721</v>
      </c>
      <c r="E378" s="127" t="s">
        <v>2721</v>
      </c>
      <c r="F378" s="127" t="s">
        <v>2721</v>
      </c>
      <c r="G378" s="127" t="s">
        <v>2721</v>
      </c>
      <c r="H378" s="127" t="s">
        <v>2721</v>
      </c>
      <c r="I378" s="127" t="s">
        <v>2721</v>
      </c>
      <c r="J378" s="127" t="s">
        <v>2721</v>
      </c>
      <c r="K378" s="127" t="s">
        <v>2721</v>
      </c>
      <c r="L378" s="127" t="s">
        <v>2721</v>
      </c>
      <c r="M378" s="127" t="s">
        <v>2721</v>
      </c>
      <c r="N378" s="127" t="s">
        <v>2721</v>
      </c>
      <c r="O378" s="127" t="s">
        <v>2721</v>
      </c>
      <c r="P378" s="127" t="s">
        <v>2721</v>
      </c>
      <c r="Q378" s="127" t="s">
        <v>2721</v>
      </c>
    </row>
    <row r="379" spans="1:17">
      <c r="A379" s="92" t="s">
        <v>200</v>
      </c>
      <c r="B379" s="126" t="s">
        <v>2721</v>
      </c>
      <c r="C379" s="126" t="s">
        <v>2721</v>
      </c>
      <c r="D379" s="126" t="s">
        <v>2721</v>
      </c>
      <c r="E379" s="127" t="s">
        <v>2721</v>
      </c>
      <c r="F379" s="127" t="s">
        <v>2721</v>
      </c>
      <c r="G379" s="127" t="s">
        <v>2721</v>
      </c>
      <c r="H379" s="127" t="s">
        <v>2721</v>
      </c>
      <c r="I379" s="127" t="s">
        <v>2721</v>
      </c>
      <c r="J379" s="127" t="s">
        <v>2721</v>
      </c>
      <c r="K379" s="127" t="s">
        <v>2721</v>
      </c>
      <c r="L379" s="127" t="s">
        <v>2721</v>
      </c>
      <c r="M379" s="127" t="s">
        <v>2721</v>
      </c>
      <c r="N379" s="127" t="s">
        <v>2721</v>
      </c>
      <c r="O379" s="127" t="s">
        <v>2721</v>
      </c>
      <c r="P379" s="127" t="s">
        <v>2721</v>
      </c>
      <c r="Q379" s="127" t="s">
        <v>2721</v>
      </c>
    </row>
    <row r="380" spans="1:17">
      <c r="A380" s="92" t="s">
        <v>109</v>
      </c>
      <c r="B380" s="126" t="s">
        <v>2721</v>
      </c>
      <c r="C380" s="126" t="s">
        <v>2721</v>
      </c>
      <c r="D380" s="126" t="s">
        <v>2721</v>
      </c>
      <c r="E380" s="127" t="s">
        <v>2721</v>
      </c>
      <c r="F380" s="127" t="s">
        <v>2721</v>
      </c>
      <c r="G380" s="127" t="s">
        <v>2721</v>
      </c>
      <c r="H380" s="127" t="s">
        <v>2721</v>
      </c>
      <c r="I380" s="127" t="s">
        <v>2721</v>
      </c>
      <c r="J380" s="127" t="s">
        <v>2721</v>
      </c>
      <c r="K380" s="127" t="s">
        <v>2721</v>
      </c>
      <c r="L380" s="127" t="s">
        <v>2721</v>
      </c>
      <c r="M380" s="127" t="s">
        <v>2721</v>
      </c>
      <c r="N380" s="127" t="s">
        <v>2721</v>
      </c>
      <c r="O380" s="127" t="s">
        <v>2721</v>
      </c>
      <c r="P380" s="127" t="s">
        <v>2721</v>
      </c>
      <c r="Q380" s="127" t="s">
        <v>2721</v>
      </c>
    </row>
    <row r="381" spans="1:17">
      <c r="A381" s="92" t="s">
        <v>183</v>
      </c>
      <c r="B381" s="126" t="s">
        <v>2721</v>
      </c>
      <c r="C381" s="126" t="s">
        <v>2721</v>
      </c>
      <c r="D381" s="126" t="s">
        <v>2721</v>
      </c>
      <c r="E381" s="127" t="s">
        <v>2721</v>
      </c>
      <c r="F381" s="127" t="s">
        <v>2721</v>
      </c>
      <c r="G381" s="127" t="s">
        <v>2721</v>
      </c>
      <c r="H381" s="127" t="s">
        <v>2721</v>
      </c>
      <c r="I381" s="127" t="s">
        <v>2721</v>
      </c>
      <c r="J381" s="127" t="s">
        <v>2721</v>
      </c>
      <c r="K381" s="127" t="s">
        <v>2721</v>
      </c>
      <c r="L381" s="127" t="s">
        <v>2721</v>
      </c>
      <c r="M381" s="127" t="s">
        <v>2721</v>
      </c>
      <c r="N381" s="127" t="s">
        <v>2721</v>
      </c>
      <c r="O381" s="127" t="s">
        <v>2721</v>
      </c>
      <c r="P381" s="127" t="s">
        <v>2721</v>
      </c>
      <c r="Q381" s="127" t="s">
        <v>2721</v>
      </c>
    </row>
    <row r="382" spans="1:17">
      <c r="A382" s="92" t="s">
        <v>191</v>
      </c>
      <c r="B382" s="126" t="s">
        <v>2721</v>
      </c>
      <c r="C382" s="126" t="s">
        <v>2721</v>
      </c>
      <c r="D382" s="126" t="s">
        <v>2721</v>
      </c>
      <c r="E382" s="127" t="s">
        <v>2721</v>
      </c>
      <c r="F382" s="127" t="s">
        <v>2721</v>
      </c>
      <c r="G382" s="127" t="s">
        <v>2721</v>
      </c>
      <c r="H382" s="127" t="s">
        <v>2721</v>
      </c>
      <c r="I382" s="127" t="s">
        <v>2721</v>
      </c>
      <c r="J382" s="127" t="s">
        <v>2721</v>
      </c>
      <c r="K382" s="127" t="s">
        <v>2721</v>
      </c>
      <c r="L382" s="127" t="s">
        <v>2721</v>
      </c>
      <c r="M382" s="127" t="s">
        <v>2721</v>
      </c>
      <c r="N382" s="127" t="s">
        <v>2721</v>
      </c>
      <c r="O382" s="127" t="s">
        <v>2721</v>
      </c>
      <c r="P382" s="127" t="s">
        <v>2721</v>
      </c>
      <c r="Q382" s="127" t="s">
        <v>2721</v>
      </c>
    </row>
    <row r="10000" spans="52:52" hidden="1">
      <c r="AZ10000"/>
    </row>
  </sheetData>
  <sheetProtection sheet="1" objects="1" scenarios="1"/>
  <phoneticPr fontId="3" type="noConversion"/>
  <conditionalFormatting sqref="A9:A41">
    <cfRule type="cellIs" dxfId="4" priority="1" operator="equal">
      <formula>"NR3"</formula>
    </cfRule>
  </conditionalFormatting>
  <conditionalFormatting sqref="A56:A375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1:A7 A376:Q1048576 R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8554687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142</v>
      </c>
      <c r="B1" s="36" t="s" vm="1">
        <v>208</v>
      </c>
    </row>
    <row r="2" spans="1:14">
      <c r="A2" s="36" t="s">
        <v>141</v>
      </c>
      <c r="B2" s="36" t="s">
        <v>209</v>
      </c>
    </row>
    <row r="3" spans="1:14">
      <c r="A3" s="36" t="s">
        <v>143</v>
      </c>
      <c r="B3" s="36" t="s">
        <v>210</v>
      </c>
    </row>
    <row r="4" spans="1:14">
      <c r="A4" s="36" t="s">
        <v>144</v>
      </c>
      <c r="B4" s="36">
        <v>8602</v>
      </c>
    </row>
    <row r="5" spans="1:14" s="3" customFormat="1">
      <c r="A5" s="37" t="s">
        <v>113</v>
      </c>
      <c r="B5" s="38" t="s">
        <v>44</v>
      </c>
      <c r="C5" s="38" t="s">
        <v>114</v>
      </c>
      <c r="D5" s="38" t="s">
        <v>14</v>
      </c>
      <c r="E5" s="38" t="s">
        <v>66</v>
      </c>
      <c r="F5" s="38" t="s">
        <v>17</v>
      </c>
      <c r="G5" s="38" t="s">
        <v>100</v>
      </c>
      <c r="H5" s="38" t="s">
        <v>53</v>
      </c>
      <c r="I5" s="38" t="s">
        <v>18</v>
      </c>
      <c r="J5" s="38" t="s">
        <v>185</v>
      </c>
      <c r="K5" s="38" t="s">
        <v>184</v>
      </c>
      <c r="L5" s="38" t="s">
        <v>108</v>
      </c>
      <c r="M5" s="38" t="s">
        <v>145</v>
      </c>
      <c r="N5" s="40" t="s">
        <v>147</v>
      </c>
    </row>
    <row r="6" spans="1:14" s="3" customFormat="1">
      <c r="A6" s="117" t="s">
        <v>2721</v>
      </c>
      <c r="B6" s="118" t="s">
        <v>2721</v>
      </c>
      <c r="C6" s="118" t="s">
        <v>2721</v>
      </c>
      <c r="D6" s="118" t="s">
        <v>2721</v>
      </c>
      <c r="E6" s="118" t="s">
        <v>2721</v>
      </c>
      <c r="F6" s="26" t="s">
        <v>20</v>
      </c>
      <c r="G6" s="118" t="s">
        <v>2721</v>
      </c>
      <c r="H6" s="26" t="s">
        <v>19</v>
      </c>
      <c r="I6" s="26" t="s">
        <v>19</v>
      </c>
      <c r="J6" s="26" t="s">
        <v>192</v>
      </c>
      <c r="K6" s="118" t="s">
        <v>2721</v>
      </c>
      <c r="L6" s="26" t="s">
        <v>188</v>
      </c>
      <c r="M6" s="26" t="s">
        <v>19</v>
      </c>
      <c r="N6" s="13" t="s">
        <v>19</v>
      </c>
    </row>
    <row r="7" spans="1:14" s="4" customFormat="1" ht="20.25">
      <c r="A7" s="119" t="s">
        <v>2721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93" t="s">
        <v>2595</v>
      </c>
      <c r="B8" s="124" t="s">
        <v>2721</v>
      </c>
      <c r="C8" s="124" t="s">
        <v>2721</v>
      </c>
      <c r="D8" s="124" t="s">
        <v>2721</v>
      </c>
      <c r="E8" s="124" t="s">
        <v>2721</v>
      </c>
      <c r="F8" s="124" t="s">
        <v>2721</v>
      </c>
      <c r="G8" s="124" t="s">
        <v>2721</v>
      </c>
      <c r="H8" s="124" t="s">
        <v>2721</v>
      </c>
      <c r="I8" s="124" t="s">
        <v>2721</v>
      </c>
      <c r="J8" s="124" t="s">
        <v>2721</v>
      </c>
      <c r="K8" s="124" t="s">
        <v>2721</v>
      </c>
      <c r="L8" s="94">
        <v>0</v>
      </c>
      <c r="M8" s="95">
        <v>0</v>
      </c>
      <c r="N8" s="95">
        <v>0</v>
      </c>
    </row>
    <row r="9" spans="1:14">
      <c r="A9" s="92" t="s">
        <v>200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124" t="s">
        <v>2721</v>
      </c>
      <c r="I9" s="124" t="s">
        <v>2721</v>
      </c>
      <c r="J9" s="124" t="s">
        <v>2721</v>
      </c>
      <c r="K9" s="124" t="s">
        <v>2721</v>
      </c>
      <c r="L9" s="124" t="s">
        <v>2721</v>
      </c>
      <c r="M9" s="124" t="s">
        <v>2721</v>
      </c>
      <c r="N9" s="124" t="s">
        <v>2721</v>
      </c>
    </row>
    <row r="10" spans="1:14">
      <c r="A10" s="92" t="s">
        <v>109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124" t="s">
        <v>2721</v>
      </c>
      <c r="I10" s="124" t="s">
        <v>2721</v>
      </c>
      <c r="J10" s="124" t="s">
        <v>2721</v>
      </c>
      <c r="K10" s="124" t="s">
        <v>2721</v>
      </c>
      <c r="L10" s="124" t="s">
        <v>2721</v>
      </c>
      <c r="M10" s="124" t="s">
        <v>2721</v>
      </c>
      <c r="N10" s="124" t="s">
        <v>2721</v>
      </c>
    </row>
    <row r="11" spans="1:14">
      <c r="A11" s="92" t="s">
        <v>183</v>
      </c>
      <c r="B11" s="124" t="s">
        <v>2721</v>
      </c>
      <c r="C11" s="124" t="s">
        <v>2721</v>
      </c>
      <c r="D11" s="124" t="s">
        <v>2721</v>
      </c>
      <c r="E11" s="124" t="s">
        <v>2721</v>
      </c>
      <c r="F11" s="124" t="s">
        <v>2721</v>
      </c>
      <c r="G11" s="124" t="s">
        <v>2721</v>
      </c>
      <c r="H11" s="124" t="s">
        <v>2721</v>
      </c>
      <c r="I11" s="124" t="s">
        <v>2721</v>
      </c>
      <c r="J11" s="124" t="s">
        <v>2721</v>
      </c>
      <c r="K11" s="124" t="s">
        <v>2721</v>
      </c>
      <c r="L11" s="124" t="s">
        <v>2721</v>
      </c>
      <c r="M11" s="124" t="s">
        <v>2721</v>
      </c>
      <c r="N11" s="124" t="s">
        <v>2721</v>
      </c>
    </row>
    <row r="12" spans="1:14">
      <c r="A12" s="92" t="s">
        <v>191</v>
      </c>
      <c r="B12" s="124" t="s">
        <v>2721</v>
      </c>
      <c r="C12" s="124" t="s">
        <v>2721</v>
      </c>
      <c r="D12" s="124" t="s">
        <v>2721</v>
      </c>
      <c r="E12" s="124" t="s">
        <v>2721</v>
      </c>
      <c r="F12" s="124" t="s">
        <v>2721</v>
      </c>
      <c r="G12" s="124" t="s">
        <v>2721</v>
      </c>
      <c r="H12" s="124" t="s">
        <v>2721</v>
      </c>
      <c r="I12" s="124" t="s">
        <v>2721</v>
      </c>
      <c r="J12" s="124" t="s">
        <v>2721</v>
      </c>
      <c r="K12" s="124" t="s">
        <v>2721</v>
      </c>
      <c r="L12" s="124" t="s">
        <v>2721</v>
      </c>
      <c r="M12" s="124" t="s">
        <v>2721</v>
      </c>
      <c r="N12" s="124" t="s">
        <v>2721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8554687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142</v>
      </c>
      <c r="B1" s="36" t="s" vm="1">
        <v>208</v>
      </c>
    </row>
    <row r="2" spans="1:9">
      <c r="A2" s="36" t="s">
        <v>141</v>
      </c>
      <c r="B2" s="36" t="s">
        <v>209</v>
      </c>
    </row>
    <row r="3" spans="1:9">
      <c r="A3" s="36" t="s">
        <v>143</v>
      </c>
      <c r="B3" s="36" t="s">
        <v>210</v>
      </c>
    </row>
    <row r="4" spans="1:9">
      <c r="A4" s="36" t="s">
        <v>144</v>
      </c>
      <c r="B4" s="36">
        <v>8602</v>
      </c>
    </row>
    <row r="5" spans="1:9" s="3" customFormat="1">
      <c r="A5" s="37" t="s">
        <v>113</v>
      </c>
      <c r="B5" s="39" t="s">
        <v>55</v>
      </c>
      <c r="C5" s="39" t="s">
        <v>85</v>
      </c>
      <c r="D5" s="39" t="s">
        <v>56</v>
      </c>
      <c r="E5" s="39" t="s">
        <v>100</v>
      </c>
      <c r="F5" s="39" t="s">
        <v>172</v>
      </c>
      <c r="G5" s="39" t="s">
        <v>145</v>
      </c>
      <c r="H5" s="39" t="s">
        <v>146</v>
      </c>
      <c r="I5" s="51" t="s">
        <v>195</v>
      </c>
    </row>
    <row r="6" spans="1:9" s="3" customFormat="1">
      <c r="A6" s="117" t="s">
        <v>2721</v>
      </c>
      <c r="B6" s="12" t="s">
        <v>21</v>
      </c>
      <c r="C6" s="118" t="s">
        <v>2721</v>
      </c>
      <c r="D6" s="12" t="s">
        <v>19</v>
      </c>
      <c r="E6" s="118" t="s">
        <v>2721</v>
      </c>
      <c r="F6" s="12" t="s">
        <v>189</v>
      </c>
      <c r="G6" s="26" t="s">
        <v>19</v>
      </c>
      <c r="H6" s="26" t="s">
        <v>19</v>
      </c>
      <c r="I6" s="142" t="s">
        <v>2721</v>
      </c>
    </row>
    <row r="7" spans="1:9" s="4" customFormat="1" ht="20.25">
      <c r="A7" s="119" t="s">
        <v>2721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93" t="s">
        <v>2596</v>
      </c>
      <c r="B8" s="124" t="s">
        <v>2721</v>
      </c>
      <c r="C8" s="124" t="s">
        <v>2721</v>
      </c>
      <c r="D8" s="124" t="s">
        <v>2721</v>
      </c>
      <c r="E8" s="124" t="s">
        <v>2721</v>
      </c>
      <c r="F8" s="94">
        <v>0</v>
      </c>
      <c r="G8" s="95">
        <v>0</v>
      </c>
      <c r="H8" s="95">
        <v>0</v>
      </c>
      <c r="I8" s="124" t="s">
        <v>2721</v>
      </c>
    </row>
    <row r="9" spans="1:9" hidden="1">
      <c r="A9" s="91"/>
      <c r="B9" s="54"/>
      <c r="C9" s="54"/>
      <c r="D9" s="54"/>
      <c r="E9" s="54"/>
      <c r="F9" s="54"/>
      <c r="G9" s="54"/>
      <c r="H9" s="54"/>
      <c r="I9" s="54"/>
    </row>
    <row r="10" spans="1:9" hidden="1">
      <c r="A10" s="91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8554687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142</v>
      </c>
      <c r="B1" s="36" t="s" vm="1">
        <v>208</v>
      </c>
    </row>
    <row r="2" spans="1:10">
      <c r="A2" s="36" t="s">
        <v>141</v>
      </c>
      <c r="B2" s="36" t="s">
        <v>209</v>
      </c>
    </row>
    <row r="3" spans="1:10">
      <c r="A3" s="36" t="s">
        <v>143</v>
      </c>
      <c r="B3" s="36" t="s">
        <v>210</v>
      </c>
    </row>
    <row r="4" spans="1:10">
      <c r="A4" s="36" t="s">
        <v>144</v>
      </c>
      <c r="B4" s="36">
        <v>8602</v>
      </c>
    </row>
    <row r="5" spans="1:10" s="3" customFormat="1">
      <c r="A5" s="37" t="s">
        <v>113</v>
      </c>
      <c r="B5" s="39" t="s">
        <v>114</v>
      </c>
      <c r="C5" s="39" t="s">
        <v>14</v>
      </c>
      <c r="D5" s="39" t="s">
        <v>15</v>
      </c>
      <c r="E5" s="39" t="s">
        <v>58</v>
      </c>
      <c r="F5" s="39" t="s">
        <v>100</v>
      </c>
      <c r="G5" s="39" t="s">
        <v>54</v>
      </c>
      <c r="H5" s="39" t="s">
        <v>108</v>
      </c>
      <c r="I5" s="39" t="s">
        <v>145</v>
      </c>
      <c r="J5" s="51" t="s">
        <v>146</v>
      </c>
    </row>
    <row r="6" spans="1:10" s="3" customFormat="1">
      <c r="A6" s="117" t="s">
        <v>2721</v>
      </c>
      <c r="B6" s="141" t="s">
        <v>2721</v>
      </c>
      <c r="C6" s="118" t="s">
        <v>2721</v>
      </c>
      <c r="D6" s="118" t="s">
        <v>2721</v>
      </c>
      <c r="E6" s="12" t="s">
        <v>19</v>
      </c>
      <c r="F6" s="118" t="s">
        <v>2721</v>
      </c>
      <c r="G6" s="12" t="s">
        <v>19</v>
      </c>
      <c r="H6" s="12" t="s">
        <v>188</v>
      </c>
      <c r="I6" s="26" t="s">
        <v>19</v>
      </c>
      <c r="J6" s="13" t="s">
        <v>19</v>
      </c>
    </row>
    <row r="7" spans="1:10" s="4" customFormat="1" ht="20.25">
      <c r="A7" s="119" t="s">
        <v>2721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93" t="s">
        <v>2597</v>
      </c>
      <c r="B8" s="124" t="s">
        <v>2721</v>
      </c>
      <c r="C8" s="124" t="s">
        <v>2721</v>
      </c>
      <c r="D8" s="124" t="s">
        <v>2721</v>
      </c>
      <c r="E8" s="124" t="s">
        <v>2721</v>
      </c>
      <c r="F8" s="124" t="s">
        <v>2721</v>
      </c>
      <c r="G8" s="124" t="s">
        <v>2721</v>
      </c>
      <c r="H8" s="94">
        <v>0</v>
      </c>
      <c r="I8" s="95">
        <v>0</v>
      </c>
      <c r="J8" s="95">
        <v>0</v>
      </c>
    </row>
    <row r="9" spans="1:10" hidden="1">
      <c r="A9" s="91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91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2" bestFit="1" customWidth="1"/>
    <col min="2" max="2" width="64.8554687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142</v>
      </c>
      <c r="B1" s="36" t="s" vm="1">
        <v>208</v>
      </c>
    </row>
    <row r="2" spans="1:14">
      <c r="A2" s="36" t="s">
        <v>141</v>
      </c>
      <c r="B2" s="36" t="s">
        <v>209</v>
      </c>
    </row>
    <row r="3" spans="1:14">
      <c r="A3" s="36" t="s">
        <v>143</v>
      </c>
      <c r="B3" s="36" t="s">
        <v>210</v>
      </c>
    </row>
    <row r="4" spans="1:14">
      <c r="A4" s="36" t="s">
        <v>144</v>
      </c>
      <c r="B4" s="36">
        <v>8602</v>
      </c>
    </row>
    <row r="5" spans="1:14" s="3" customFormat="1">
      <c r="A5" s="37" t="s">
        <v>113</v>
      </c>
      <c r="B5" s="39" t="s">
        <v>44</v>
      </c>
      <c r="C5" s="39" t="s">
        <v>14</v>
      </c>
      <c r="D5" s="39" t="s">
        <v>15</v>
      </c>
      <c r="E5" s="39" t="s">
        <v>58</v>
      </c>
      <c r="F5" s="39" t="s">
        <v>100</v>
      </c>
      <c r="G5" s="39" t="s">
        <v>54</v>
      </c>
      <c r="H5" s="39" t="s">
        <v>108</v>
      </c>
      <c r="I5" s="39" t="s">
        <v>145</v>
      </c>
      <c r="J5" s="41" t="s">
        <v>146</v>
      </c>
    </row>
    <row r="6" spans="1:14" s="3" customFormat="1">
      <c r="A6" s="117" t="s">
        <v>2721</v>
      </c>
      <c r="B6" s="118" t="s">
        <v>2721</v>
      </c>
      <c r="C6" s="118" t="s">
        <v>2721</v>
      </c>
      <c r="D6" s="118" t="s">
        <v>2721</v>
      </c>
      <c r="E6" s="12" t="s">
        <v>19</v>
      </c>
      <c r="F6" s="118" t="s">
        <v>2721</v>
      </c>
      <c r="G6" s="12" t="s">
        <v>19</v>
      </c>
      <c r="H6" s="12" t="s">
        <v>188</v>
      </c>
      <c r="I6" s="26" t="s">
        <v>19</v>
      </c>
      <c r="J6" s="13" t="s">
        <v>19</v>
      </c>
    </row>
    <row r="7" spans="1:14" s="4" customFormat="1" ht="20.25">
      <c r="A7" s="119" t="s">
        <v>2721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4" t="s">
        <v>57</v>
      </c>
      <c r="B8" s="124" t="s">
        <v>2721</v>
      </c>
      <c r="C8" s="124" t="s">
        <v>2721</v>
      </c>
      <c r="D8" s="124" t="s">
        <v>2721</v>
      </c>
      <c r="E8" s="124" t="s">
        <v>2721</v>
      </c>
      <c r="F8" s="124" t="s">
        <v>2721</v>
      </c>
      <c r="G8" s="124" t="s">
        <v>2721</v>
      </c>
      <c r="H8" s="61">
        <f>H9+H14</f>
        <v>-0.9286613036560899</v>
      </c>
      <c r="I8" s="62">
        <f>IFERROR(H8/$H$8,0)</f>
        <v>1</v>
      </c>
      <c r="J8" s="62">
        <f>H8/'סכום נכסי הקרן'!$C$41</f>
        <v>-1.2148203180292088E-5</v>
      </c>
      <c r="N8" s="1"/>
    </row>
    <row r="9" spans="1:14">
      <c r="A9" s="69" t="s">
        <v>179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61">
        <f>SUM(H10:H13)</f>
        <v>-1.0125683216560899</v>
      </c>
      <c r="I9" s="62">
        <f t="shared" ref="I9:I11" si="0">IFERROR(H9/$H$8,0)</f>
        <v>1.0903526588969117</v>
      </c>
      <c r="J9" s="62">
        <f>H9/'סכום נכסי הקרן'!$C$41</f>
        <v>-1.3245825638451397E-5</v>
      </c>
    </row>
    <row r="10" spans="1:14">
      <c r="A10" s="57" t="s">
        <v>2590</v>
      </c>
      <c r="B10" s="54" t="s">
        <v>2591</v>
      </c>
      <c r="C10" s="54" t="s">
        <v>573</v>
      </c>
      <c r="D10" s="124" t="s">
        <v>2721</v>
      </c>
      <c r="E10" s="68">
        <v>0</v>
      </c>
      <c r="F10" s="67" t="s">
        <v>129</v>
      </c>
      <c r="G10" s="68">
        <v>0</v>
      </c>
      <c r="H10" s="61">
        <v>-1.081240223</v>
      </c>
      <c r="I10" s="62">
        <f t="shared" si="0"/>
        <v>1.1642998569480769</v>
      </c>
      <c r="J10" s="62">
        <f>H10/'סכום נכסי הקרן'!$C$41</f>
        <v>-1.414415122499025E-5</v>
      </c>
    </row>
    <row r="11" spans="1:14">
      <c r="A11" s="57" t="s">
        <v>2592</v>
      </c>
      <c r="B11" s="54" t="s">
        <v>2593</v>
      </c>
      <c r="C11" s="54" t="s">
        <v>573</v>
      </c>
      <c r="D11" s="124" t="s">
        <v>2721</v>
      </c>
      <c r="E11" s="68">
        <v>0</v>
      </c>
      <c r="F11" s="67" t="s">
        <v>129</v>
      </c>
      <c r="G11" s="68">
        <v>0</v>
      </c>
      <c r="H11" s="61">
        <v>-0.123162202</v>
      </c>
      <c r="I11" s="62">
        <f t="shared" si="0"/>
        <v>0.13262338111334779</v>
      </c>
      <c r="J11" s="62">
        <f>H11/'סכום נכסי הקרן'!$C$41</f>
        <v>-1.6111357802222611E-6</v>
      </c>
    </row>
    <row r="12" spans="1:14">
      <c r="A12" s="57" t="s">
        <v>1861</v>
      </c>
      <c r="B12" s="54">
        <v>9922</v>
      </c>
      <c r="C12" s="54" t="s">
        <v>573</v>
      </c>
      <c r="D12" s="124" t="s">
        <v>2721</v>
      </c>
      <c r="E12" s="68">
        <v>0</v>
      </c>
      <c r="F12" s="67" t="s">
        <v>128</v>
      </c>
      <c r="G12" s="68">
        <v>0</v>
      </c>
      <c r="H12" s="61">
        <v>0.58620000000000005</v>
      </c>
      <c r="I12" s="62">
        <f t="shared" ref="I12" si="1">IFERROR(H12/$H$8,0)</f>
        <v>-0.631231211736897</v>
      </c>
      <c r="J12" s="62">
        <f>H12/'סכום נכסי הקרן'!$C$41</f>
        <v>7.6683250139218005E-6</v>
      </c>
    </row>
    <row r="13" spans="1:14">
      <c r="A13" s="57" t="s">
        <v>2695</v>
      </c>
      <c r="B13" s="54">
        <v>7562</v>
      </c>
      <c r="C13" s="54" t="s">
        <v>573</v>
      </c>
      <c r="D13" s="124" t="s">
        <v>2721</v>
      </c>
      <c r="E13" s="68">
        <v>0</v>
      </c>
      <c r="F13" s="67" t="s">
        <v>129</v>
      </c>
      <c r="G13" s="68">
        <v>0</v>
      </c>
      <c r="H13" s="61">
        <v>-0.39436589665608995</v>
      </c>
      <c r="I13" s="62">
        <f t="shared" ref="I13" si="2">IFERROR(H13/$H$8,0)</f>
        <v>0.42466063257238401</v>
      </c>
      <c r="J13" s="62">
        <f>H13/'סכום נכסי הקרן'!$C$41</f>
        <v>-5.1588636471606853E-6</v>
      </c>
    </row>
    <row r="14" spans="1:14">
      <c r="A14" s="103" t="s">
        <v>178</v>
      </c>
      <c r="B14" s="143" t="s">
        <v>2721</v>
      </c>
      <c r="C14" s="144" t="s">
        <v>2721</v>
      </c>
      <c r="D14" s="143" t="s">
        <v>2721</v>
      </c>
      <c r="E14" s="143" t="s">
        <v>2721</v>
      </c>
      <c r="F14" s="143" t="s">
        <v>2721</v>
      </c>
      <c r="G14" s="143" t="s">
        <v>2721</v>
      </c>
      <c r="H14" s="61">
        <f>H15</f>
        <v>8.3907018E-2</v>
      </c>
      <c r="I14" s="62">
        <f t="shared" ref="I14:I15" si="3">IFERROR(H14/$H$8,0)</f>
        <v>-9.0352658896911672E-2</v>
      </c>
      <c r="J14" s="62">
        <f>H14/'סכום נכסי הקרן'!$C$41</f>
        <v>1.0976224581593085E-6</v>
      </c>
    </row>
    <row r="15" spans="1:14">
      <c r="A15" s="57" t="s">
        <v>2696</v>
      </c>
      <c r="B15" s="54">
        <v>8397</v>
      </c>
      <c r="C15" s="54" t="s">
        <v>573</v>
      </c>
      <c r="D15" s="124" t="s">
        <v>2721</v>
      </c>
      <c r="E15" s="68">
        <v>0</v>
      </c>
      <c r="F15" s="67" t="s">
        <v>128</v>
      </c>
      <c r="G15" s="68">
        <v>0</v>
      </c>
      <c r="H15" s="61">
        <v>8.3907018E-2</v>
      </c>
      <c r="I15" s="62">
        <f t="shared" si="3"/>
        <v>-9.0352658896911672E-2</v>
      </c>
      <c r="J15" s="62">
        <f>H15/'סכום נכסי הקרן'!$C$41</f>
        <v>1.0976224581593085E-6</v>
      </c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D605" s="16"/>
      <c r="F605" s="16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F13:F24 F1:F11 C1:E24 G1:XFD24 B5:B1048576 A1:A1048576 C25:AY1048576 BA25:XFD1048576 AZ25:AZ9999 AZ10001:AZ1048576" xr:uid="{00000000-0002-0000-19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8554687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142</v>
      </c>
      <c r="B1" s="36" t="s" vm="1">
        <v>208</v>
      </c>
    </row>
    <row r="2" spans="1:5">
      <c r="A2" s="36" t="s">
        <v>141</v>
      </c>
      <c r="B2" s="36" t="s">
        <v>209</v>
      </c>
    </row>
    <row r="3" spans="1:5">
      <c r="A3" s="36" t="s">
        <v>143</v>
      </c>
      <c r="B3" s="36" t="s">
        <v>210</v>
      </c>
    </row>
    <row r="4" spans="1:5">
      <c r="A4" s="36" t="s">
        <v>144</v>
      </c>
      <c r="B4" s="36">
        <v>8602</v>
      </c>
    </row>
    <row r="5" spans="1:5" s="3" customFormat="1">
      <c r="A5" s="37" t="s">
        <v>113</v>
      </c>
      <c r="B5" s="42" t="s">
        <v>105</v>
      </c>
      <c r="C5" s="43" t="s">
        <v>104</v>
      </c>
    </row>
    <row r="6" spans="1:5" s="3" customFormat="1">
      <c r="A6" s="117" t="s">
        <v>2721</v>
      </c>
      <c r="B6" s="26" t="s">
        <v>188</v>
      </c>
      <c r="C6" s="13" t="s">
        <v>21</v>
      </c>
    </row>
    <row r="7" spans="1:5" s="4" customFormat="1" ht="20.25">
      <c r="A7" s="119" t="s">
        <v>2721</v>
      </c>
      <c r="B7" s="14" t="s">
        <v>0</v>
      </c>
      <c r="C7" s="15" t="s">
        <v>1</v>
      </c>
    </row>
    <row r="8" spans="1:5" s="4" customFormat="1" ht="20.25">
      <c r="A8" s="56" t="s">
        <v>2598</v>
      </c>
      <c r="B8" s="64">
        <v>300.34425169005686</v>
      </c>
      <c r="C8" s="121" t="s">
        <v>2721</v>
      </c>
    </row>
    <row r="9" spans="1:5">
      <c r="A9" s="55" t="s">
        <v>24</v>
      </c>
      <c r="B9" s="64">
        <v>300.13499454981797</v>
      </c>
      <c r="C9" s="121" t="s">
        <v>2721</v>
      </c>
    </row>
    <row r="10" spans="1:5">
      <c r="A10" s="60" t="s">
        <v>2697</v>
      </c>
      <c r="B10" s="61">
        <v>32.985354518569977</v>
      </c>
      <c r="C10" s="77">
        <v>46338</v>
      </c>
      <c r="D10" s="3"/>
      <c r="E10" s="3"/>
    </row>
    <row r="11" spans="1:5">
      <c r="A11" s="60" t="s">
        <v>2698</v>
      </c>
      <c r="B11" s="61">
        <v>3.2862918654975495</v>
      </c>
      <c r="C11" s="77">
        <v>46022</v>
      </c>
      <c r="D11" s="3"/>
      <c r="E11" s="3"/>
    </row>
    <row r="12" spans="1:5">
      <c r="A12" s="60" t="s">
        <v>2699</v>
      </c>
      <c r="B12" s="61">
        <v>3.1018480999530103</v>
      </c>
      <c r="C12" s="77">
        <v>45383</v>
      </c>
    </row>
    <row r="13" spans="1:5">
      <c r="A13" s="60" t="s">
        <v>2700</v>
      </c>
      <c r="B13" s="61">
        <v>79.623518384976265</v>
      </c>
      <c r="C13" s="77">
        <v>46871</v>
      </c>
      <c r="D13" s="3"/>
      <c r="E13" s="3"/>
    </row>
    <row r="14" spans="1:5">
      <c r="A14" s="60" t="s">
        <v>2701</v>
      </c>
      <c r="B14" s="61">
        <v>2.8155141620889799</v>
      </c>
      <c r="C14" s="77">
        <v>48482</v>
      </c>
      <c r="D14" s="3"/>
      <c r="E14" s="3"/>
    </row>
    <row r="15" spans="1:5">
      <c r="A15" s="60" t="s">
        <v>2702</v>
      </c>
      <c r="B15" s="61">
        <v>49.955150127028809</v>
      </c>
      <c r="C15" s="77">
        <v>47525</v>
      </c>
    </row>
    <row r="16" spans="1:5">
      <c r="A16" s="60" t="s">
        <v>2703</v>
      </c>
      <c r="B16" s="61">
        <v>24.453107795166922</v>
      </c>
      <c r="C16" s="77">
        <v>45473</v>
      </c>
    </row>
    <row r="17" spans="1:3">
      <c r="A17" s="60" t="s">
        <v>2704</v>
      </c>
      <c r="B17" s="61">
        <v>3.3910326481577</v>
      </c>
      <c r="C17" s="77">
        <v>46022</v>
      </c>
    </row>
    <row r="18" spans="1:3">
      <c r="A18" s="60" t="s">
        <v>2705</v>
      </c>
      <c r="B18" s="61">
        <v>0.2157836397264</v>
      </c>
      <c r="C18" s="77">
        <v>48844</v>
      </c>
    </row>
    <row r="19" spans="1:3">
      <c r="A19" s="60" t="s">
        <v>2706</v>
      </c>
      <c r="B19" s="61">
        <v>0.20898448689919996</v>
      </c>
      <c r="C19" s="77">
        <v>48844</v>
      </c>
    </row>
    <row r="20" spans="1:3">
      <c r="A20" s="60" t="s">
        <v>2707</v>
      </c>
      <c r="B20" s="61">
        <v>0.2611858773554</v>
      </c>
      <c r="C20" s="77">
        <v>48844</v>
      </c>
    </row>
    <row r="21" spans="1:3">
      <c r="A21" s="60" t="s">
        <v>2708</v>
      </c>
      <c r="B21" s="61">
        <v>0.1788803431314</v>
      </c>
      <c r="C21" s="77">
        <v>48844</v>
      </c>
    </row>
    <row r="22" spans="1:3">
      <c r="A22" s="60" t="s">
        <v>2709</v>
      </c>
      <c r="B22" s="61">
        <v>0.18389024521459996</v>
      </c>
      <c r="C22" s="77">
        <v>48844</v>
      </c>
    </row>
    <row r="23" spans="1:3">
      <c r="A23" s="60" t="s">
        <v>2710</v>
      </c>
      <c r="B23" s="61">
        <v>2.0001992775676301</v>
      </c>
      <c r="C23" s="77">
        <v>45340</v>
      </c>
    </row>
    <row r="24" spans="1:3">
      <c r="A24" s="60" t="s">
        <v>2711</v>
      </c>
      <c r="B24" s="61">
        <v>5.124849979245</v>
      </c>
      <c r="C24" s="77">
        <v>45838</v>
      </c>
    </row>
    <row r="25" spans="1:3">
      <c r="A25" s="60" t="s">
        <v>2712</v>
      </c>
      <c r="B25" s="61">
        <v>64.528306856365006</v>
      </c>
      <c r="C25" s="77">
        <v>47191</v>
      </c>
    </row>
    <row r="26" spans="1:3">
      <c r="A26" s="60" t="s">
        <v>2713</v>
      </c>
      <c r="B26" s="61">
        <v>4.1340269231747495</v>
      </c>
      <c r="C26" s="77">
        <v>45935</v>
      </c>
    </row>
    <row r="27" spans="1:3">
      <c r="A27" s="60" t="s">
        <v>2714</v>
      </c>
      <c r="B27" s="61">
        <v>8.7080916228771486</v>
      </c>
      <c r="C27" s="77">
        <v>47391</v>
      </c>
    </row>
    <row r="28" spans="1:3">
      <c r="A28" s="60" t="s">
        <v>2715</v>
      </c>
      <c r="B28" s="61">
        <v>4.2743026968222804</v>
      </c>
      <c r="C28" s="77">
        <v>52047</v>
      </c>
    </row>
    <row r="29" spans="1:3">
      <c r="A29" s="60" t="s">
        <v>2716</v>
      </c>
      <c r="B29" s="61">
        <v>10.704675</v>
      </c>
      <c r="C29" s="77">
        <v>45363</v>
      </c>
    </row>
    <row r="30" spans="1:3">
      <c r="A30" s="55" t="s">
        <v>40</v>
      </c>
      <c r="B30" s="64">
        <v>0.20925714023888004</v>
      </c>
      <c r="C30" s="121" t="s">
        <v>2721</v>
      </c>
    </row>
    <row r="31" spans="1:3">
      <c r="A31" s="60" t="s">
        <v>2717</v>
      </c>
      <c r="B31" s="61">
        <v>2.2047024291999999E-2</v>
      </c>
      <c r="C31" s="77">
        <v>45515</v>
      </c>
    </row>
    <row r="32" spans="1:3">
      <c r="A32" s="60" t="s">
        <v>2718</v>
      </c>
      <c r="B32" s="61">
        <v>9.1386828664160008E-2</v>
      </c>
      <c r="C32" s="77">
        <v>46418</v>
      </c>
    </row>
    <row r="33" spans="1:3">
      <c r="A33" s="60" t="s">
        <v>2719</v>
      </c>
      <c r="B33" s="61">
        <v>4.7540182210240006E-2</v>
      </c>
      <c r="C33" s="77">
        <v>45553</v>
      </c>
    </row>
    <row r="34" spans="1:3">
      <c r="A34" s="60" t="s">
        <v>2720</v>
      </c>
      <c r="B34" s="61">
        <v>4.8283105072480001E-2</v>
      </c>
      <c r="C34" s="77">
        <v>45602</v>
      </c>
    </row>
    <row r="35" spans="1:3" hidden="1">
      <c r="A35" s="54"/>
      <c r="B35" s="54"/>
      <c r="C35" s="54"/>
    </row>
    <row r="36" spans="1:3" hidden="1">
      <c r="A36" s="54"/>
      <c r="B36" s="54"/>
      <c r="C36" s="54"/>
    </row>
    <row r="37" spans="1:3" hidden="1">
      <c r="A37" s="54"/>
      <c r="B37" s="54"/>
      <c r="C37" s="54"/>
    </row>
    <row r="38" spans="1:3" hidden="1">
      <c r="A38" s="54"/>
      <c r="B38" s="54"/>
      <c r="C38" s="54"/>
    </row>
    <row r="39" spans="1:3" hidden="1">
      <c r="A39" s="54"/>
      <c r="B39" s="54"/>
      <c r="C39" s="54"/>
    </row>
    <row r="40" spans="1:3" hidden="1">
      <c r="A40" s="54"/>
      <c r="B40" s="54"/>
      <c r="C40" s="54"/>
    </row>
    <row r="41" spans="1:3" hidden="1">
      <c r="A41" s="54"/>
      <c r="B41" s="54"/>
      <c r="C41" s="54"/>
    </row>
    <row r="42" spans="1:3" hidden="1">
      <c r="A42" s="54"/>
      <c r="B42" s="54"/>
      <c r="C42" s="54"/>
    </row>
    <row r="43" spans="1:3" hidden="1">
      <c r="A43" s="54"/>
      <c r="B43" s="54"/>
      <c r="C43" s="54"/>
    </row>
    <row r="44" spans="1:3" hidden="1">
      <c r="A44" s="54"/>
      <c r="B44" s="54"/>
      <c r="C44" s="54"/>
    </row>
    <row r="45" spans="1:3" hidden="1">
      <c r="A45" s="54"/>
      <c r="B45" s="54"/>
      <c r="C45" s="54"/>
    </row>
    <row r="46" spans="1:3" hidden="1">
      <c r="A46" s="54"/>
      <c r="B46" s="54"/>
      <c r="C46" s="54"/>
    </row>
    <row r="47" spans="1:3" hidden="1">
      <c r="A47" s="54"/>
      <c r="B47" s="54"/>
      <c r="C47" s="54"/>
    </row>
    <row r="48" spans="1:3" hidden="1">
      <c r="A48" s="54"/>
      <c r="B48" s="54"/>
      <c r="C48" s="54"/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8554687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142</v>
      </c>
      <c r="B1" s="36" t="s" vm="1">
        <v>208</v>
      </c>
    </row>
    <row r="2" spans="1:15">
      <c r="A2" s="36" t="s">
        <v>141</v>
      </c>
      <c r="B2" s="36" t="s">
        <v>209</v>
      </c>
    </row>
    <row r="3" spans="1:15">
      <c r="A3" s="36" t="s">
        <v>143</v>
      </c>
      <c r="B3" s="36" t="s">
        <v>210</v>
      </c>
    </row>
    <row r="4" spans="1:15">
      <c r="A4" s="36" t="s">
        <v>144</v>
      </c>
      <c r="B4" s="36">
        <v>8602</v>
      </c>
    </row>
    <row r="5" spans="1:15" s="3" customFormat="1">
      <c r="A5" s="37" t="s">
        <v>113</v>
      </c>
      <c r="B5" s="38" t="s">
        <v>44</v>
      </c>
      <c r="C5" s="38" t="s">
        <v>65</v>
      </c>
      <c r="D5" s="38" t="s">
        <v>14</v>
      </c>
      <c r="E5" s="38" t="s">
        <v>66</v>
      </c>
      <c r="F5" s="38" t="s">
        <v>101</v>
      </c>
      <c r="G5" s="38" t="s">
        <v>17</v>
      </c>
      <c r="H5" s="38" t="s">
        <v>100</v>
      </c>
      <c r="I5" s="38" t="s">
        <v>16</v>
      </c>
      <c r="J5" s="38" t="s">
        <v>168</v>
      </c>
      <c r="K5" s="38" t="s">
        <v>190</v>
      </c>
      <c r="L5" s="38" t="s">
        <v>169</v>
      </c>
      <c r="M5" s="38" t="s">
        <v>59</v>
      </c>
      <c r="N5" s="38" t="s">
        <v>145</v>
      </c>
      <c r="O5" s="40" t="s">
        <v>147</v>
      </c>
    </row>
    <row r="6" spans="1:15" s="3" customFormat="1">
      <c r="A6" s="117" t="s">
        <v>2721</v>
      </c>
      <c r="B6" s="118" t="s">
        <v>2721</v>
      </c>
      <c r="C6" s="118" t="s">
        <v>2721</v>
      </c>
      <c r="D6" s="118" t="s">
        <v>2721</v>
      </c>
      <c r="E6" s="118" t="s">
        <v>2721</v>
      </c>
      <c r="F6" s="26" t="s">
        <v>21</v>
      </c>
      <c r="G6" s="26" t="s">
        <v>20</v>
      </c>
      <c r="H6" s="118" t="s">
        <v>2721</v>
      </c>
      <c r="I6" s="26" t="s">
        <v>19</v>
      </c>
      <c r="J6" s="26" t="s">
        <v>19</v>
      </c>
      <c r="K6" s="26" t="s">
        <v>192</v>
      </c>
      <c r="L6" s="26" t="s">
        <v>188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9" t="s">
        <v>2721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3" t="s">
        <v>2599</v>
      </c>
      <c r="B8" s="124" t="s">
        <v>2721</v>
      </c>
      <c r="C8" s="124" t="s">
        <v>2721</v>
      </c>
      <c r="D8" s="124" t="s">
        <v>2721</v>
      </c>
      <c r="E8" s="124" t="s">
        <v>2721</v>
      </c>
      <c r="F8" s="124" t="s">
        <v>2721</v>
      </c>
      <c r="G8" s="124" t="s">
        <v>2721</v>
      </c>
      <c r="H8" s="124" t="s">
        <v>2721</v>
      </c>
      <c r="I8" s="124" t="s">
        <v>2721</v>
      </c>
      <c r="J8" s="124" t="s">
        <v>2721</v>
      </c>
      <c r="K8" s="124" t="s">
        <v>2721</v>
      </c>
      <c r="L8" s="94">
        <v>0</v>
      </c>
      <c r="M8" s="124" t="s">
        <v>2721</v>
      </c>
      <c r="N8" s="95">
        <v>0</v>
      </c>
      <c r="O8" s="95">
        <v>0</v>
      </c>
    </row>
    <row r="9" spans="1:15">
      <c r="A9" s="92" t="s">
        <v>200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124" t="s">
        <v>2721</v>
      </c>
      <c r="I9" s="124" t="s">
        <v>2721</v>
      </c>
      <c r="J9" s="124" t="s">
        <v>2721</v>
      </c>
      <c r="K9" s="124" t="s">
        <v>2721</v>
      </c>
      <c r="L9" s="124" t="s">
        <v>2721</v>
      </c>
      <c r="M9" s="124" t="s">
        <v>2721</v>
      </c>
      <c r="N9" s="124" t="s">
        <v>2721</v>
      </c>
      <c r="O9" s="124" t="s">
        <v>2721</v>
      </c>
    </row>
    <row r="10" spans="1:15">
      <c r="A10" s="92" t="s">
        <v>109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124" t="s">
        <v>2721</v>
      </c>
      <c r="I10" s="124" t="s">
        <v>2721</v>
      </c>
      <c r="J10" s="124" t="s">
        <v>2721</v>
      </c>
      <c r="K10" s="124" t="s">
        <v>2721</v>
      </c>
      <c r="L10" s="124" t="s">
        <v>2721</v>
      </c>
      <c r="M10" s="124" t="s">
        <v>2721</v>
      </c>
      <c r="N10" s="124" t="s">
        <v>2721</v>
      </c>
      <c r="O10" s="124" t="s">
        <v>2721</v>
      </c>
    </row>
    <row r="11" spans="1:15">
      <c r="A11" s="92" t="s">
        <v>191</v>
      </c>
      <c r="B11" s="124" t="s">
        <v>2721</v>
      </c>
      <c r="C11" s="124" t="s">
        <v>2721</v>
      </c>
      <c r="D11" s="124" t="s">
        <v>2721</v>
      </c>
      <c r="E11" s="124" t="s">
        <v>2721</v>
      </c>
      <c r="F11" s="124" t="s">
        <v>2721</v>
      </c>
      <c r="G11" s="124" t="s">
        <v>2721</v>
      </c>
      <c r="H11" s="124" t="s">
        <v>2721</v>
      </c>
      <c r="I11" s="124" t="s">
        <v>2721</v>
      </c>
      <c r="J11" s="124" t="s">
        <v>2721</v>
      </c>
      <c r="K11" s="124" t="s">
        <v>2721</v>
      </c>
      <c r="L11" s="124" t="s">
        <v>2721</v>
      </c>
      <c r="M11" s="124" t="s">
        <v>2721</v>
      </c>
      <c r="N11" s="124" t="s">
        <v>2721</v>
      </c>
      <c r="O11" s="124" t="s">
        <v>2721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8554687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142</v>
      </c>
      <c r="B1" s="36" t="s" vm="1">
        <v>208</v>
      </c>
    </row>
    <row r="2" spans="1:15">
      <c r="A2" s="36" t="s">
        <v>141</v>
      </c>
      <c r="B2" s="36" t="s">
        <v>209</v>
      </c>
    </row>
    <row r="3" spans="1:15">
      <c r="A3" s="36" t="s">
        <v>143</v>
      </c>
      <c r="B3" s="36" t="s">
        <v>210</v>
      </c>
    </row>
    <row r="4" spans="1:15">
      <c r="A4" s="36" t="s">
        <v>144</v>
      </c>
      <c r="B4" s="36">
        <v>8602</v>
      </c>
    </row>
    <row r="5" spans="1:15" s="3" customFormat="1">
      <c r="A5" s="37" t="s">
        <v>113</v>
      </c>
      <c r="B5" s="38" t="s">
        <v>44</v>
      </c>
      <c r="C5" s="38" t="s">
        <v>65</v>
      </c>
      <c r="D5" s="38" t="s">
        <v>14</v>
      </c>
      <c r="E5" s="38" t="s">
        <v>66</v>
      </c>
      <c r="F5" s="38" t="s">
        <v>101</v>
      </c>
      <c r="G5" s="38" t="s">
        <v>17</v>
      </c>
      <c r="H5" s="38" t="s">
        <v>100</v>
      </c>
      <c r="I5" s="38" t="s">
        <v>16</v>
      </c>
      <c r="J5" s="38" t="s">
        <v>168</v>
      </c>
      <c r="K5" s="38" t="s">
        <v>185</v>
      </c>
      <c r="L5" s="38" t="s">
        <v>169</v>
      </c>
      <c r="M5" s="38" t="s">
        <v>59</v>
      </c>
      <c r="N5" s="38" t="s">
        <v>145</v>
      </c>
      <c r="O5" s="40" t="s">
        <v>147</v>
      </c>
    </row>
    <row r="6" spans="1:15" s="3" customFormat="1">
      <c r="A6" s="117" t="s">
        <v>2721</v>
      </c>
      <c r="B6" s="118" t="s">
        <v>2721</v>
      </c>
      <c r="C6" s="118" t="s">
        <v>2721</v>
      </c>
      <c r="D6" s="118" t="s">
        <v>2721</v>
      </c>
      <c r="E6" s="118" t="s">
        <v>2721</v>
      </c>
      <c r="F6" s="26" t="s">
        <v>21</v>
      </c>
      <c r="G6" s="26" t="s">
        <v>20</v>
      </c>
      <c r="H6" s="118" t="s">
        <v>2721</v>
      </c>
      <c r="I6" s="26" t="s">
        <v>19</v>
      </c>
      <c r="J6" s="26" t="s">
        <v>19</v>
      </c>
      <c r="K6" s="26" t="s">
        <v>192</v>
      </c>
      <c r="L6" s="26" t="s">
        <v>188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9" t="s">
        <v>2721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3" t="s">
        <v>2600</v>
      </c>
      <c r="B8" s="124" t="s">
        <v>2721</v>
      </c>
      <c r="C8" s="124" t="s">
        <v>2721</v>
      </c>
      <c r="D8" s="124" t="s">
        <v>2721</v>
      </c>
      <c r="E8" s="124" t="s">
        <v>2721</v>
      </c>
      <c r="F8" s="124" t="s">
        <v>2721</v>
      </c>
      <c r="G8" s="124" t="s">
        <v>2721</v>
      </c>
      <c r="H8" s="124" t="s">
        <v>2721</v>
      </c>
      <c r="I8" s="124" t="s">
        <v>2721</v>
      </c>
      <c r="J8" s="124" t="s">
        <v>2721</v>
      </c>
      <c r="K8" s="124" t="s">
        <v>2721</v>
      </c>
      <c r="L8" s="94">
        <v>0</v>
      </c>
      <c r="M8" s="124" t="s">
        <v>2721</v>
      </c>
      <c r="N8" s="95">
        <v>0</v>
      </c>
      <c r="O8" s="95">
        <v>0</v>
      </c>
    </row>
    <row r="9" spans="1:15">
      <c r="A9" s="92" t="s">
        <v>200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124" t="s">
        <v>2721</v>
      </c>
      <c r="I9" s="124" t="s">
        <v>2721</v>
      </c>
      <c r="J9" s="124" t="s">
        <v>2721</v>
      </c>
      <c r="K9" s="124" t="s">
        <v>2721</v>
      </c>
      <c r="L9" s="124" t="s">
        <v>2721</v>
      </c>
      <c r="M9" s="124" t="s">
        <v>2721</v>
      </c>
      <c r="N9" s="124" t="s">
        <v>2721</v>
      </c>
      <c r="O9" s="124" t="s">
        <v>2721</v>
      </c>
    </row>
    <row r="10" spans="1:15">
      <c r="A10" s="92" t="s">
        <v>109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124" t="s">
        <v>2721</v>
      </c>
      <c r="I10" s="124" t="s">
        <v>2721</v>
      </c>
      <c r="J10" s="124" t="s">
        <v>2721</v>
      </c>
      <c r="K10" s="124" t="s">
        <v>2721</v>
      </c>
      <c r="L10" s="124" t="s">
        <v>2721</v>
      </c>
      <c r="M10" s="124" t="s">
        <v>2721</v>
      </c>
      <c r="N10" s="124" t="s">
        <v>2721</v>
      </c>
      <c r="O10" s="124" t="s">
        <v>2721</v>
      </c>
    </row>
    <row r="11" spans="1:15">
      <c r="A11" s="92" t="s">
        <v>191</v>
      </c>
      <c r="B11" s="124" t="s">
        <v>2721</v>
      </c>
      <c r="C11" s="124" t="s">
        <v>2721</v>
      </c>
      <c r="D11" s="124" t="s">
        <v>2721</v>
      </c>
      <c r="E11" s="124" t="s">
        <v>2721</v>
      </c>
      <c r="F11" s="124" t="s">
        <v>2721</v>
      </c>
      <c r="G11" s="124" t="s">
        <v>2721</v>
      </c>
      <c r="H11" s="124" t="s">
        <v>2721</v>
      </c>
      <c r="I11" s="124" t="s">
        <v>2721</v>
      </c>
      <c r="J11" s="124" t="s">
        <v>2721</v>
      </c>
      <c r="K11" s="124" t="s">
        <v>2721</v>
      </c>
      <c r="L11" s="124" t="s">
        <v>2721</v>
      </c>
      <c r="M11" s="124" t="s">
        <v>2721</v>
      </c>
      <c r="N11" s="124" t="s">
        <v>2721</v>
      </c>
      <c r="O11" s="124" t="s">
        <v>2721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8554687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142</v>
      </c>
      <c r="B1" s="36" t="s" vm="1">
        <v>208</v>
      </c>
    </row>
    <row r="2" spans="1:15">
      <c r="A2" s="36" t="s">
        <v>141</v>
      </c>
      <c r="B2" s="36" t="s">
        <v>209</v>
      </c>
    </row>
    <row r="3" spans="1:15">
      <c r="A3" s="36" t="s">
        <v>143</v>
      </c>
      <c r="B3" s="36" t="s">
        <v>210</v>
      </c>
    </row>
    <row r="4" spans="1:15">
      <c r="A4" s="36" t="s">
        <v>144</v>
      </c>
      <c r="B4" s="36">
        <v>8602</v>
      </c>
    </row>
    <row r="5" spans="1:15" s="3" customFormat="1">
      <c r="A5" s="37" t="s">
        <v>113</v>
      </c>
      <c r="B5" s="38" t="s">
        <v>44</v>
      </c>
      <c r="C5" s="38" t="s">
        <v>65</v>
      </c>
      <c r="D5" s="38" t="s">
        <v>14</v>
      </c>
      <c r="E5" s="38" t="s">
        <v>66</v>
      </c>
      <c r="F5" s="38" t="s">
        <v>101</v>
      </c>
      <c r="G5" s="38" t="s">
        <v>17</v>
      </c>
      <c r="H5" s="38" t="s">
        <v>100</v>
      </c>
      <c r="I5" s="38" t="s">
        <v>16</v>
      </c>
      <c r="J5" s="38" t="s">
        <v>168</v>
      </c>
      <c r="K5" s="38" t="s">
        <v>185</v>
      </c>
      <c r="L5" s="38" t="s">
        <v>169</v>
      </c>
      <c r="M5" s="38" t="s">
        <v>59</v>
      </c>
      <c r="N5" s="38" t="s">
        <v>145</v>
      </c>
      <c r="O5" s="40" t="s">
        <v>147</v>
      </c>
    </row>
    <row r="6" spans="1:15" s="3" customFormat="1">
      <c r="A6" s="117" t="s">
        <v>2721</v>
      </c>
      <c r="B6" s="118" t="s">
        <v>2721</v>
      </c>
      <c r="C6" s="118" t="s">
        <v>2721</v>
      </c>
      <c r="D6" s="118" t="s">
        <v>2721</v>
      </c>
      <c r="E6" s="118" t="s">
        <v>2721</v>
      </c>
      <c r="F6" s="26" t="s">
        <v>21</v>
      </c>
      <c r="G6" s="26" t="s">
        <v>20</v>
      </c>
      <c r="H6" s="118" t="s">
        <v>2721</v>
      </c>
      <c r="I6" s="26" t="s">
        <v>19</v>
      </c>
      <c r="J6" s="26" t="s">
        <v>19</v>
      </c>
      <c r="K6" s="26" t="s">
        <v>192</v>
      </c>
      <c r="L6" s="26" t="s">
        <v>188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9" t="s">
        <v>2721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93" t="s">
        <v>2601</v>
      </c>
      <c r="B8" s="124" t="s">
        <v>2721</v>
      </c>
      <c r="C8" s="124" t="s">
        <v>2721</v>
      </c>
      <c r="D8" s="124" t="s">
        <v>2721</v>
      </c>
      <c r="E8" s="124" t="s">
        <v>2721</v>
      </c>
      <c r="F8" s="124" t="s">
        <v>2721</v>
      </c>
      <c r="G8" s="124" t="s">
        <v>2721</v>
      </c>
      <c r="H8" s="124" t="s">
        <v>2721</v>
      </c>
      <c r="I8" s="124" t="s">
        <v>2721</v>
      </c>
      <c r="J8" s="124" t="s">
        <v>2721</v>
      </c>
      <c r="K8" s="124" t="s">
        <v>2721</v>
      </c>
      <c r="L8" s="94">
        <v>0</v>
      </c>
      <c r="M8" s="124" t="s">
        <v>2721</v>
      </c>
      <c r="N8" s="95">
        <v>0</v>
      </c>
      <c r="O8" s="95">
        <v>0</v>
      </c>
    </row>
    <row r="9" spans="1:15">
      <c r="A9" s="92" t="s">
        <v>200</v>
      </c>
      <c r="B9" s="124" t="s">
        <v>2721</v>
      </c>
      <c r="C9" s="124" t="s">
        <v>2721</v>
      </c>
      <c r="D9" s="124" t="s">
        <v>2721</v>
      </c>
      <c r="E9" s="124" t="s">
        <v>2721</v>
      </c>
      <c r="F9" s="124" t="s">
        <v>2721</v>
      </c>
      <c r="G9" s="124" t="s">
        <v>2721</v>
      </c>
      <c r="H9" s="124" t="s">
        <v>2721</v>
      </c>
      <c r="I9" s="124" t="s">
        <v>2721</v>
      </c>
      <c r="J9" s="124" t="s">
        <v>2721</v>
      </c>
      <c r="K9" s="124" t="s">
        <v>2721</v>
      </c>
      <c r="L9" s="124" t="s">
        <v>2721</v>
      </c>
      <c r="M9" s="124" t="s">
        <v>2721</v>
      </c>
      <c r="N9" s="124" t="s">
        <v>2721</v>
      </c>
      <c r="O9" s="124" t="s">
        <v>2721</v>
      </c>
    </row>
    <row r="10" spans="1:15">
      <c r="A10" s="92" t="s">
        <v>109</v>
      </c>
      <c r="B10" s="124" t="s">
        <v>2721</v>
      </c>
      <c r="C10" s="124" t="s">
        <v>2721</v>
      </c>
      <c r="D10" s="124" t="s">
        <v>2721</v>
      </c>
      <c r="E10" s="124" t="s">
        <v>2721</v>
      </c>
      <c r="F10" s="124" t="s">
        <v>2721</v>
      </c>
      <c r="G10" s="124" t="s">
        <v>2721</v>
      </c>
      <c r="H10" s="124" t="s">
        <v>2721</v>
      </c>
      <c r="I10" s="124" t="s">
        <v>2721</v>
      </c>
      <c r="J10" s="124" t="s">
        <v>2721</v>
      </c>
      <c r="K10" s="124" t="s">
        <v>2721</v>
      </c>
      <c r="L10" s="124" t="s">
        <v>2721</v>
      </c>
      <c r="M10" s="124" t="s">
        <v>2721</v>
      </c>
      <c r="N10" s="124" t="s">
        <v>2721</v>
      </c>
      <c r="O10" s="124" t="s">
        <v>2721</v>
      </c>
    </row>
    <row r="11" spans="1:15">
      <c r="A11" s="92" t="s">
        <v>191</v>
      </c>
      <c r="B11" s="124" t="s">
        <v>2721</v>
      </c>
      <c r="C11" s="124" t="s">
        <v>2721</v>
      </c>
      <c r="D11" s="124" t="s">
        <v>2721</v>
      </c>
      <c r="E11" s="124" t="s">
        <v>2721</v>
      </c>
      <c r="F11" s="124" t="s">
        <v>2721</v>
      </c>
      <c r="G11" s="124" t="s">
        <v>2721</v>
      </c>
      <c r="H11" s="124" t="s">
        <v>2721</v>
      </c>
      <c r="I11" s="124" t="s">
        <v>2721</v>
      </c>
      <c r="J11" s="124" t="s">
        <v>2721</v>
      </c>
      <c r="K11" s="124" t="s">
        <v>2721</v>
      </c>
      <c r="L11" s="124" t="s">
        <v>2721</v>
      </c>
      <c r="M11" s="124" t="s">
        <v>2721</v>
      </c>
      <c r="N11" s="124" t="s">
        <v>2721</v>
      </c>
      <c r="O11" s="124" t="s">
        <v>2721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2024-04-01T09:26:38Z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